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\\storage\Metod\КПК руководителей ОО Наставничество Вакансии\Кадровый потенциал руководителей\"/>
    </mc:Choice>
  </mc:AlternateContent>
  <xr:revisionPtr revIDLastSave="0" documentId="8_{CEBC1174-5543-44A8-BD86-5842EA6CD2A9}" xr6:coauthVersionLast="47" xr6:coauthVersionMax="47" xr10:uidLastSave="{00000000-0000-0000-0000-000000000000}"/>
  <bookViews>
    <workbookView xWindow="-120" yWindow="-120" windowWidth="29040" windowHeight="15840" firstSheet="11" activeTab="18" xr2:uid="{00000000-000D-0000-FFFF-FFFF00000000}"/>
  </bookViews>
  <sheets>
    <sheet name="Подведомственные " sheetId="1" r:id="rId1"/>
    <sheet name="Александровский район" sheetId="2" r:id="rId2"/>
    <sheet name="Молчановский" sheetId="3" r:id="rId3"/>
    <sheet name="Зырянский" sheetId="4" r:id="rId4"/>
    <sheet name="Верхнекетский" sheetId="5" r:id="rId5"/>
    <sheet name="Кожевниковский" sheetId="6" r:id="rId6"/>
    <sheet name="Асиновский район" sheetId="7" r:id="rId7"/>
    <sheet name="Бакчарский район" sheetId="8" r:id="rId8"/>
    <sheet name="Кривошеинский" sheetId="9" r:id="rId9"/>
    <sheet name="Каргасокский" sheetId="10" r:id="rId10"/>
    <sheet name="Первомайский" sheetId="11" r:id="rId11"/>
    <sheet name="Колпашевский" sheetId="12" r:id="rId12"/>
    <sheet name="Лист2" sheetId="13" r:id="rId13"/>
    <sheet name="Тегульдетский" sheetId="14" r:id="rId14"/>
    <sheet name="Город Томск" sheetId="15" r:id="rId15"/>
    <sheet name="Чаинский" sheetId="16" r:id="rId16"/>
    <sheet name="Лист1" sheetId="17" r:id="rId17"/>
    <sheet name="Шегарский" sheetId="18" r:id="rId18"/>
    <sheet name="Томский" sheetId="19" r:id="rId19"/>
    <sheet name="Северск" sheetId="20" r:id="rId20"/>
    <sheet name="Стрежевой" sheetId="21" r:id="rId21"/>
    <sheet name="Кедровый" sheetId="22" r:id="rId22"/>
  </sheets>
  <definedNames>
    <definedName name="_xlnm.Print_Area" localSheetId="19">Северск!$C$3:$AA$8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B15" i="22" l="1"/>
  <c r="BA15" i="22"/>
  <c r="AZ15" i="22"/>
  <c r="AY15" i="22"/>
  <c r="AX15" i="22"/>
  <c r="AW15" i="22"/>
  <c r="AV15" i="22"/>
  <c r="AU15" i="22"/>
  <c r="AT15" i="22"/>
  <c r="AS15" i="22"/>
  <c r="AR15" i="22"/>
  <c r="AQ15" i="22"/>
  <c r="AP15" i="22"/>
  <c r="AO15" i="22"/>
  <c r="AN15" i="22"/>
  <c r="AM15" i="22"/>
  <c r="AL15" i="22"/>
  <c r="AK15" i="22"/>
  <c r="AJ15" i="22"/>
  <c r="AI15" i="22"/>
  <c r="AH15" i="22"/>
  <c r="AG15" i="22"/>
  <c r="AF15" i="22"/>
  <c r="AE15" i="22"/>
  <c r="AD15" i="22"/>
  <c r="AC15" i="22"/>
  <c r="AB15" i="22"/>
  <c r="AA15" i="22"/>
  <c r="Z15" i="22"/>
  <c r="Y15" i="22"/>
  <c r="X15" i="22"/>
  <c r="W15" i="22"/>
  <c r="V15" i="22"/>
  <c r="U15" i="22"/>
  <c r="T15" i="22"/>
  <c r="S15" i="22"/>
  <c r="R15" i="22"/>
  <c r="Q15" i="22"/>
  <c r="P15" i="22"/>
  <c r="O15" i="22"/>
  <c r="N15" i="22"/>
  <c r="M15" i="22"/>
  <c r="L15" i="22"/>
  <c r="K15" i="22"/>
  <c r="J15" i="22"/>
  <c r="I15" i="22"/>
  <c r="H15" i="22"/>
  <c r="AW35" i="21"/>
  <c r="AO35" i="21"/>
  <c r="AG35" i="21"/>
  <c r="Y35" i="21"/>
  <c r="Q35" i="21"/>
  <c r="I35" i="21"/>
  <c r="BB31" i="21"/>
  <c r="BB35" i="21" s="1"/>
  <c r="BA31" i="21"/>
  <c r="BA35" i="21" s="1"/>
  <c r="AZ31" i="21"/>
  <c r="AZ35" i="21" s="1"/>
  <c r="AY31" i="21"/>
  <c r="AY35" i="21" s="1"/>
  <c r="AX31" i="21"/>
  <c r="AW31" i="21"/>
  <c r="AV31" i="21"/>
  <c r="AU31" i="21"/>
  <c r="AT31" i="21"/>
  <c r="AT35" i="21" s="1"/>
  <c r="AS31" i="21"/>
  <c r="AS35" i="21" s="1"/>
  <c r="AR31" i="21"/>
  <c r="AR35" i="21" s="1"/>
  <c r="AQ31" i="21"/>
  <c r="AQ35" i="21" s="1"/>
  <c r="AP31" i="21"/>
  <c r="AO31" i="21"/>
  <c r="AN31" i="21"/>
  <c r="AM31" i="21"/>
  <c r="AL31" i="21"/>
  <c r="AL35" i="21" s="1"/>
  <c r="AK31" i="21"/>
  <c r="AK35" i="21" s="1"/>
  <c r="AJ31" i="21"/>
  <c r="AJ35" i="21" s="1"/>
  <c r="AI31" i="21"/>
  <c r="AI35" i="21" s="1"/>
  <c r="AH31" i="21"/>
  <c r="AG31" i="21"/>
  <c r="AF31" i="21"/>
  <c r="AE31" i="21"/>
  <c r="AD31" i="21"/>
  <c r="AD35" i="21" s="1"/>
  <c r="AC31" i="21"/>
  <c r="AC35" i="21" s="1"/>
  <c r="AB31" i="21"/>
  <c r="AB35" i="21" s="1"/>
  <c r="AA31" i="21"/>
  <c r="AA35" i="21" s="1"/>
  <c r="Z31" i="21"/>
  <c r="Y31" i="21"/>
  <c r="X31" i="21"/>
  <c r="W31" i="21"/>
  <c r="V31" i="21"/>
  <c r="V35" i="21" s="1"/>
  <c r="U31" i="21"/>
  <c r="U35" i="21" s="1"/>
  <c r="T31" i="21"/>
  <c r="T35" i="21" s="1"/>
  <c r="S31" i="21"/>
  <c r="S35" i="21" s="1"/>
  <c r="R31" i="21"/>
  <c r="Q31" i="21"/>
  <c r="P31" i="21"/>
  <c r="O31" i="21"/>
  <c r="N31" i="21"/>
  <c r="N35" i="21" s="1"/>
  <c r="M31" i="21"/>
  <c r="M35" i="21" s="1"/>
  <c r="L31" i="21"/>
  <c r="L35" i="21" s="1"/>
  <c r="K31" i="21"/>
  <c r="K35" i="21" s="1"/>
  <c r="I31" i="21"/>
  <c r="H31" i="21"/>
  <c r="G31" i="21"/>
  <c r="F31" i="21"/>
  <c r="E31" i="21"/>
  <c r="E35" i="21" s="1"/>
  <c r="D31" i="21"/>
  <c r="D35" i="21" s="1"/>
  <c r="C31" i="21"/>
  <c r="C35" i="21" s="1"/>
  <c r="B31" i="21"/>
  <c r="BB20" i="21"/>
  <c r="BA20" i="21"/>
  <c r="AZ20" i="21"/>
  <c r="AY20" i="21"/>
  <c r="AX20" i="21"/>
  <c r="AW20" i="21"/>
  <c r="AV20" i="21"/>
  <c r="AV35" i="21" s="1"/>
  <c r="AU20" i="21"/>
  <c r="AT20" i="21"/>
  <c r="AS20" i="21"/>
  <c r="AR20" i="21"/>
  <c r="AQ20" i="21"/>
  <c r="AP20" i="21"/>
  <c r="AO20" i="21"/>
  <c r="AN20" i="21"/>
  <c r="AN35" i="21" s="1"/>
  <c r="AM20" i="21"/>
  <c r="AL20" i="21"/>
  <c r="AK20" i="21"/>
  <c r="AJ20" i="21"/>
  <c r="AI20" i="21"/>
  <c r="AH20" i="21"/>
  <c r="AG20" i="21"/>
  <c r="AF20" i="21"/>
  <c r="AF35" i="21" s="1"/>
  <c r="AE20" i="21"/>
  <c r="AD20" i="21"/>
  <c r="AC20" i="21"/>
  <c r="AB20" i="21"/>
  <c r="AA20" i="21"/>
  <c r="Z20" i="21"/>
  <c r="Y20" i="21"/>
  <c r="X20" i="21"/>
  <c r="X35" i="21" s="1"/>
  <c r="W20" i="21"/>
  <c r="V20" i="21"/>
  <c r="U20" i="21"/>
  <c r="T20" i="21"/>
  <c r="S20" i="21"/>
  <c r="R20" i="21"/>
  <c r="Q20" i="21"/>
  <c r="P20" i="21"/>
  <c r="P35" i="21" s="1"/>
  <c r="O20" i="21"/>
  <c r="N20" i="21"/>
  <c r="M20" i="21"/>
  <c r="L20" i="21"/>
  <c r="K20" i="21"/>
  <c r="J20" i="21"/>
  <c r="J35" i="21" s="1"/>
  <c r="I20" i="21"/>
  <c r="H20" i="21"/>
  <c r="H35" i="21" s="1"/>
  <c r="G20" i="21"/>
  <c r="F20" i="21"/>
  <c r="E20" i="21"/>
  <c r="D20" i="21"/>
  <c r="C20" i="21"/>
  <c r="B20" i="21"/>
  <c r="BB10" i="21"/>
  <c r="BA10" i="21"/>
  <c r="AZ10" i="21"/>
  <c r="AY10" i="21"/>
  <c r="AX10" i="21"/>
  <c r="AW10" i="21"/>
  <c r="AV10" i="21"/>
  <c r="AU10" i="21"/>
  <c r="AU35" i="21" s="1"/>
  <c r="AT10" i="21"/>
  <c r="AS10" i="21"/>
  <c r="AR10" i="21"/>
  <c r="AQ10" i="21"/>
  <c r="AP10" i="21"/>
  <c r="AO10" i="21"/>
  <c r="AN10" i="21"/>
  <c r="AM10" i="21"/>
  <c r="AM35" i="21" s="1"/>
  <c r="AL10" i="21"/>
  <c r="AK10" i="21"/>
  <c r="AJ10" i="21"/>
  <c r="AI10" i="21"/>
  <c r="AH10" i="21"/>
  <c r="AG10" i="21"/>
  <c r="AF10" i="21"/>
  <c r="AE10" i="21"/>
  <c r="AE35" i="21" s="1"/>
  <c r="AD10" i="21"/>
  <c r="AC10" i="21"/>
  <c r="AB10" i="21"/>
  <c r="AA10" i="21"/>
  <c r="Z10" i="21"/>
  <c r="Y10" i="21"/>
  <c r="X10" i="21"/>
  <c r="W10" i="21"/>
  <c r="W35" i="21" s="1"/>
  <c r="V10" i="21"/>
  <c r="U10" i="21"/>
  <c r="T10" i="21"/>
  <c r="S10" i="21"/>
  <c r="R10" i="21"/>
  <c r="Q10" i="21"/>
  <c r="P10" i="21"/>
  <c r="O10" i="21"/>
  <c r="O35" i="21" s="1"/>
  <c r="N10" i="21"/>
  <c r="M10" i="21"/>
  <c r="L10" i="21"/>
  <c r="K10" i="21"/>
  <c r="J10" i="21"/>
  <c r="I10" i="21"/>
  <c r="H10" i="21"/>
  <c r="G10" i="21"/>
  <c r="G35" i="21" s="1"/>
  <c r="F10" i="21"/>
  <c r="F35" i="21" s="1"/>
  <c r="E10" i="21"/>
  <c r="D10" i="21"/>
  <c r="C10" i="21"/>
  <c r="B10" i="21"/>
  <c r="AZ54" i="20"/>
  <c r="AY54" i="20"/>
  <c r="AX54" i="20"/>
  <c r="AR54" i="20"/>
  <c r="AQ54" i="20"/>
  <c r="AP54" i="20"/>
  <c r="AI54" i="20"/>
  <c r="AH54" i="20"/>
  <c r="AB54" i="20"/>
  <c r="AA54" i="20"/>
  <c r="T54" i="20"/>
  <c r="S54" i="20"/>
  <c r="L54" i="20"/>
  <c r="K54" i="20"/>
  <c r="D54" i="20"/>
  <c r="C54" i="20"/>
  <c r="BB52" i="20"/>
  <c r="BB54" i="20" s="1"/>
  <c r="BA52" i="20"/>
  <c r="BA54" i="20" s="1"/>
  <c r="AZ52" i="20"/>
  <c r="AY52" i="20"/>
  <c r="AX52" i="20"/>
  <c r="AW52" i="20"/>
  <c r="AW54" i="20" s="1"/>
  <c r="AV52" i="20"/>
  <c r="AV54" i="20" s="1"/>
  <c r="AU52" i="20"/>
  <c r="AT52" i="20"/>
  <c r="AT54" i="20" s="1"/>
  <c r="AS52" i="20"/>
  <c r="AS54" i="20" s="1"/>
  <c r="AR52" i="20"/>
  <c r="AQ52" i="20"/>
  <c r="AP52" i="20"/>
  <c r="AO52" i="20"/>
  <c r="AO54" i="20" s="1"/>
  <c r="AN52" i="20"/>
  <c r="AN54" i="20" s="1"/>
  <c r="AM52" i="20"/>
  <c r="AL52" i="20"/>
  <c r="AL54" i="20" s="1"/>
  <c r="AK52" i="20"/>
  <c r="AK54" i="20" s="1"/>
  <c r="AJ52" i="20"/>
  <c r="AI52" i="20"/>
  <c r="AH52" i="20"/>
  <c r="AG52" i="20"/>
  <c r="AG54" i="20" s="1"/>
  <c r="AF52" i="20"/>
  <c r="AF54" i="20" s="1"/>
  <c r="AE52" i="20"/>
  <c r="AD52" i="20"/>
  <c r="AD54" i="20" s="1"/>
  <c r="AC52" i="20"/>
  <c r="AC54" i="20" s="1"/>
  <c r="AB52" i="20"/>
  <c r="AA52" i="20"/>
  <c r="Z52" i="20"/>
  <c r="Y52" i="20"/>
  <c r="Y54" i="20" s="1"/>
  <c r="X52" i="20"/>
  <c r="X54" i="20" s="1"/>
  <c r="W52" i="20"/>
  <c r="V52" i="20"/>
  <c r="V54" i="20" s="1"/>
  <c r="U52" i="20"/>
  <c r="U54" i="20" s="1"/>
  <c r="T52" i="20"/>
  <c r="S52" i="20"/>
  <c r="R52" i="20"/>
  <c r="Q52" i="20"/>
  <c r="Q54" i="20" s="1"/>
  <c r="P52" i="20"/>
  <c r="P54" i="20" s="1"/>
  <c r="O52" i="20"/>
  <c r="N52" i="20"/>
  <c r="N54" i="20" s="1"/>
  <c r="M52" i="20"/>
  <c r="M54" i="20" s="1"/>
  <c r="L52" i="20"/>
  <c r="K52" i="20"/>
  <c r="J52" i="20"/>
  <c r="I52" i="20"/>
  <c r="I54" i="20" s="1"/>
  <c r="H52" i="20"/>
  <c r="H54" i="20" s="1"/>
  <c r="G52" i="20"/>
  <c r="F52" i="20"/>
  <c r="F54" i="20" s="1"/>
  <c r="E52" i="20"/>
  <c r="E54" i="20" s="1"/>
  <c r="D52" i="20"/>
  <c r="C52" i="20"/>
  <c r="B52" i="20"/>
  <c r="BB29" i="20"/>
  <c r="BA29" i="20"/>
  <c r="AZ29" i="20"/>
  <c r="AY29" i="20"/>
  <c r="AX29" i="20"/>
  <c r="AW29" i="20"/>
  <c r="AV29" i="20"/>
  <c r="AU29" i="20"/>
  <c r="AT29" i="20"/>
  <c r="AS29" i="20"/>
  <c r="AR29" i="20"/>
  <c r="AO29" i="20"/>
  <c r="AN29" i="20"/>
  <c r="AM29" i="20"/>
  <c r="AL29" i="20"/>
  <c r="AK29" i="20"/>
  <c r="AJ29" i="20"/>
  <c r="AJ54" i="20" s="1"/>
  <c r="AG29" i="20"/>
  <c r="AF29" i="20"/>
  <c r="AE29" i="20"/>
  <c r="AD29" i="20"/>
  <c r="AC29" i="20"/>
  <c r="AB29" i="20"/>
  <c r="AA29" i="20"/>
  <c r="Z29" i="20"/>
  <c r="Z54" i="20" s="1"/>
  <c r="Y29" i="20"/>
  <c r="X29" i="20"/>
  <c r="W29" i="20"/>
  <c r="V29" i="20"/>
  <c r="U29" i="20"/>
  <c r="T29" i="20"/>
  <c r="S29" i="20"/>
  <c r="R29" i="20"/>
  <c r="R54" i="20" s="1"/>
  <c r="Q29" i="20"/>
  <c r="P29" i="20"/>
  <c r="O29" i="20"/>
  <c r="N29" i="20"/>
  <c r="M29" i="20"/>
  <c r="L29" i="20"/>
  <c r="K29" i="20"/>
  <c r="J29" i="20"/>
  <c r="J54" i="20" s="1"/>
  <c r="I29" i="20"/>
  <c r="H29" i="20"/>
  <c r="G29" i="20"/>
  <c r="F29" i="20"/>
  <c r="E29" i="20"/>
  <c r="D29" i="20"/>
  <c r="C29" i="20"/>
  <c r="B29" i="20"/>
  <c r="B54" i="20" s="1"/>
  <c r="BB10" i="20"/>
  <c r="BA10" i="20"/>
  <c r="AZ10" i="20"/>
  <c r="AY10" i="20"/>
  <c r="AX10" i="20"/>
  <c r="AW10" i="20"/>
  <c r="AV10" i="20"/>
  <c r="AU10" i="20"/>
  <c r="AT10" i="20"/>
  <c r="AS10" i="20"/>
  <c r="AR10" i="20"/>
  <c r="AQ10" i="20"/>
  <c r="AP10" i="20"/>
  <c r="AO10" i="20"/>
  <c r="AN10" i="20"/>
  <c r="AM10" i="20"/>
  <c r="AL10" i="20"/>
  <c r="AK10" i="20"/>
  <c r="AJ10" i="20"/>
  <c r="AI10" i="20"/>
  <c r="AH10" i="20"/>
  <c r="AG10" i="20"/>
  <c r="AF10" i="20"/>
  <c r="AE10" i="20"/>
  <c r="AD10" i="20"/>
  <c r="AC10" i="20"/>
  <c r="AB10" i="20"/>
  <c r="AA10" i="20"/>
  <c r="Z10" i="20"/>
  <c r="Y10" i="20"/>
  <c r="X10" i="20"/>
  <c r="W10" i="20"/>
  <c r="V10" i="20"/>
  <c r="U10" i="20"/>
  <c r="T10" i="20"/>
  <c r="S10" i="20"/>
  <c r="R10" i="20"/>
  <c r="Q10" i="20"/>
  <c r="P10" i="20"/>
  <c r="O10" i="20"/>
  <c r="N10" i="20"/>
  <c r="M10" i="20"/>
  <c r="L10" i="20"/>
  <c r="K10" i="20"/>
  <c r="J10" i="20"/>
  <c r="I10" i="20"/>
  <c r="H10" i="20"/>
  <c r="G10" i="20"/>
  <c r="F10" i="20"/>
  <c r="E10" i="20"/>
  <c r="D10" i="20"/>
  <c r="C10" i="20"/>
  <c r="B10" i="20"/>
  <c r="AZ80" i="19"/>
  <c r="AR80" i="19"/>
  <c r="AJ80" i="19"/>
  <c r="AB80" i="19"/>
  <c r="T80" i="19"/>
  <c r="L80" i="19"/>
  <c r="D80" i="19"/>
  <c r="BB71" i="19"/>
  <c r="BA71" i="19"/>
  <c r="BA80" i="19" s="1"/>
  <c r="AZ71" i="19"/>
  <c r="AY71" i="19"/>
  <c r="AX71" i="19"/>
  <c r="AW71" i="19"/>
  <c r="AW80" i="19" s="1"/>
  <c r="AV71" i="19"/>
  <c r="AV80" i="19" s="1"/>
  <c r="AU71" i="19"/>
  <c r="AU80" i="19" s="1"/>
  <c r="AT71" i="19"/>
  <c r="AS71" i="19"/>
  <c r="AS80" i="19" s="1"/>
  <c r="AR71" i="19"/>
  <c r="AQ71" i="19"/>
  <c r="AP71" i="19"/>
  <c r="AO71" i="19"/>
  <c r="AO80" i="19" s="1"/>
  <c r="AN71" i="19"/>
  <c r="AN80" i="19" s="1"/>
  <c r="AM71" i="19"/>
  <c r="AM80" i="19" s="1"/>
  <c r="AL71" i="19"/>
  <c r="AK71" i="19"/>
  <c r="AK80" i="19" s="1"/>
  <c r="AJ71" i="19"/>
  <c r="AI71" i="19"/>
  <c r="AH71" i="19"/>
  <c r="AG71" i="19"/>
  <c r="AG80" i="19" s="1"/>
  <c r="AF71" i="19"/>
  <c r="AF80" i="19" s="1"/>
  <c r="AE71" i="19"/>
  <c r="AE80" i="19" s="1"/>
  <c r="AD71" i="19"/>
  <c r="AC71" i="19"/>
  <c r="AC80" i="19" s="1"/>
  <c r="AB71" i="19"/>
  <c r="AA71" i="19"/>
  <c r="Z71" i="19"/>
  <c r="Y71" i="19"/>
  <c r="Y80" i="19" s="1"/>
  <c r="X71" i="19"/>
  <c r="X80" i="19" s="1"/>
  <c r="W71" i="19"/>
  <c r="W80" i="19" s="1"/>
  <c r="V71" i="19"/>
  <c r="U71" i="19"/>
  <c r="U80" i="19" s="1"/>
  <c r="T71" i="19"/>
  <c r="S71" i="19"/>
  <c r="R71" i="19"/>
  <c r="Q71" i="19"/>
  <c r="Q80" i="19" s="1"/>
  <c r="P71" i="19"/>
  <c r="P80" i="19" s="1"/>
  <c r="O71" i="19"/>
  <c r="O80" i="19" s="1"/>
  <c r="N71" i="19"/>
  <c r="M71" i="19"/>
  <c r="M80" i="19" s="1"/>
  <c r="L71" i="19"/>
  <c r="K71" i="19"/>
  <c r="J71" i="19"/>
  <c r="I71" i="19"/>
  <c r="I80" i="19" s="1"/>
  <c r="H71" i="19"/>
  <c r="H80" i="19" s="1"/>
  <c r="G71" i="19"/>
  <c r="G80" i="19" s="1"/>
  <c r="F71" i="19"/>
  <c r="E71" i="19"/>
  <c r="E80" i="19" s="1"/>
  <c r="D71" i="19"/>
  <c r="C71" i="19"/>
  <c r="B71" i="19"/>
  <c r="BB47" i="19"/>
  <c r="BA47" i="19"/>
  <c r="AZ47" i="19"/>
  <c r="AY47" i="19"/>
  <c r="AX47" i="19"/>
  <c r="AW47" i="19"/>
  <c r="AV47" i="19"/>
  <c r="AU47" i="19"/>
  <c r="AT47" i="19"/>
  <c r="AS47" i="19"/>
  <c r="AR47" i="19"/>
  <c r="AQ47" i="19"/>
  <c r="AP47" i="19"/>
  <c r="AO47" i="19"/>
  <c r="AN47" i="19"/>
  <c r="AM47" i="19"/>
  <c r="AL47" i="19"/>
  <c r="AK47" i="19"/>
  <c r="AJ47" i="19"/>
  <c r="AI47" i="19"/>
  <c r="AH47" i="19"/>
  <c r="AG47" i="19"/>
  <c r="AF47" i="19"/>
  <c r="AE47" i="19"/>
  <c r="AD47" i="19"/>
  <c r="AC47" i="19"/>
  <c r="AB47" i="19"/>
  <c r="AA47" i="19"/>
  <c r="Z47" i="19"/>
  <c r="Y47" i="19"/>
  <c r="X47" i="19"/>
  <c r="W47" i="19"/>
  <c r="V47" i="19"/>
  <c r="U47" i="19"/>
  <c r="T47" i="19"/>
  <c r="S47" i="19"/>
  <c r="R47" i="19"/>
  <c r="Q47" i="19"/>
  <c r="P47" i="19"/>
  <c r="O47" i="19"/>
  <c r="N47" i="19"/>
  <c r="M47" i="19"/>
  <c r="L47" i="19"/>
  <c r="K47" i="19"/>
  <c r="J47" i="19"/>
  <c r="I47" i="19"/>
  <c r="H47" i="19"/>
  <c r="G47" i="19"/>
  <c r="F47" i="19"/>
  <c r="E47" i="19"/>
  <c r="D47" i="19"/>
  <c r="C47" i="19"/>
  <c r="B47" i="19"/>
  <c r="BB10" i="19"/>
  <c r="BA10" i="19"/>
  <c r="AZ10" i="19"/>
  <c r="AY10" i="19"/>
  <c r="AY80" i="19" s="1"/>
  <c r="AX10" i="19"/>
  <c r="AX80" i="19" s="1"/>
  <c r="AW10" i="19"/>
  <c r="AV10" i="19"/>
  <c r="AU10" i="19"/>
  <c r="AT10" i="19"/>
  <c r="AS10" i="19"/>
  <c r="AR10" i="19"/>
  <c r="AQ10" i="19"/>
  <c r="AQ80" i="19" s="1"/>
  <c r="AP10" i="19"/>
  <c r="AP80" i="19" s="1"/>
  <c r="AO10" i="19"/>
  <c r="AN10" i="19"/>
  <c r="AM10" i="19"/>
  <c r="AL10" i="19"/>
  <c r="AK10" i="19"/>
  <c r="AJ10" i="19"/>
  <c r="AI10" i="19"/>
  <c r="AI80" i="19" s="1"/>
  <c r="AH10" i="19"/>
  <c r="AH80" i="19" s="1"/>
  <c r="AG10" i="19"/>
  <c r="AF10" i="19"/>
  <c r="AE10" i="19"/>
  <c r="AD10" i="19"/>
  <c r="AC10" i="19"/>
  <c r="AB10" i="19"/>
  <c r="AA10" i="19"/>
  <c r="AA80" i="19" s="1"/>
  <c r="Z10" i="19"/>
  <c r="Z80" i="19" s="1"/>
  <c r="Y10" i="19"/>
  <c r="X10" i="19"/>
  <c r="W10" i="19"/>
  <c r="V10" i="19"/>
  <c r="U10" i="19"/>
  <c r="T10" i="19"/>
  <c r="S10" i="19"/>
  <c r="S80" i="19" s="1"/>
  <c r="R10" i="19"/>
  <c r="R80" i="19" s="1"/>
  <c r="Q10" i="19"/>
  <c r="P10" i="19"/>
  <c r="O10" i="19"/>
  <c r="N10" i="19"/>
  <c r="M10" i="19"/>
  <c r="L10" i="19"/>
  <c r="K10" i="19"/>
  <c r="J10" i="19"/>
  <c r="J80" i="19" s="1"/>
  <c r="I10" i="19"/>
  <c r="H10" i="19"/>
  <c r="G10" i="19"/>
  <c r="F10" i="19"/>
  <c r="E10" i="19"/>
  <c r="D10" i="19"/>
  <c r="C10" i="19"/>
  <c r="B10" i="19"/>
  <c r="B80" i="19" s="1"/>
  <c r="AV31" i="18"/>
  <c r="AN31" i="18"/>
  <c r="AF31" i="18"/>
  <c r="X31" i="18"/>
  <c r="P31" i="18"/>
  <c r="H31" i="18"/>
  <c r="BB28" i="18"/>
  <c r="BA28" i="18"/>
  <c r="BA31" i="18" s="1"/>
  <c r="AZ28" i="18"/>
  <c r="AZ31" i="18" s="1"/>
  <c r="AY28" i="18"/>
  <c r="AY31" i="18" s="1"/>
  <c r="AX28" i="18"/>
  <c r="AX31" i="18" s="1"/>
  <c r="AW28" i="18"/>
  <c r="AW31" i="18" s="1"/>
  <c r="AV28" i="18"/>
  <c r="AU28" i="18"/>
  <c r="AT28" i="18"/>
  <c r="AS28" i="18"/>
  <c r="AS31" i="18" s="1"/>
  <c r="AR28" i="18"/>
  <c r="AR31" i="18" s="1"/>
  <c r="AQ28" i="18"/>
  <c r="AQ31" i="18" s="1"/>
  <c r="AP28" i="18"/>
  <c r="AP31" i="18" s="1"/>
  <c r="AO28" i="18"/>
  <c r="AO31" i="18" s="1"/>
  <c r="AN28" i="18"/>
  <c r="AM28" i="18"/>
  <c r="AL28" i="18"/>
  <c r="AK28" i="18"/>
  <c r="AK31" i="18" s="1"/>
  <c r="AJ28" i="18"/>
  <c r="AJ31" i="18" s="1"/>
  <c r="AI28" i="18"/>
  <c r="AI31" i="18" s="1"/>
  <c r="AH28" i="18"/>
  <c r="AH31" i="18" s="1"/>
  <c r="AG28" i="18"/>
  <c r="AG31" i="18" s="1"/>
  <c r="AF28" i="18"/>
  <c r="AE28" i="18"/>
  <c r="AD28" i="18"/>
  <c r="AC28" i="18"/>
  <c r="AC31" i="18" s="1"/>
  <c r="AB28" i="18"/>
  <c r="AB31" i="18" s="1"/>
  <c r="AA28" i="18"/>
  <c r="AA31" i="18" s="1"/>
  <c r="Z28" i="18"/>
  <c r="Z31" i="18" s="1"/>
  <c r="Y28" i="18"/>
  <c r="Y31" i="18" s="1"/>
  <c r="X28" i="18"/>
  <c r="W28" i="18"/>
  <c r="V28" i="18"/>
  <c r="U28" i="18"/>
  <c r="U31" i="18" s="1"/>
  <c r="T28" i="18"/>
  <c r="T31" i="18" s="1"/>
  <c r="S28" i="18"/>
  <c r="S31" i="18" s="1"/>
  <c r="R28" i="18"/>
  <c r="R31" i="18" s="1"/>
  <c r="Q28" i="18"/>
  <c r="Q31" i="18" s="1"/>
  <c r="P28" i="18"/>
  <c r="O28" i="18"/>
  <c r="N28" i="18"/>
  <c r="M28" i="18"/>
  <c r="M31" i="18" s="1"/>
  <c r="L28" i="18"/>
  <c r="L31" i="18" s="1"/>
  <c r="K28" i="18"/>
  <c r="K31" i="18" s="1"/>
  <c r="J28" i="18"/>
  <c r="J31" i="18" s="1"/>
  <c r="I28" i="18"/>
  <c r="I31" i="18" s="1"/>
  <c r="H28" i="18"/>
  <c r="G28" i="18"/>
  <c r="F28" i="18"/>
  <c r="E28" i="18"/>
  <c r="E31" i="18" s="1"/>
  <c r="D28" i="18"/>
  <c r="D31" i="18" s="1"/>
  <c r="C28" i="18"/>
  <c r="C31" i="18" s="1"/>
  <c r="B28" i="18"/>
  <c r="B31" i="18" s="1"/>
  <c r="BB24" i="18"/>
  <c r="BA24" i="18"/>
  <c r="AZ24" i="18"/>
  <c r="AY24" i="18"/>
  <c r="AX24" i="18"/>
  <c r="AW24" i="18"/>
  <c r="AV24" i="18"/>
  <c r="AU24" i="18"/>
  <c r="AT24" i="18"/>
  <c r="AS24" i="18"/>
  <c r="AR24" i="18"/>
  <c r="AQ24" i="18"/>
  <c r="AP24" i="18"/>
  <c r="AO24" i="18"/>
  <c r="AN24" i="18"/>
  <c r="AM24" i="18"/>
  <c r="AL24" i="18"/>
  <c r="AK24" i="18"/>
  <c r="AJ24" i="18"/>
  <c r="AI24" i="18"/>
  <c r="AH24" i="18"/>
  <c r="AG24" i="18"/>
  <c r="AF24" i="18"/>
  <c r="AE24" i="18"/>
  <c r="AD24" i="18"/>
  <c r="AC24" i="18"/>
  <c r="AB24" i="18"/>
  <c r="AA24" i="18"/>
  <c r="Z24" i="18"/>
  <c r="Y24" i="18"/>
  <c r="X24" i="18"/>
  <c r="W24" i="18"/>
  <c r="V24" i="18"/>
  <c r="U24" i="18"/>
  <c r="T24" i="18"/>
  <c r="S24" i="18"/>
  <c r="R24" i="18"/>
  <c r="Q24" i="18"/>
  <c r="P24" i="18"/>
  <c r="O24" i="18"/>
  <c r="N24" i="18"/>
  <c r="M24" i="18"/>
  <c r="L24" i="18"/>
  <c r="K24" i="18"/>
  <c r="J24" i="18"/>
  <c r="I24" i="18"/>
  <c r="H24" i="18"/>
  <c r="G24" i="18"/>
  <c r="F24" i="18"/>
  <c r="E24" i="18"/>
  <c r="D24" i="18"/>
  <c r="C24" i="18"/>
  <c r="B24" i="18"/>
  <c r="BB10" i="18"/>
  <c r="BB31" i="18" s="1"/>
  <c r="BA10" i="18"/>
  <c r="AZ10" i="18"/>
  <c r="AY10" i="18"/>
  <c r="AX10" i="18"/>
  <c r="AW10" i="18"/>
  <c r="AV10" i="18"/>
  <c r="AU10" i="18"/>
  <c r="AU31" i="18" s="1"/>
  <c r="AT10" i="18"/>
  <c r="AT31" i="18" s="1"/>
  <c r="AS10" i="18"/>
  <c r="AR10" i="18"/>
  <c r="AQ10" i="18"/>
  <c r="AP10" i="18"/>
  <c r="AO10" i="18"/>
  <c r="AN10" i="18"/>
  <c r="AM10" i="18"/>
  <c r="AM31" i="18" s="1"/>
  <c r="AL10" i="18"/>
  <c r="AL31" i="18" s="1"/>
  <c r="AK10" i="18"/>
  <c r="AJ10" i="18"/>
  <c r="AI10" i="18"/>
  <c r="AH10" i="18"/>
  <c r="AG10" i="18"/>
  <c r="AF10" i="18"/>
  <c r="AE10" i="18"/>
  <c r="AE31" i="18" s="1"/>
  <c r="AD10" i="18"/>
  <c r="AD31" i="18" s="1"/>
  <c r="AC10" i="18"/>
  <c r="AB10" i="18"/>
  <c r="AA10" i="18"/>
  <c r="Z10" i="18"/>
  <c r="Y10" i="18"/>
  <c r="X10" i="18"/>
  <c r="W10" i="18"/>
  <c r="W31" i="18" s="1"/>
  <c r="V10" i="18"/>
  <c r="V31" i="18" s="1"/>
  <c r="U10" i="18"/>
  <c r="T10" i="18"/>
  <c r="S10" i="18"/>
  <c r="R10" i="18"/>
  <c r="Q10" i="18"/>
  <c r="P10" i="18"/>
  <c r="O10" i="18"/>
  <c r="O31" i="18" s="1"/>
  <c r="N10" i="18"/>
  <c r="N31" i="18" s="1"/>
  <c r="M10" i="18"/>
  <c r="L10" i="18"/>
  <c r="K10" i="18"/>
  <c r="J10" i="18"/>
  <c r="I10" i="18"/>
  <c r="H10" i="18"/>
  <c r="G10" i="18"/>
  <c r="G31" i="18" s="1"/>
  <c r="F10" i="18"/>
  <c r="F31" i="18" s="1"/>
  <c r="E10" i="18"/>
  <c r="D10" i="18"/>
  <c r="C10" i="18"/>
  <c r="B10" i="18"/>
  <c r="B25" i="16"/>
  <c r="BB22" i="16"/>
  <c r="BB25" i="16" s="1"/>
  <c r="BA22" i="16"/>
  <c r="BA25" i="16" s="1"/>
  <c r="AZ22" i="16"/>
  <c r="AY22" i="16"/>
  <c r="AX22" i="16"/>
  <c r="AW22" i="16"/>
  <c r="AW25" i="16" s="1"/>
  <c r="AV22" i="16"/>
  <c r="AU22" i="16"/>
  <c r="AU25" i="16" s="1"/>
  <c r="AT22" i="16"/>
  <c r="AT25" i="16" s="1"/>
  <c r="AS22" i="16"/>
  <c r="AS25" i="16" s="1"/>
  <c r="AR22" i="16"/>
  <c r="AQ22" i="16"/>
  <c r="AP22" i="16"/>
  <c r="AO22" i="16"/>
  <c r="AO25" i="16" s="1"/>
  <c r="AN22" i="16"/>
  <c r="AM22" i="16"/>
  <c r="AM25" i="16" s="1"/>
  <c r="AL22" i="16"/>
  <c r="AL25" i="16" s="1"/>
  <c r="AK22" i="16"/>
  <c r="AK25" i="16" s="1"/>
  <c r="AJ22" i="16"/>
  <c r="AI22" i="16"/>
  <c r="AH22" i="16"/>
  <c r="AG22" i="16"/>
  <c r="AG25" i="16" s="1"/>
  <c r="AF22" i="16"/>
  <c r="AE22" i="16"/>
  <c r="AE25" i="16" s="1"/>
  <c r="AD22" i="16"/>
  <c r="AD25" i="16" s="1"/>
  <c r="AC22" i="16"/>
  <c r="AC25" i="16" s="1"/>
  <c r="AB22" i="16"/>
  <c r="AA22" i="16"/>
  <c r="Z22" i="16"/>
  <c r="Y22" i="16"/>
  <c r="Y25" i="16" s="1"/>
  <c r="X22" i="16"/>
  <c r="W22" i="16"/>
  <c r="W25" i="16" s="1"/>
  <c r="V22" i="16"/>
  <c r="V25" i="16" s="1"/>
  <c r="U22" i="16"/>
  <c r="U25" i="16" s="1"/>
  <c r="T22" i="16"/>
  <c r="S22" i="16"/>
  <c r="R22" i="16"/>
  <c r="Q22" i="16"/>
  <c r="Q25" i="16" s="1"/>
  <c r="P22" i="16"/>
  <c r="O22" i="16"/>
  <c r="O25" i="16" s="1"/>
  <c r="N22" i="16"/>
  <c r="N25" i="16" s="1"/>
  <c r="M22" i="16"/>
  <c r="M25" i="16" s="1"/>
  <c r="L22" i="16"/>
  <c r="K22" i="16"/>
  <c r="J22" i="16"/>
  <c r="I22" i="16"/>
  <c r="I25" i="16" s="1"/>
  <c r="H22" i="16"/>
  <c r="G22" i="16"/>
  <c r="G25" i="16" s="1"/>
  <c r="D22" i="16"/>
  <c r="C22" i="16"/>
  <c r="B22" i="16"/>
  <c r="BB20" i="16"/>
  <c r="BA20" i="16"/>
  <c r="AZ20" i="16"/>
  <c r="AZ25" i="16" s="1"/>
  <c r="AY20" i="16"/>
  <c r="AY25" i="16" s="1"/>
  <c r="AX20" i="16"/>
  <c r="AX25" i="16" s="1"/>
  <c r="AW20" i="16"/>
  <c r="AV20" i="16"/>
  <c r="AU20" i="16"/>
  <c r="AT20" i="16"/>
  <c r="AS20" i="16"/>
  <c r="AR20" i="16"/>
  <c r="AR25" i="16" s="1"/>
  <c r="AQ20" i="16"/>
  <c r="AQ25" i="16" s="1"/>
  <c r="AP20" i="16"/>
  <c r="AP25" i="16" s="1"/>
  <c r="AO20" i="16"/>
  <c r="AN20" i="16"/>
  <c r="AM20" i="16"/>
  <c r="AL20" i="16"/>
  <c r="AK20" i="16"/>
  <c r="AJ20" i="16"/>
  <c r="AJ25" i="16" s="1"/>
  <c r="AI20" i="16"/>
  <c r="AI25" i="16" s="1"/>
  <c r="AH20" i="16"/>
  <c r="AH25" i="16" s="1"/>
  <c r="AG20" i="16"/>
  <c r="AF20" i="16"/>
  <c r="AE20" i="16"/>
  <c r="AD20" i="16"/>
  <c r="AC20" i="16"/>
  <c r="AB20" i="16"/>
  <c r="AB25" i="16" s="1"/>
  <c r="AA20" i="16"/>
  <c r="AA25" i="16" s="1"/>
  <c r="Z20" i="16"/>
  <c r="Z25" i="16" s="1"/>
  <c r="Y20" i="16"/>
  <c r="X20" i="16"/>
  <c r="W20" i="16"/>
  <c r="V20" i="16"/>
  <c r="U20" i="16"/>
  <c r="T20" i="16"/>
  <c r="T25" i="16" s="1"/>
  <c r="S20" i="16"/>
  <c r="S25" i="16" s="1"/>
  <c r="R20" i="16"/>
  <c r="R25" i="16" s="1"/>
  <c r="Q20" i="16"/>
  <c r="P20" i="16"/>
  <c r="O20" i="16"/>
  <c r="N20" i="16"/>
  <c r="M20" i="16"/>
  <c r="L20" i="16"/>
  <c r="L25" i="16" s="1"/>
  <c r="K20" i="16"/>
  <c r="K25" i="16" s="1"/>
  <c r="J20" i="16"/>
  <c r="J25" i="16" s="1"/>
  <c r="I20" i="16"/>
  <c r="H20" i="16"/>
  <c r="G20" i="16"/>
  <c r="F20" i="16"/>
  <c r="F25" i="16" s="1"/>
  <c r="E20" i="16"/>
  <c r="E25" i="16" s="1"/>
  <c r="D20" i="16"/>
  <c r="D25" i="16" s="1"/>
  <c r="C20" i="16"/>
  <c r="C25" i="16" s="1"/>
  <c r="BB10" i="16"/>
  <c r="BA10" i="16"/>
  <c r="AZ10" i="16"/>
  <c r="AY10" i="16"/>
  <c r="AX10" i="16"/>
  <c r="AW10" i="16"/>
  <c r="AV10" i="16"/>
  <c r="AU10" i="16"/>
  <c r="AT10" i="16"/>
  <c r="AS10" i="16"/>
  <c r="AR10" i="16"/>
  <c r="AQ10" i="16"/>
  <c r="AP10" i="16"/>
  <c r="AO10" i="16"/>
  <c r="AN10" i="16"/>
  <c r="AM10" i="16"/>
  <c r="AL10" i="16"/>
  <c r="AK10" i="16"/>
  <c r="AJ10" i="16"/>
  <c r="AI10" i="16"/>
  <c r="AH10" i="16"/>
  <c r="AG10" i="16"/>
  <c r="AF10" i="16"/>
  <c r="AE10" i="16"/>
  <c r="AD10" i="16"/>
  <c r="AC10" i="16"/>
  <c r="AB10" i="16"/>
  <c r="AA10" i="16"/>
  <c r="Z10" i="16"/>
  <c r="Y10" i="16"/>
  <c r="X10" i="16"/>
  <c r="W10" i="16"/>
  <c r="V10" i="16"/>
  <c r="U10" i="16"/>
  <c r="T10" i="16"/>
  <c r="S10" i="16"/>
  <c r="R10" i="16"/>
  <c r="Q10" i="16"/>
  <c r="P10" i="16"/>
  <c r="O10" i="16"/>
  <c r="N10" i="16"/>
  <c r="M10" i="16"/>
  <c r="L10" i="16"/>
  <c r="K10" i="16"/>
  <c r="J10" i="16"/>
  <c r="I10" i="16"/>
  <c r="H10" i="16"/>
  <c r="G10" i="16"/>
  <c r="F10" i="16"/>
  <c r="E10" i="16"/>
  <c r="D10" i="16"/>
  <c r="C10" i="16"/>
  <c r="B10" i="16"/>
  <c r="BA92" i="15"/>
  <c r="AS92" i="15"/>
  <c r="AK92" i="15"/>
  <c r="AC92" i="15"/>
  <c r="U92" i="15"/>
  <c r="M92" i="15"/>
  <c r="E92" i="15"/>
  <c r="BB76" i="15"/>
  <c r="BA76" i="15"/>
  <c r="AZ76" i="15"/>
  <c r="AY76" i="15"/>
  <c r="AX76" i="15"/>
  <c r="AX92" i="15" s="1"/>
  <c r="AW76" i="15"/>
  <c r="AV76" i="15"/>
  <c r="AV92" i="15" s="1"/>
  <c r="AU76" i="15"/>
  <c r="AU92" i="15" s="1"/>
  <c r="AT76" i="15"/>
  <c r="AS76" i="15"/>
  <c r="AR76" i="15"/>
  <c r="AQ76" i="15"/>
  <c r="AP76" i="15"/>
  <c r="AP92" i="15" s="1"/>
  <c r="AO76" i="15"/>
  <c r="AN76" i="15"/>
  <c r="AN92" i="15" s="1"/>
  <c r="AM76" i="15"/>
  <c r="AM92" i="15" s="1"/>
  <c r="AL76" i="15"/>
  <c r="AK76" i="15"/>
  <c r="AJ76" i="15"/>
  <c r="AI76" i="15"/>
  <c r="AH76" i="15"/>
  <c r="AH92" i="15" s="1"/>
  <c r="AG76" i="15"/>
  <c r="AF76" i="15"/>
  <c r="AF92" i="15" s="1"/>
  <c r="AE76" i="15"/>
  <c r="AE92" i="15" s="1"/>
  <c r="AD76" i="15"/>
  <c r="AC76" i="15"/>
  <c r="AB76" i="15"/>
  <c r="AA76" i="15"/>
  <c r="Z76" i="15"/>
  <c r="Z92" i="15" s="1"/>
  <c r="Y76" i="15"/>
  <c r="X76" i="15"/>
  <c r="X92" i="15" s="1"/>
  <c r="W76" i="15"/>
  <c r="W92" i="15" s="1"/>
  <c r="V76" i="15"/>
  <c r="U76" i="15"/>
  <c r="T76" i="15"/>
  <c r="S76" i="15"/>
  <c r="R76" i="15"/>
  <c r="R92" i="15" s="1"/>
  <c r="Q76" i="15"/>
  <c r="P76" i="15"/>
  <c r="P92" i="15" s="1"/>
  <c r="O76" i="15"/>
  <c r="O92" i="15" s="1"/>
  <c r="N76" i="15"/>
  <c r="M76" i="15"/>
  <c r="L76" i="15"/>
  <c r="K76" i="15"/>
  <c r="J76" i="15"/>
  <c r="J92" i="15" s="1"/>
  <c r="I76" i="15"/>
  <c r="H76" i="15"/>
  <c r="H92" i="15" s="1"/>
  <c r="G76" i="15"/>
  <c r="G92" i="15" s="1"/>
  <c r="F76" i="15"/>
  <c r="E76" i="15"/>
  <c r="D76" i="15"/>
  <c r="D92" i="15" s="1"/>
  <c r="C76" i="15"/>
  <c r="B76" i="15"/>
  <c r="B92" i="15" s="1"/>
  <c r="D13" i="15"/>
  <c r="D12" i="15"/>
  <c r="BB11" i="15"/>
  <c r="BA11" i="15"/>
  <c r="AZ11" i="15"/>
  <c r="AZ92" i="15" s="1"/>
  <c r="AY11" i="15"/>
  <c r="AY92" i="15" s="1"/>
  <c r="AX11" i="15"/>
  <c r="AW11" i="15"/>
  <c r="AV11" i="15"/>
  <c r="AU11" i="15"/>
  <c r="AT11" i="15"/>
  <c r="AS11" i="15"/>
  <c r="AR11" i="15"/>
  <c r="AR92" i="15" s="1"/>
  <c r="AQ11" i="15"/>
  <c r="AQ92" i="15" s="1"/>
  <c r="AP11" i="15"/>
  <c r="AO11" i="15"/>
  <c r="AN11" i="15"/>
  <c r="AM11" i="15"/>
  <c r="AL11" i="15"/>
  <c r="AK11" i="15"/>
  <c r="AJ11" i="15"/>
  <c r="AJ92" i="15" s="1"/>
  <c r="AI11" i="15"/>
  <c r="AI92" i="15" s="1"/>
  <c r="AH11" i="15"/>
  <c r="AG11" i="15"/>
  <c r="AF11" i="15"/>
  <c r="AE11" i="15"/>
  <c r="AD11" i="15"/>
  <c r="AC11" i="15"/>
  <c r="AB11" i="15"/>
  <c r="AB92" i="15" s="1"/>
  <c r="AA11" i="15"/>
  <c r="AA92" i="15" s="1"/>
  <c r="Z11" i="15"/>
  <c r="Y11" i="15"/>
  <c r="X11" i="15"/>
  <c r="W11" i="15"/>
  <c r="V11" i="15"/>
  <c r="U11" i="15"/>
  <c r="T11" i="15"/>
  <c r="T92" i="15" s="1"/>
  <c r="S11" i="15"/>
  <c r="S92" i="15" s="1"/>
  <c r="R11" i="15"/>
  <c r="Q11" i="15"/>
  <c r="P11" i="15"/>
  <c r="O11" i="15"/>
  <c r="N11" i="15"/>
  <c r="M11" i="15"/>
  <c r="L11" i="15"/>
  <c r="L92" i="15" s="1"/>
  <c r="K11" i="15"/>
  <c r="K92" i="15" s="1"/>
  <c r="J11" i="15"/>
  <c r="I11" i="15"/>
  <c r="H11" i="15"/>
  <c r="G11" i="15"/>
  <c r="F11" i="15"/>
  <c r="E11" i="15"/>
  <c r="D11" i="15"/>
  <c r="C11" i="15"/>
  <c r="C92" i="15" s="1"/>
  <c r="B11" i="15"/>
  <c r="BB10" i="15"/>
  <c r="BA10" i="15"/>
  <c r="AZ10" i="15"/>
  <c r="AY10" i="15"/>
  <c r="AX10" i="15"/>
  <c r="AW10" i="15"/>
  <c r="AV10" i="15"/>
  <c r="AU10" i="15"/>
  <c r="AT10" i="15"/>
  <c r="AS10" i="15"/>
  <c r="AR10" i="15"/>
  <c r="AQ10" i="15"/>
  <c r="AP10" i="15"/>
  <c r="AO10" i="15"/>
  <c r="AN10" i="15"/>
  <c r="AM10" i="15"/>
  <c r="AL10" i="15"/>
  <c r="AK10" i="15"/>
  <c r="AJ10" i="15"/>
  <c r="AI10" i="15"/>
  <c r="AH10" i="15"/>
  <c r="AG10" i="15"/>
  <c r="AF10" i="15"/>
  <c r="AE10" i="15"/>
  <c r="AD10" i="15"/>
  <c r="AC10" i="15"/>
  <c r="AB10" i="15"/>
  <c r="AA10" i="15"/>
  <c r="Z10" i="15"/>
  <c r="Y10" i="15"/>
  <c r="X10" i="15"/>
  <c r="W10" i="15"/>
  <c r="V10" i="15"/>
  <c r="U10" i="15"/>
  <c r="T10" i="15"/>
  <c r="S10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E10" i="15"/>
  <c r="D10" i="15"/>
  <c r="B10" i="15"/>
  <c r="AV23" i="14"/>
  <c r="AP23" i="14"/>
  <c r="AN23" i="14"/>
  <c r="AH23" i="14"/>
  <c r="AF23" i="14"/>
  <c r="X23" i="14"/>
  <c r="P23" i="14"/>
  <c r="J23" i="14"/>
  <c r="H23" i="14"/>
  <c r="B23" i="14"/>
  <c r="BB20" i="14"/>
  <c r="BB23" i="14" s="1"/>
  <c r="BA20" i="14"/>
  <c r="BA23" i="14" s="1"/>
  <c r="AZ20" i="14"/>
  <c r="AY20" i="14"/>
  <c r="AY23" i="14" s="1"/>
  <c r="AX20" i="14"/>
  <c r="AW20" i="14"/>
  <c r="AV20" i="14"/>
  <c r="AU20" i="14"/>
  <c r="AU23" i="14" s="1"/>
  <c r="AT20" i="14"/>
  <c r="AT23" i="14" s="1"/>
  <c r="AS20" i="14"/>
  <c r="AS23" i="14" s="1"/>
  <c r="AR20" i="14"/>
  <c r="AQ20" i="14"/>
  <c r="AQ23" i="14" s="1"/>
  <c r="AP20" i="14"/>
  <c r="AO20" i="14"/>
  <c r="AN20" i="14"/>
  <c r="AM20" i="14"/>
  <c r="AM23" i="14" s="1"/>
  <c r="AL20" i="14"/>
  <c r="AL23" i="14" s="1"/>
  <c r="AK20" i="14"/>
  <c r="AK23" i="14" s="1"/>
  <c r="AJ20" i="14"/>
  <c r="AI20" i="14"/>
  <c r="AI23" i="14" s="1"/>
  <c r="AH20" i="14"/>
  <c r="AG20" i="14"/>
  <c r="AF20" i="14"/>
  <c r="AE20" i="14"/>
  <c r="AE23" i="14" s="1"/>
  <c r="AD20" i="14"/>
  <c r="AD23" i="14" s="1"/>
  <c r="AC20" i="14"/>
  <c r="AC23" i="14" s="1"/>
  <c r="AB20" i="14"/>
  <c r="AA20" i="14"/>
  <c r="AA23" i="14" s="1"/>
  <c r="Z20" i="14"/>
  <c r="Y20" i="14"/>
  <c r="X20" i="14"/>
  <c r="W20" i="14"/>
  <c r="W23" i="14" s="1"/>
  <c r="V20" i="14"/>
  <c r="V23" i="14" s="1"/>
  <c r="U20" i="14"/>
  <c r="U23" i="14" s="1"/>
  <c r="T20" i="14"/>
  <c r="S20" i="14"/>
  <c r="S23" i="14" s="1"/>
  <c r="R20" i="14"/>
  <c r="Q20" i="14"/>
  <c r="P20" i="14"/>
  <c r="O20" i="14"/>
  <c r="O23" i="14" s="1"/>
  <c r="N20" i="14"/>
  <c r="N23" i="14" s="1"/>
  <c r="M20" i="14"/>
  <c r="M23" i="14" s="1"/>
  <c r="L20" i="14"/>
  <c r="K20" i="14"/>
  <c r="K23" i="14" s="1"/>
  <c r="J20" i="14"/>
  <c r="I20" i="14"/>
  <c r="H20" i="14"/>
  <c r="G20" i="14"/>
  <c r="G23" i="14" s="1"/>
  <c r="F20" i="14"/>
  <c r="F23" i="14" s="1"/>
  <c r="E20" i="14"/>
  <c r="E23" i="14" s="1"/>
  <c r="D20" i="14"/>
  <c r="C20" i="14"/>
  <c r="C23" i="14" s="1"/>
  <c r="B20" i="14"/>
  <c r="BB18" i="14"/>
  <c r="BA18" i="14"/>
  <c r="AZ18" i="14"/>
  <c r="AY18" i="14"/>
  <c r="AX18" i="14"/>
  <c r="AX23" i="14" s="1"/>
  <c r="AW18" i="14"/>
  <c r="AV18" i="14"/>
  <c r="AU18" i="14"/>
  <c r="AT18" i="14"/>
  <c r="AS18" i="14"/>
  <c r="AR18" i="14"/>
  <c r="AQ18" i="14"/>
  <c r="AP18" i="14"/>
  <c r="AO18" i="14"/>
  <c r="AN18" i="14"/>
  <c r="AM18" i="14"/>
  <c r="AL18" i="14"/>
  <c r="AK18" i="14"/>
  <c r="AJ18" i="14"/>
  <c r="AI18" i="14"/>
  <c r="AH18" i="14"/>
  <c r="AG18" i="14"/>
  <c r="AF18" i="14"/>
  <c r="AE18" i="14"/>
  <c r="AD18" i="14"/>
  <c r="AC18" i="14"/>
  <c r="AB18" i="14"/>
  <c r="AA18" i="14"/>
  <c r="Z18" i="14"/>
  <c r="Z23" i="14" s="1"/>
  <c r="Y18" i="14"/>
  <c r="X18" i="14"/>
  <c r="W18" i="14"/>
  <c r="V18" i="14"/>
  <c r="U18" i="14"/>
  <c r="T18" i="14"/>
  <c r="S18" i="14"/>
  <c r="R18" i="14"/>
  <c r="R23" i="14" s="1"/>
  <c r="Q18" i="14"/>
  <c r="P18" i="14"/>
  <c r="O18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B18" i="14"/>
  <c r="BB10" i="14"/>
  <c r="BA10" i="14"/>
  <c r="AZ10" i="14"/>
  <c r="AY10" i="14"/>
  <c r="AX10" i="14"/>
  <c r="AW10" i="14"/>
  <c r="AV10" i="14"/>
  <c r="AU10" i="14"/>
  <c r="AT10" i="14"/>
  <c r="AS10" i="14"/>
  <c r="AR10" i="14"/>
  <c r="AQ10" i="14"/>
  <c r="AP10" i="14"/>
  <c r="AO10" i="14"/>
  <c r="AN10" i="14"/>
  <c r="AM10" i="14"/>
  <c r="AL10" i="14"/>
  <c r="AK10" i="14"/>
  <c r="AJ10" i="14"/>
  <c r="AI10" i="14"/>
  <c r="AH10" i="14"/>
  <c r="AG10" i="14"/>
  <c r="AF10" i="14"/>
  <c r="AE10" i="14"/>
  <c r="AD10" i="14"/>
  <c r="AC10" i="14"/>
  <c r="AB10" i="14"/>
  <c r="AA10" i="14"/>
  <c r="Z10" i="14"/>
  <c r="Y10" i="14"/>
  <c r="X10" i="14"/>
  <c r="W10" i="14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C10" i="14"/>
  <c r="B10" i="14"/>
  <c r="BB38" i="12"/>
  <c r="AZ38" i="12"/>
  <c r="AT38" i="12"/>
  <c r="AR38" i="12"/>
  <c r="AJ38" i="12"/>
  <c r="AD38" i="12"/>
  <c r="AB38" i="12"/>
  <c r="V38" i="12"/>
  <c r="T38" i="12"/>
  <c r="N38" i="12"/>
  <c r="L38" i="12"/>
  <c r="D38" i="12"/>
  <c r="BB33" i="12"/>
  <c r="BA33" i="12"/>
  <c r="AZ33" i="12"/>
  <c r="AY33" i="12"/>
  <c r="AX33" i="12"/>
  <c r="AX38" i="12" s="1"/>
  <c r="AW33" i="12"/>
  <c r="AW38" i="12" s="1"/>
  <c r="AV33" i="12"/>
  <c r="AV38" i="12" s="1"/>
  <c r="AU33" i="12"/>
  <c r="AU38" i="12" s="1"/>
  <c r="AT33" i="12"/>
  <c r="AS33" i="12"/>
  <c r="AR33" i="12"/>
  <c r="AQ33" i="12"/>
  <c r="AP33" i="12"/>
  <c r="AP38" i="12" s="1"/>
  <c r="AO33" i="12"/>
  <c r="AO38" i="12" s="1"/>
  <c r="AN33" i="12"/>
  <c r="AN38" i="12" s="1"/>
  <c r="AM33" i="12"/>
  <c r="AM38" i="12" s="1"/>
  <c r="AL33" i="12"/>
  <c r="AK33" i="12"/>
  <c r="AJ33" i="12"/>
  <c r="AI33" i="12"/>
  <c r="AH33" i="12"/>
  <c r="AH38" i="12" s="1"/>
  <c r="AG33" i="12"/>
  <c r="AG38" i="12" s="1"/>
  <c r="AF33" i="12"/>
  <c r="AF38" i="12" s="1"/>
  <c r="AE33" i="12"/>
  <c r="AE38" i="12" s="1"/>
  <c r="AD33" i="12"/>
  <c r="AC33" i="12"/>
  <c r="AB33" i="12"/>
  <c r="AA33" i="12"/>
  <c r="Z33" i="12"/>
  <c r="Z38" i="12" s="1"/>
  <c r="Y33" i="12"/>
  <c r="Y38" i="12" s="1"/>
  <c r="X33" i="12"/>
  <c r="X38" i="12" s="1"/>
  <c r="W33" i="12"/>
  <c r="W38" i="12" s="1"/>
  <c r="V33" i="12"/>
  <c r="U33" i="12"/>
  <c r="T33" i="12"/>
  <c r="S33" i="12"/>
  <c r="R33" i="12"/>
  <c r="R38" i="12" s="1"/>
  <c r="Q33" i="12"/>
  <c r="Q38" i="12" s="1"/>
  <c r="P33" i="12"/>
  <c r="P38" i="12" s="1"/>
  <c r="O33" i="12"/>
  <c r="O38" i="12" s="1"/>
  <c r="N33" i="12"/>
  <c r="M33" i="12"/>
  <c r="L33" i="12"/>
  <c r="K33" i="12"/>
  <c r="J33" i="12"/>
  <c r="J38" i="12" s="1"/>
  <c r="I33" i="12"/>
  <c r="I38" i="12" s="1"/>
  <c r="H33" i="12"/>
  <c r="H38" i="12" s="1"/>
  <c r="G33" i="12"/>
  <c r="G38" i="12" s="1"/>
  <c r="F33" i="12"/>
  <c r="E33" i="12"/>
  <c r="D33" i="12"/>
  <c r="C33" i="12"/>
  <c r="B33" i="12"/>
  <c r="B38" i="12" s="1"/>
  <c r="BB26" i="12"/>
  <c r="BA26" i="12"/>
  <c r="AZ26" i="12"/>
  <c r="AY26" i="12"/>
  <c r="AX26" i="12"/>
  <c r="AW26" i="12"/>
  <c r="AV26" i="12"/>
  <c r="AU26" i="12"/>
  <c r="AT26" i="12"/>
  <c r="AS26" i="12"/>
  <c r="AR26" i="12"/>
  <c r="AQ26" i="12"/>
  <c r="AP26" i="12"/>
  <c r="AO26" i="12"/>
  <c r="AN26" i="12"/>
  <c r="AM26" i="12"/>
  <c r="AL26" i="12"/>
  <c r="AL38" i="12" s="1"/>
  <c r="AK26" i="12"/>
  <c r="AJ26" i="12"/>
  <c r="AI26" i="12"/>
  <c r="AH26" i="12"/>
  <c r="AG26" i="12"/>
  <c r="AF26" i="12"/>
  <c r="AE26" i="12"/>
  <c r="AD26" i="12"/>
  <c r="AC26" i="12"/>
  <c r="AB26" i="12"/>
  <c r="AA26" i="12"/>
  <c r="Z26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F38" i="12" s="1"/>
  <c r="E26" i="12"/>
  <c r="D26" i="12"/>
  <c r="C26" i="12"/>
  <c r="B26" i="12"/>
  <c r="BB10" i="12"/>
  <c r="BA10" i="12"/>
  <c r="AZ10" i="12"/>
  <c r="AY10" i="12"/>
  <c r="AX10" i="12"/>
  <c r="AW10" i="12"/>
  <c r="AV10" i="12"/>
  <c r="AU10" i="12"/>
  <c r="AT10" i="12"/>
  <c r="AS10" i="12"/>
  <c r="AR10" i="12"/>
  <c r="AQ10" i="12"/>
  <c r="AP10" i="12"/>
  <c r="AO10" i="12"/>
  <c r="AN10" i="12"/>
  <c r="AM10" i="12"/>
  <c r="AL10" i="12"/>
  <c r="AK10" i="12"/>
  <c r="AJ10" i="12"/>
  <c r="AI10" i="12"/>
  <c r="AH10" i="12"/>
  <c r="AG10" i="12"/>
  <c r="AF10" i="12"/>
  <c r="AE10" i="12"/>
  <c r="AD10" i="12"/>
  <c r="AC10" i="12"/>
  <c r="AB10" i="12"/>
  <c r="AA10" i="12"/>
  <c r="Z10" i="12"/>
  <c r="Y10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AV35" i="11"/>
  <c r="AN35" i="11"/>
  <c r="AH35" i="11"/>
  <c r="AF35" i="11"/>
  <c r="Z35" i="11"/>
  <c r="X35" i="11"/>
  <c r="P35" i="11"/>
  <c r="H35" i="11"/>
  <c r="C35" i="11"/>
  <c r="B35" i="11"/>
  <c r="BB32" i="11"/>
  <c r="BB35" i="11" s="1"/>
  <c r="BA32" i="11"/>
  <c r="BA35" i="11" s="1"/>
  <c r="AZ32" i="11"/>
  <c r="AY32" i="11"/>
  <c r="AY35" i="11" s="1"/>
  <c r="AX32" i="11"/>
  <c r="AW32" i="11"/>
  <c r="AW35" i="11" s="1"/>
  <c r="AV32" i="11"/>
  <c r="AU32" i="11"/>
  <c r="AU35" i="11" s="1"/>
  <c r="AT32" i="11"/>
  <c r="AT35" i="11" s="1"/>
  <c r="AS32" i="11"/>
  <c r="AS35" i="11" s="1"/>
  <c r="AR32" i="11"/>
  <c r="AQ32" i="11"/>
  <c r="AQ35" i="11" s="1"/>
  <c r="AP32" i="11"/>
  <c r="AO32" i="11"/>
  <c r="AO35" i="11" s="1"/>
  <c r="AN32" i="11"/>
  <c r="AM32" i="11"/>
  <c r="AM35" i="11" s="1"/>
  <c r="AL32" i="11"/>
  <c r="AL35" i="11" s="1"/>
  <c r="AK32" i="11"/>
  <c r="AK35" i="11" s="1"/>
  <c r="AJ32" i="11"/>
  <c r="AI32" i="11"/>
  <c r="AI35" i="11" s="1"/>
  <c r="AH32" i="11"/>
  <c r="AG32" i="11"/>
  <c r="AG35" i="11" s="1"/>
  <c r="AF32" i="11"/>
  <c r="AE32" i="11"/>
  <c r="AE35" i="11" s="1"/>
  <c r="AD32" i="11"/>
  <c r="AD35" i="11" s="1"/>
  <c r="AC32" i="11"/>
  <c r="AC35" i="11" s="1"/>
  <c r="AB32" i="11"/>
  <c r="AA32" i="11"/>
  <c r="AA35" i="11" s="1"/>
  <c r="Z32" i="11"/>
  <c r="Y32" i="11"/>
  <c r="Y35" i="11" s="1"/>
  <c r="X32" i="11"/>
  <c r="W32" i="11"/>
  <c r="W35" i="11" s="1"/>
  <c r="V32" i="11"/>
  <c r="V35" i="11" s="1"/>
  <c r="U32" i="11"/>
  <c r="T32" i="11"/>
  <c r="S32" i="11"/>
  <c r="S35" i="11" s="1"/>
  <c r="R32" i="11"/>
  <c r="Q32" i="11"/>
  <c r="Q35" i="11" s="1"/>
  <c r="P32" i="11"/>
  <c r="O32" i="11"/>
  <c r="O35" i="11" s="1"/>
  <c r="N32" i="11"/>
  <c r="N35" i="11" s="1"/>
  <c r="M32" i="11"/>
  <c r="M35" i="11" s="1"/>
  <c r="L32" i="11"/>
  <c r="K32" i="11"/>
  <c r="K35" i="11" s="1"/>
  <c r="J32" i="11"/>
  <c r="I32" i="11"/>
  <c r="I35" i="11" s="1"/>
  <c r="H32" i="11"/>
  <c r="G32" i="11"/>
  <c r="G35" i="11" s="1"/>
  <c r="F32" i="11"/>
  <c r="F35" i="11" s="1"/>
  <c r="E32" i="11"/>
  <c r="E35" i="11" s="1"/>
  <c r="D32" i="11"/>
  <c r="C32" i="11"/>
  <c r="B32" i="11"/>
  <c r="BB25" i="11"/>
  <c r="BA25" i="11"/>
  <c r="AZ25" i="11"/>
  <c r="AY25" i="11"/>
  <c r="AX25" i="11"/>
  <c r="AX35" i="11" s="1"/>
  <c r="AW25" i="11"/>
  <c r="AV25" i="11"/>
  <c r="AU25" i="11"/>
  <c r="AT25" i="11"/>
  <c r="AS25" i="11"/>
  <c r="AR25" i="11"/>
  <c r="AQ25" i="11"/>
  <c r="AP25" i="11"/>
  <c r="AP35" i="11" s="1"/>
  <c r="AO25" i="11"/>
  <c r="AN25" i="11"/>
  <c r="AM25" i="11"/>
  <c r="AL25" i="11"/>
  <c r="AK25" i="11"/>
  <c r="AJ25" i="11"/>
  <c r="AI25" i="11"/>
  <c r="AH25" i="11"/>
  <c r="AG25" i="11"/>
  <c r="AF25" i="11"/>
  <c r="AE25" i="11"/>
  <c r="AD25" i="11"/>
  <c r="AC25" i="11"/>
  <c r="AB25" i="11"/>
  <c r="AA25" i="11"/>
  <c r="Z25" i="11"/>
  <c r="Y25" i="11"/>
  <c r="X25" i="11"/>
  <c r="W25" i="11"/>
  <c r="V25" i="11"/>
  <c r="U25" i="11"/>
  <c r="T25" i="11"/>
  <c r="S25" i="11"/>
  <c r="R25" i="11"/>
  <c r="R35" i="11" s="1"/>
  <c r="Q25" i="11"/>
  <c r="P25" i="11"/>
  <c r="O25" i="11"/>
  <c r="N25" i="11"/>
  <c r="M25" i="11"/>
  <c r="L25" i="11"/>
  <c r="K25" i="11"/>
  <c r="J25" i="11"/>
  <c r="J35" i="11" s="1"/>
  <c r="I25" i="11"/>
  <c r="H25" i="11"/>
  <c r="G25" i="11"/>
  <c r="F25" i="11"/>
  <c r="E25" i="11"/>
  <c r="D25" i="11"/>
  <c r="C25" i="11"/>
  <c r="B25" i="11"/>
  <c r="BB10" i="11"/>
  <c r="BA10" i="11"/>
  <c r="AZ10" i="11"/>
  <c r="AY10" i="11"/>
  <c r="AX10" i="11"/>
  <c r="AW10" i="11"/>
  <c r="AV10" i="11"/>
  <c r="AU10" i="11"/>
  <c r="AT10" i="11"/>
  <c r="AS10" i="11"/>
  <c r="AR10" i="11"/>
  <c r="AQ10" i="11"/>
  <c r="AP10" i="11"/>
  <c r="AO10" i="11"/>
  <c r="AN10" i="11"/>
  <c r="AM10" i="11"/>
  <c r="AL10" i="11"/>
  <c r="AK10" i="11"/>
  <c r="AJ10" i="11"/>
  <c r="AI10" i="11"/>
  <c r="AH10" i="11"/>
  <c r="AG10" i="11"/>
  <c r="AE10" i="11"/>
  <c r="AA10" i="11"/>
  <c r="Z10" i="11"/>
  <c r="Y10" i="11"/>
  <c r="X10" i="11"/>
  <c r="W10" i="11"/>
  <c r="V10" i="11"/>
  <c r="U10" i="11"/>
  <c r="T10" i="11"/>
  <c r="S10" i="11"/>
  <c r="Q10" i="11"/>
  <c r="O10" i="11"/>
  <c r="N10" i="11"/>
  <c r="M10" i="11"/>
  <c r="L10" i="11"/>
  <c r="I10" i="11"/>
  <c r="G10" i="11"/>
  <c r="F10" i="11"/>
  <c r="E10" i="11"/>
  <c r="D10" i="11"/>
  <c r="B10" i="11"/>
  <c r="BA42" i="10"/>
  <c r="AX42" i="10"/>
  <c r="AS42" i="10"/>
  <c r="AP42" i="10"/>
  <c r="AK42" i="10"/>
  <c r="AH42" i="10"/>
  <c r="AC42" i="10"/>
  <c r="AB42" i="10"/>
  <c r="Z42" i="10"/>
  <c r="U42" i="10"/>
  <c r="R42" i="10"/>
  <c r="M42" i="10"/>
  <c r="L42" i="10"/>
  <c r="J42" i="10"/>
  <c r="E42" i="10"/>
  <c r="D42" i="10"/>
  <c r="B42" i="10"/>
  <c r="BB39" i="10"/>
  <c r="BA39" i="10"/>
  <c r="AZ39" i="10"/>
  <c r="AY39" i="10"/>
  <c r="AX39" i="10"/>
  <c r="AW39" i="10"/>
  <c r="AW42" i="10" s="1"/>
  <c r="AV39" i="10"/>
  <c r="AV42" i="10" s="1"/>
  <c r="AU39" i="10"/>
  <c r="AU42" i="10" s="1"/>
  <c r="AT39" i="10"/>
  <c r="AS39" i="10"/>
  <c r="AR39" i="10"/>
  <c r="AQ39" i="10"/>
  <c r="AP39" i="10"/>
  <c r="AO39" i="10"/>
  <c r="AO42" i="10" s="1"/>
  <c r="AN39" i="10"/>
  <c r="AN42" i="10" s="1"/>
  <c r="AM39" i="10"/>
  <c r="AL39" i="10"/>
  <c r="AK39" i="10"/>
  <c r="AJ39" i="10"/>
  <c r="AI39" i="10"/>
  <c r="AH39" i="10"/>
  <c r="AG39" i="10"/>
  <c r="AG42" i="10" s="1"/>
  <c r="AF39" i="10"/>
  <c r="AF42" i="10" s="1"/>
  <c r="AE39" i="10"/>
  <c r="AD39" i="10"/>
  <c r="AC39" i="10"/>
  <c r="AB39" i="10"/>
  <c r="AA39" i="10"/>
  <c r="Z39" i="10"/>
  <c r="Y39" i="10"/>
  <c r="Y42" i="10" s="1"/>
  <c r="X39" i="10"/>
  <c r="X42" i="10" s="1"/>
  <c r="W39" i="10"/>
  <c r="V39" i="10"/>
  <c r="U39" i="10"/>
  <c r="T39" i="10"/>
  <c r="S39" i="10"/>
  <c r="R39" i="10"/>
  <c r="Q39" i="10"/>
  <c r="Q42" i="10" s="1"/>
  <c r="P39" i="10"/>
  <c r="P42" i="10" s="1"/>
  <c r="O39" i="10"/>
  <c r="N39" i="10"/>
  <c r="M39" i="10"/>
  <c r="L39" i="10"/>
  <c r="K39" i="10"/>
  <c r="J39" i="10"/>
  <c r="I39" i="10"/>
  <c r="I42" i="10" s="1"/>
  <c r="H39" i="10"/>
  <c r="H42" i="10" s="1"/>
  <c r="G39" i="10"/>
  <c r="F39" i="10"/>
  <c r="E39" i="10"/>
  <c r="D39" i="10"/>
  <c r="C39" i="10"/>
  <c r="B39" i="10"/>
  <c r="BB28" i="10"/>
  <c r="BA28" i="10"/>
  <c r="AZ28" i="10"/>
  <c r="AY28" i="10"/>
  <c r="AX28" i="10"/>
  <c r="AW28" i="10"/>
  <c r="AV28" i="10"/>
  <c r="AU28" i="10"/>
  <c r="AT28" i="10"/>
  <c r="AS28" i="10"/>
  <c r="AR28" i="10"/>
  <c r="AR42" i="10" s="1"/>
  <c r="AQ28" i="10"/>
  <c r="AP28" i="10"/>
  <c r="AO28" i="10"/>
  <c r="AN28" i="10"/>
  <c r="AM28" i="10"/>
  <c r="AL28" i="10"/>
  <c r="AK28" i="10"/>
  <c r="AJ28" i="10"/>
  <c r="AJ42" i="10" s="1"/>
  <c r="AI28" i="10"/>
  <c r="AH28" i="10"/>
  <c r="AG28" i="10"/>
  <c r="AF28" i="10"/>
  <c r="AE28" i="10"/>
  <c r="AD28" i="10"/>
  <c r="AC28" i="10"/>
  <c r="AB28" i="10"/>
  <c r="AA28" i="10"/>
  <c r="Z28" i="10"/>
  <c r="Y28" i="10"/>
  <c r="X28" i="10"/>
  <c r="W28" i="10"/>
  <c r="V28" i="10"/>
  <c r="U28" i="10"/>
  <c r="T28" i="10"/>
  <c r="T42" i="10" s="1"/>
  <c r="S28" i="10"/>
  <c r="R28" i="10"/>
  <c r="Q28" i="10"/>
  <c r="P28" i="10"/>
  <c r="O28" i="10"/>
  <c r="N28" i="10"/>
  <c r="M28" i="10"/>
  <c r="L28" i="10"/>
  <c r="K28" i="10"/>
  <c r="J28" i="10"/>
  <c r="I28" i="10"/>
  <c r="H28" i="10"/>
  <c r="G28" i="10"/>
  <c r="F28" i="10"/>
  <c r="E28" i="10"/>
  <c r="D28" i="10"/>
  <c r="C28" i="10"/>
  <c r="B28" i="10"/>
  <c r="BB10" i="10"/>
  <c r="BA10" i="10"/>
  <c r="AZ10" i="10"/>
  <c r="AZ42" i="10" s="1"/>
  <c r="AY10" i="10"/>
  <c r="AX10" i="10"/>
  <c r="AW10" i="10"/>
  <c r="AV10" i="10"/>
  <c r="AU10" i="10"/>
  <c r="AT10" i="10"/>
  <c r="AS10" i="10"/>
  <c r="AR10" i="10"/>
  <c r="AQ10" i="10"/>
  <c r="AP10" i="10"/>
  <c r="AO10" i="10"/>
  <c r="AN10" i="10"/>
  <c r="AM10" i="10"/>
  <c r="AL10" i="10"/>
  <c r="AK10" i="10"/>
  <c r="AJ10" i="10"/>
  <c r="AI10" i="10"/>
  <c r="AH10" i="10"/>
  <c r="AG10" i="10"/>
  <c r="AF10" i="10"/>
  <c r="AE10" i="10"/>
  <c r="AD10" i="10"/>
  <c r="AC10" i="10"/>
  <c r="AB10" i="10"/>
  <c r="AA10" i="10"/>
  <c r="Z10" i="10"/>
  <c r="Y10" i="10"/>
  <c r="X10" i="10"/>
  <c r="W10" i="10"/>
  <c r="V10" i="10"/>
  <c r="U10" i="10"/>
  <c r="T10" i="10"/>
  <c r="S10" i="10"/>
  <c r="R10" i="10"/>
  <c r="Q10" i="10"/>
  <c r="P10" i="10"/>
  <c r="O10" i="10"/>
  <c r="N10" i="10"/>
  <c r="M10" i="10"/>
  <c r="L10" i="10"/>
  <c r="K10" i="10"/>
  <c r="J10" i="10"/>
  <c r="I10" i="10"/>
  <c r="H10" i="10"/>
  <c r="G10" i="10"/>
  <c r="F10" i="10"/>
  <c r="E10" i="10"/>
  <c r="D10" i="10"/>
  <c r="C10" i="10"/>
  <c r="B10" i="10"/>
  <c r="AQ30" i="9"/>
  <c r="AL30" i="9"/>
  <c r="AD30" i="9"/>
  <c r="AA30" i="9"/>
  <c r="S30" i="9"/>
  <c r="K30" i="9"/>
  <c r="C30" i="9"/>
  <c r="AQ25" i="9"/>
  <c r="AP25" i="9"/>
  <c r="AO25" i="9"/>
  <c r="AN25" i="9"/>
  <c r="AM25" i="9"/>
  <c r="AL25" i="9"/>
  <c r="AK25" i="9"/>
  <c r="AK30" i="9" s="1"/>
  <c r="AJ25" i="9"/>
  <c r="AI25" i="9"/>
  <c r="AH25" i="9"/>
  <c r="AG25" i="9"/>
  <c r="AF25" i="9"/>
  <c r="AE25" i="9"/>
  <c r="AD25" i="9"/>
  <c r="AC25" i="9"/>
  <c r="AC30" i="9" s="1"/>
  <c r="AB25" i="9"/>
  <c r="AA25" i="9"/>
  <c r="Z25" i="9"/>
  <c r="Y25" i="9"/>
  <c r="X25" i="9"/>
  <c r="X30" i="9" s="1"/>
  <c r="W25" i="9"/>
  <c r="V25" i="9"/>
  <c r="U25" i="9"/>
  <c r="U30" i="9" s="1"/>
  <c r="T25" i="9"/>
  <c r="S25" i="9"/>
  <c r="R25" i="9"/>
  <c r="Q25" i="9"/>
  <c r="P25" i="9"/>
  <c r="P30" i="9" s="1"/>
  <c r="O25" i="9"/>
  <c r="N25" i="9"/>
  <c r="M25" i="9"/>
  <c r="M30" i="9" s="1"/>
  <c r="L25" i="9"/>
  <c r="K25" i="9"/>
  <c r="J25" i="9"/>
  <c r="I25" i="9"/>
  <c r="H25" i="9"/>
  <c r="H30" i="9" s="1"/>
  <c r="G25" i="9"/>
  <c r="F25" i="9"/>
  <c r="E25" i="9"/>
  <c r="E30" i="9" s="1"/>
  <c r="D25" i="9"/>
  <c r="C25" i="9"/>
  <c r="B25" i="9"/>
  <c r="B30" i="9" s="1"/>
  <c r="AQ21" i="9"/>
  <c r="AP21" i="9"/>
  <c r="AO21" i="9"/>
  <c r="AN21" i="9"/>
  <c r="AM21" i="9"/>
  <c r="AL21" i="9"/>
  <c r="AK21" i="9"/>
  <c r="AJ21" i="9"/>
  <c r="AJ30" i="9" s="1"/>
  <c r="AI21" i="9"/>
  <c r="AH21" i="9"/>
  <c r="AG21" i="9"/>
  <c r="AF21" i="9"/>
  <c r="AE21" i="9"/>
  <c r="AD21" i="9"/>
  <c r="AC21" i="9"/>
  <c r="AB21" i="9"/>
  <c r="AB30" i="9" s="1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AQ10" i="9"/>
  <c r="AP10" i="9"/>
  <c r="AO10" i="9"/>
  <c r="AN10" i="9"/>
  <c r="AM10" i="9"/>
  <c r="AL10" i="9"/>
  <c r="AK10" i="9"/>
  <c r="AJ10" i="9"/>
  <c r="AI10" i="9"/>
  <c r="AI30" i="9" s="1"/>
  <c r="AH10" i="9"/>
  <c r="AG10" i="9"/>
  <c r="AF10" i="9"/>
  <c r="AA10" i="9"/>
  <c r="Z10" i="9"/>
  <c r="Y10" i="9"/>
  <c r="X10" i="9"/>
  <c r="W10" i="9"/>
  <c r="V10" i="9"/>
  <c r="V30" i="9" s="1"/>
  <c r="U10" i="9"/>
  <c r="T10" i="9"/>
  <c r="S10" i="9"/>
  <c r="R10" i="9"/>
  <c r="Q10" i="9"/>
  <c r="P10" i="9"/>
  <c r="O10" i="9"/>
  <c r="N10" i="9"/>
  <c r="N30" i="9" s="1"/>
  <c r="M10" i="9"/>
  <c r="L10" i="9"/>
  <c r="K10" i="9"/>
  <c r="J10" i="9"/>
  <c r="I10" i="9"/>
  <c r="H10" i="9"/>
  <c r="G10" i="9"/>
  <c r="F10" i="9"/>
  <c r="F30" i="9" s="1"/>
  <c r="E10" i="9"/>
  <c r="D10" i="9"/>
  <c r="C10" i="9"/>
  <c r="B10" i="9"/>
  <c r="AZ27" i="8"/>
  <c r="AR27" i="8"/>
  <c r="AO27" i="8"/>
  <c r="AJ27" i="8"/>
  <c r="AB27" i="8"/>
  <c r="Y27" i="8"/>
  <c r="T27" i="8"/>
  <c r="L27" i="8"/>
  <c r="D27" i="8"/>
  <c r="BB22" i="8"/>
  <c r="BA22" i="8"/>
  <c r="BA27" i="8" s="1"/>
  <c r="AZ22" i="8"/>
  <c r="AY22" i="8"/>
  <c r="AX22" i="8"/>
  <c r="AW22" i="8"/>
  <c r="AW27" i="8" s="1"/>
  <c r="AV22" i="8"/>
  <c r="AU22" i="8"/>
  <c r="AU27" i="8" s="1"/>
  <c r="AT22" i="8"/>
  <c r="AS22" i="8"/>
  <c r="AS27" i="8" s="1"/>
  <c r="AR22" i="8"/>
  <c r="AQ22" i="8"/>
  <c r="AP22" i="8"/>
  <c r="AO22" i="8"/>
  <c r="AN22" i="8"/>
  <c r="AM22" i="8"/>
  <c r="AM27" i="8" s="1"/>
  <c r="AL22" i="8"/>
  <c r="AK22" i="8"/>
  <c r="AK27" i="8" s="1"/>
  <c r="AJ22" i="8"/>
  <c r="AI22" i="8"/>
  <c r="AH22" i="8"/>
  <c r="AG22" i="8"/>
  <c r="AG27" i="8" s="1"/>
  <c r="AF22" i="8"/>
  <c r="AE22" i="8"/>
  <c r="AE27" i="8" s="1"/>
  <c r="AD22" i="8"/>
  <c r="AC22" i="8"/>
  <c r="AC27" i="8" s="1"/>
  <c r="AB22" i="8"/>
  <c r="AA22" i="8"/>
  <c r="Z22" i="8"/>
  <c r="Y22" i="8"/>
  <c r="X22" i="8"/>
  <c r="W22" i="8"/>
  <c r="W27" i="8" s="1"/>
  <c r="V22" i="8"/>
  <c r="U22" i="8"/>
  <c r="U27" i="8" s="1"/>
  <c r="T22" i="8"/>
  <c r="S22" i="8"/>
  <c r="R22" i="8"/>
  <c r="Q22" i="8"/>
  <c r="Q27" i="8" s="1"/>
  <c r="P22" i="8"/>
  <c r="O22" i="8"/>
  <c r="O27" i="8" s="1"/>
  <c r="N22" i="8"/>
  <c r="M22" i="8"/>
  <c r="M27" i="8" s="1"/>
  <c r="L22" i="8"/>
  <c r="K22" i="8"/>
  <c r="J22" i="8"/>
  <c r="I22" i="8"/>
  <c r="I27" i="8" s="1"/>
  <c r="H22" i="8"/>
  <c r="G22" i="8"/>
  <c r="G27" i="8" s="1"/>
  <c r="F22" i="8"/>
  <c r="E22" i="8"/>
  <c r="E27" i="8" s="1"/>
  <c r="D22" i="8"/>
  <c r="C22" i="8"/>
  <c r="B22" i="8"/>
  <c r="BB19" i="8"/>
  <c r="BA19" i="8"/>
  <c r="AZ19" i="8"/>
  <c r="AY19" i="8"/>
  <c r="AX19" i="8"/>
  <c r="AW19" i="8"/>
  <c r="AV19" i="8"/>
  <c r="AU19" i="8"/>
  <c r="AT19" i="8"/>
  <c r="AS19" i="8"/>
  <c r="AR19" i="8"/>
  <c r="AQ19" i="8"/>
  <c r="AQ27" i="8" s="1"/>
  <c r="AP19" i="8"/>
  <c r="AO19" i="8"/>
  <c r="AN19" i="8"/>
  <c r="AM19" i="8"/>
  <c r="AL19" i="8"/>
  <c r="AK19" i="8"/>
  <c r="AJ19" i="8"/>
  <c r="AI19" i="8"/>
  <c r="AI27" i="8" s="1"/>
  <c r="AH19" i="8"/>
  <c r="AG19" i="8"/>
  <c r="AF19" i="8"/>
  <c r="AE19" i="8"/>
  <c r="AD19" i="8"/>
  <c r="AC19" i="8"/>
  <c r="AB19" i="8"/>
  <c r="AA19" i="8"/>
  <c r="AA27" i="8" s="1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K27" i="8" s="1"/>
  <c r="J19" i="8"/>
  <c r="I19" i="8"/>
  <c r="H19" i="8"/>
  <c r="G19" i="8"/>
  <c r="F19" i="8"/>
  <c r="E19" i="8"/>
  <c r="D19" i="8"/>
  <c r="C19" i="8"/>
  <c r="B19" i="8"/>
  <c r="BB10" i="8"/>
  <c r="BA10" i="8"/>
  <c r="AZ10" i="8"/>
  <c r="AY10" i="8"/>
  <c r="AY27" i="8" s="1"/>
  <c r="AX10" i="8"/>
  <c r="AW10" i="8"/>
  <c r="AV10" i="8"/>
  <c r="AU10" i="8"/>
  <c r="AT10" i="8"/>
  <c r="AS10" i="8"/>
  <c r="AR10" i="8"/>
  <c r="AQ10" i="8"/>
  <c r="AP10" i="8"/>
  <c r="AO10" i="8"/>
  <c r="AN10" i="8"/>
  <c r="AM10" i="8"/>
  <c r="AL10" i="8"/>
  <c r="AK10" i="8"/>
  <c r="AJ10" i="8"/>
  <c r="AI10" i="8"/>
  <c r="AH10" i="8"/>
  <c r="AG10" i="8"/>
  <c r="AF10" i="8"/>
  <c r="AE10" i="8"/>
  <c r="AD10" i="8"/>
  <c r="AC10" i="8"/>
  <c r="AB10" i="8"/>
  <c r="AA10" i="8"/>
  <c r="Z10" i="8"/>
  <c r="Y10" i="8"/>
  <c r="X10" i="8"/>
  <c r="W10" i="8"/>
  <c r="V10" i="8"/>
  <c r="U10" i="8"/>
  <c r="T10" i="8"/>
  <c r="S10" i="8"/>
  <c r="S27" i="8" s="1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C27" i="8" s="1"/>
  <c r="B10" i="8"/>
  <c r="AU36" i="7"/>
  <c r="AE36" i="7"/>
  <c r="O36" i="7"/>
  <c r="G36" i="7"/>
  <c r="BB32" i="7"/>
  <c r="BA32" i="7"/>
  <c r="BA36" i="7" s="1"/>
  <c r="AZ32" i="7"/>
  <c r="AY32" i="7"/>
  <c r="AX32" i="7"/>
  <c r="AW32" i="7"/>
  <c r="AV32" i="7"/>
  <c r="AV36" i="7" s="1"/>
  <c r="AU32" i="7"/>
  <c r="AT32" i="7"/>
  <c r="AS32" i="7"/>
  <c r="AR32" i="7"/>
  <c r="AQ32" i="7"/>
  <c r="AP32" i="7"/>
  <c r="AO32" i="7"/>
  <c r="AN32" i="7"/>
  <c r="AN36" i="7" s="1"/>
  <c r="AM32" i="7"/>
  <c r="AM36" i="7" s="1"/>
  <c r="AL32" i="7"/>
  <c r="AK32" i="7"/>
  <c r="AK36" i="7" s="1"/>
  <c r="AJ32" i="7"/>
  <c r="AI32" i="7"/>
  <c r="AH32" i="7"/>
  <c r="AG32" i="7"/>
  <c r="AF32" i="7"/>
  <c r="AF36" i="7" s="1"/>
  <c r="AE32" i="7"/>
  <c r="AD32" i="7"/>
  <c r="AC32" i="7"/>
  <c r="AB32" i="7"/>
  <c r="AA32" i="7"/>
  <c r="Z32" i="7"/>
  <c r="Y32" i="7"/>
  <c r="X32" i="7"/>
  <c r="W32" i="7"/>
  <c r="V32" i="7"/>
  <c r="U32" i="7"/>
  <c r="T32" i="7"/>
  <c r="S32" i="7"/>
  <c r="R32" i="7"/>
  <c r="Q32" i="7"/>
  <c r="P32" i="7"/>
  <c r="P36" i="7" s="1"/>
  <c r="O32" i="7"/>
  <c r="N32" i="7"/>
  <c r="M32" i="7"/>
  <c r="L32" i="7"/>
  <c r="K32" i="7"/>
  <c r="J32" i="7"/>
  <c r="I32" i="7"/>
  <c r="H32" i="7"/>
  <c r="H36" i="7" s="1"/>
  <c r="G32" i="7"/>
  <c r="F32" i="7"/>
  <c r="E32" i="7"/>
  <c r="D32" i="7"/>
  <c r="C32" i="7"/>
  <c r="B32" i="7"/>
  <c r="B36" i="7" s="1"/>
  <c r="BB24" i="7"/>
  <c r="BA24" i="7"/>
  <c r="AZ24" i="7"/>
  <c r="AY24" i="7"/>
  <c r="AX24" i="7"/>
  <c r="AW24" i="7"/>
  <c r="AV24" i="7"/>
  <c r="AU24" i="7"/>
  <c r="AT24" i="7"/>
  <c r="AS24" i="7"/>
  <c r="AR24" i="7"/>
  <c r="AQ24" i="7"/>
  <c r="AP24" i="7"/>
  <c r="AO24" i="7"/>
  <c r="AN24" i="7"/>
  <c r="AM24" i="7"/>
  <c r="AL24" i="7"/>
  <c r="AK24" i="7"/>
  <c r="AJ24" i="7"/>
  <c r="AI24" i="7"/>
  <c r="AH24" i="7"/>
  <c r="AG24" i="7"/>
  <c r="AF24" i="7"/>
  <c r="AE24" i="7"/>
  <c r="AD24" i="7"/>
  <c r="AC24" i="7"/>
  <c r="AB24" i="7"/>
  <c r="AA24" i="7"/>
  <c r="Z24" i="7"/>
  <c r="Y24" i="7"/>
  <c r="X24" i="7"/>
  <c r="X36" i="7" s="1"/>
  <c r="W24" i="7"/>
  <c r="W36" i="7" s="1"/>
  <c r="V24" i="7"/>
  <c r="U24" i="7"/>
  <c r="T24" i="7"/>
  <c r="S24" i="7"/>
  <c r="R24" i="7"/>
  <c r="Q24" i="7"/>
  <c r="P24" i="7"/>
  <c r="O24" i="7"/>
  <c r="N24" i="7"/>
  <c r="M24" i="7"/>
  <c r="K24" i="7"/>
  <c r="J24" i="7"/>
  <c r="I24" i="7"/>
  <c r="I36" i="7" s="1"/>
  <c r="H24" i="7"/>
  <c r="G24" i="7"/>
  <c r="F24" i="7"/>
  <c r="E24" i="7"/>
  <c r="C24" i="7"/>
  <c r="B24" i="7"/>
  <c r="BB10" i="7"/>
  <c r="BA10" i="7"/>
  <c r="AZ10" i="7"/>
  <c r="AY10" i="7"/>
  <c r="AX10" i="7"/>
  <c r="AW10" i="7"/>
  <c r="AV10" i="7"/>
  <c r="AU10" i="7"/>
  <c r="AT10" i="7"/>
  <c r="AS10" i="7"/>
  <c r="AR10" i="7"/>
  <c r="AQ10" i="7"/>
  <c r="AP10" i="7"/>
  <c r="AO10" i="7"/>
  <c r="AN10" i="7"/>
  <c r="AM10" i="7"/>
  <c r="AL10" i="7"/>
  <c r="AK10" i="7"/>
  <c r="AJ10" i="7"/>
  <c r="AI10" i="7"/>
  <c r="AH10" i="7"/>
  <c r="AG10" i="7"/>
  <c r="AF10" i="7"/>
  <c r="AE10" i="7"/>
  <c r="AD10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BB35" i="6"/>
  <c r="AV35" i="6"/>
  <c r="AT35" i="6"/>
  <c r="AP35" i="6"/>
  <c r="AL35" i="6"/>
  <c r="AF35" i="6"/>
  <c r="AD35" i="6"/>
  <c r="Z35" i="6"/>
  <c r="V35" i="6"/>
  <c r="P35" i="6"/>
  <c r="N35" i="6"/>
  <c r="H35" i="6"/>
  <c r="F35" i="6"/>
  <c r="BB32" i="6"/>
  <c r="BA32" i="6"/>
  <c r="AZ32" i="6"/>
  <c r="AZ35" i="6" s="1"/>
  <c r="AY32" i="6"/>
  <c r="AY35" i="6" s="1"/>
  <c r="AX32" i="6"/>
  <c r="AW32" i="6"/>
  <c r="AW35" i="6" s="1"/>
  <c r="AV32" i="6"/>
  <c r="AU32" i="6"/>
  <c r="AT32" i="6"/>
  <c r="AS32" i="6"/>
  <c r="AR32" i="6"/>
  <c r="AR35" i="6" s="1"/>
  <c r="AQ32" i="6"/>
  <c r="AQ35" i="6" s="1"/>
  <c r="AP32" i="6"/>
  <c r="AO32" i="6"/>
  <c r="AO35" i="6" s="1"/>
  <c r="AN32" i="6"/>
  <c r="AM32" i="6"/>
  <c r="AL32" i="6"/>
  <c r="AK32" i="6"/>
  <c r="AJ32" i="6"/>
  <c r="AJ35" i="6" s="1"/>
  <c r="AI32" i="6"/>
  <c r="AI35" i="6" s="1"/>
  <c r="AH32" i="6"/>
  <c r="AG32" i="6"/>
  <c r="AG35" i="6" s="1"/>
  <c r="AF32" i="6"/>
  <c r="AE32" i="6"/>
  <c r="AD32" i="6"/>
  <c r="AC32" i="6"/>
  <c r="AB32" i="6"/>
  <c r="AB35" i="6" s="1"/>
  <c r="AA32" i="6"/>
  <c r="AA35" i="6" s="1"/>
  <c r="Z32" i="6"/>
  <c r="Y32" i="6"/>
  <c r="Y35" i="6" s="1"/>
  <c r="X32" i="6"/>
  <c r="W32" i="6"/>
  <c r="V32" i="6"/>
  <c r="U32" i="6"/>
  <c r="T32" i="6"/>
  <c r="S32" i="6"/>
  <c r="S35" i="6" s="1"/>
  <c r="R32" i="6"/>
  <c r="Q32" i="6"/>
  <c r="P32" i="6"/>
  <c r="O32" i="6"/>
  <c r="N32" i="6"/>
  <c r="M32" i="6"/>
  <c r="L32" i="6"/>
  <c r="K32" i="6"/>
  <c r="K35" i="6" s="1"/>
  <c r="J32" i="6"/>
  <c r="I32" i="6"/>
  <c r="H32" i="6"/>
  <c r="G32" i="6"/>
  <c r="F32" i="6"/>
  <c r="E32" i="6"/>
  <c r="D32" i="6"/>
  <c r="C32" i="6"/>
  <c r="C35" i="6" s="1"/>
  <c r="B32" i="6"/>
  <c r="BB26" i="6"/>
  <c r="BA26" i="6"/>
  <c r="AZ26" i="6"/>
  <c r="AY26" i="6"/>
  <c r="AX26" i="6"/>
  <c r="AX35" i="6" s="1"/>
  <c r="AW26" i="6"/>
  <c r="AV26" i="6"/>
  <c r="AU26" i="6"/>
  <c r="AT26" i="6"/>
  <c r="AS26" i="6"/>
  <c r="AR26" i="6"/>
  <c r="AQ26" i="6"/>
  <c r="AP26" i="6"/>
  <c r="AO26" i="6"/>
  <c r="AN26" i="6"/>
  <c r="AN35" i="6" s="1"/>
  <c r="AM26" i="6"/>
  <c r="AL26" i="6"/>
  <c r="AK26" i="6"/>
  <c r="AJ26" i="6"/>
  <c r="AI26" i="6"/>
  <c r="AH26" i="6"/>
  <c r="AH35" i="6" s="1"/>
  <c r="AG26" i="6"/>
  <c r="AF26" i="6"/>
  <c r="AE26" i="6"/>
  <c r="AD26" i="6"/>
  <c r="AC26" i="6"/>
  <c r="AB26" i="6"/>
  <c r="AA26" i="6"/>
  <c r="Z26" i="6"/>
  <c r="Y26" i="6"/>
  <c r="X26" i="6"/>
  <c r="X35" i="6" s="1"/>
  <c r="W26" i="6"/>
  <c r="V26" i="6"/>
  <c r="U26" i="6"/>
  <c r="T26" i="6"/>
  <c r="S26" i="6"/>
  <c r="R26" i="6"/>
  <c r="R35" i="6" s="1"/>
  <c r="Q26" i="6"/>
  <c r="P26" i="6"/>
  <c r="O26" i="6"/>
  <c r="N26" i="6"/>
  <c r="M26" i="6"/>
  <c r="L26" i="6"/>
  <c r="K26" i="6"/>
  <c r="J26" i="6"/>
  <c r="J35" i="6" s="1"/>
  <c r="I26" i="6"/>
  <c r="H26" i="6"/>
  <c r="G26" i="6"/>
  <c r="F26" i="6"/>
  <c r="E26" i="6"/>
  <c r="D26" i="6"/>
  <c r="C26" i="6"/>
  <c r="B26" i="6"/>
  <c r="B35" i="6" s="1"/>
  <c r="BB10" i="6"/>
  <c r="BA10" i="6"/>
  <c r="AZ10" i="6"/>
  <c r="AY10" i="6"/>
  <c r="AX10" i="6"/>
  <c r="AW10" i="6"/>
  <c r="AV10" i="6"/>
  <c r="AU10" i="6"/>
  <c r="AT10" i="6"/>
  <c r="AS10" i="6"/>
  <c r="AR10" i="6"/>
  <c r="AQ10" i="6"/>
  <c r="AP10" i="6"/>
  <c r="AO10" i="6"/>
  <c r="AN10" i="6"/>
  <c r="AM10" i="6"/>
  <c r="AL10" i="6"/>
  <c r="AK10" i="6"/>
  <c r="AJ10" i="6"/>
  <c r="AI10" i="6"/>
  <c r="AH10" i="6"/>
  <c r="AG10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AZ22" i="5"/>
  <c r="AX22" i="5"/>
  <c r="AP22" i="5"/>
  <c r="AJ22" i="5"/>
  <c r="T22" i="5"/>
  <c r="D22" i="5"/>
  <c r="BB20" i="5"/>
  <c r="BB22" i="5" s="1"/>
  <c r="BA20" i="5"/>
  <c r="AZ20" i="5"/>
  <c r="AY20" i="5"/>
  <c r="AX20" i="5"/>
  <c r="AW20" i="5"/>
  <c r="AV20" i="5"/>
  <c r="AV22" i="5" s="1"/>
  <c r="AU20" i="5"/>
  <c r="AU22" i="5" s="1"/>
  <c r="AT20" i="5"/>
  <c r="AT22" i="5" s="1"/>
  <c r="AS20" i="5"/>
  <c r="AR20" i="5"/>
  <c r="AQ20" i="5"/>
  <c r="AP20" i="5"/>
  <c r="AO20" i="5"/>
  <c r="AN20" i="5"/>
  <c r="AN22" i="5" s="1"/>
  <c r="AM20" i="5"/>
  <c r="AM22" i="5" s="1"/>
  <c r="AL20" i="5"/>
  <c r="AL22" i="5" s="1"/>
  <c r="AK20" i="5"/>
  <c r="AJ20" i="5"/>
  <c r="AI20" i="5"/>
  <c r="AH20" i="5"/>
  <c r="AG20" i="5"/>
  <c r="AF20" i="5"/>
  <c r="AF22" i="5" s="1"/>
  <c r="AE20" i="5"/>
  <c r="AE22" i="5" s="1"/>
  <c r="AD20" i="5"/>
  <c r="AD22" i="5" s="1"/>
  <c r="AC20" i="5"/>
  <c r="AB20" i="5"/>
  <c r="AA20" i="5"/>
  <c r="Z20" i="5"/>
  <c r="Y20" i="5"/>
  <c r="X20" i="5"/>
  <c r="X22" i="5" s="1"/>
  <c r="W20" i="5"/>
  <c r="W22" i="5" s="1"/>
  <c r="V20" i="5"/>
  <c r="V22" i="5" s="1"/>
  <c r="U20" i="5"/>
  <c r="T20" i="5"/>
  <c r="S20" i="5"/>
  <c r="R20" i="5"/>
  <c r="Q20" i="5"/>
  <c r="P20" i="5"/>
  <c r="P22" i="5" s="1"/>
  <c r="O20" i="5"/>
  <c r="O22" i="5" s="1"/>
  <c r="N20" i="5"/>
  <c r="N22" i="5" s="1"/>
  <c r="M20" i="5"/>
  <c r="L20" i="5"/>
  <c r="K20" i="5"/>
  <c r="J20" i="5"/>
  <c r="I20" i="5"/>
  <c r="H20" i="5"/>
  <c r="H22" i="5" s="1"/>
  <c r="G20" i="5"/>
  <c r="G22" i="5" s="1"/>
  <c r="F20" i="5"/>
  <c r="F22" i="5" s="1"/>
  <c r="E20" i="5"/>
  <c r="D20" i="5"/>
  <c r="C20" i="5"/>
  <c r="B20" i="5"/>
  <c r="BB18" i="5"/>
  <c r="BA18" i="5"/>
  <c r="AZ18" i="5"/>
  <c r="AY18" i="5"/>
  <c r="AX18" i="5"/>
  <c r="AW18" i="5"/>
  <c r="AV18" i="5"/>
  <c r="AU18" i="5"/>
  <c r="AT18" i="5"/>
  <c r="AS18" i="5"/>
  <c r="AR18" i="5"/>
  <c r="AR22" i="5" s="1"/>
  <c r="AQ18" i="5"/>
  <c r="AP18" i="5"/>
  <c r="AO18" i="5"/>
  <c r="AN18" i="5"/>
  <c r="AM18" i="5"/>
  <c r="AL18" i="5"/>
  <c r="AK18" i="5"/>
  <c r="AJ18" i="5"/>
  <c r="AI18" i="5"/>
  <c r="AH18" i="5"/>
  <c r="AG18" i="5"/>
  <c r="AF18" i="5"/>
  <c r="AE18" i="5"/>
  <c r="AD18" i="5"/>
  <c r="AC18" i="5"/>
  <c r="AB18" i="5"/>
  <c r="AB22" i="5" s="1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L22" i="5" s="1"/>
  <c r="K18" i="5"/>
  <c r="J18" i="5"/>
  <c r="I18" i="5"/>
  <c r="H18" i="5"/>
  <c r="G18" i="5"/>
  <c r="F18" i="5"/>
  <c r="E18" i="5"/>
  <c r="D18" i="5"/>
  <c r="C18" i="5"/>
  <c r="B18" i="5"/>
  <c r="BB10" i="5"/>
  <c r="BA10" i="5"/>
  <c r="AZ10" i="5"/>
  <c r="AY10" i="5"/>
  <c r="AX10" i="5"/>
  <c r="AW10" i="5"/>
  <c r="AW22" i="5" s="1"/>
  <c r="AV10" i="5"/>
  <c r="AU10" i="5"/>
  <c r="AT10" i="5"/>
  <c r="AS10" i="5"/>
  <c r="AR10" i="5"/>
  <c r="AQ10" i="5"/>
  <c r="AP10" i="5"/>
  <c r="AO10" i="5"/>
  <c r="AO22" i="5" s="1"/>
  <c r="AN10" i="5"/>
  <c r="AM10" i="5"/>
  <c r="AL10" i="5"/>
  <c r="AK10" i="5"/>
  <c r="AJ10" i="5"/>
  <c r="AI10" i="5"/>
  <c r="AH10" i="5"/>
  <c r="AH22" i="5" s="1"/>
  <c r="AG10" i="5"/>
  <c r="AG22" i="5" s="1"/>
  <c r="AF10" i="5"/>
  <c r="AE10" i="5"/>
  <c r="AD10" i="5"/>
  <c r="AC10" i="5"/>
  <c r="AB10" i="5"/>
  <c r="AA10" i="5"/>
  <c r="Z10" i="5"/>
  <c r="Z22" i="5" s="1"/>
  <c r="Y10" i="5"/>
  <c r="Y22" i="5" s="1"/>
  <c r="X10" i="5"/>
  <c r="W10" i="5"/>
  <c r="V10" i="5"/>
  <c r="U10" i="5"/>
  <c r="T10" i="5"/>
  <c r="S10" i="5"/>
  <c r="R10" i="5"/>
  <c r="R22" i="5" s="1"/>
  <c r="Q10" i="5"/>
  <c r="Q22" i="5" s="1"/>
  <c r="P10" i="5"/>
  <c r="O10" i="5"/>
  <c r="N10" i="5"/>
  <c r="M10" i="5"/>
  <c r="L10" i="5"/>
  <c r="K10" i="5"/>
  <c r="J10" i="5"/>
  <c r="J22" i="5" s="1"/>
  <c r="I10" i="5"/>
  <c r="I22" i="5" s="1"/>
  <c r="H10" i="5"/>
  <c r="G10" i="5"/>
  <c r="F10" i="5"/>
  <c r="E10" i="5"/>
  <c r="D10" i="5"/>
  <c r="C10" i="5"/>
  <c r="B10" i="5"/>
  <c r="B22" i="5" s="1"/>
  <c r="BB26" i="4"/>
  <c r="AP26" i="4"/>
  <c r="AH26" i="4"/>
  <c r="AD26" i="4"/>
  <c r="Z26" i="4"/>
  <c r="V26" i="4"/>
  <c r="P26" i="4"/>
  <c r="E26" i="4"/>
  <c r="BB23" i="4"/>
  <c r="BA23" i="4"/>
  <c r="AZ23" i="4"/>
  <c r="AY23" i="4"/>
  <c r="AX23" i="4"/>
  <c r="AX26" i="4" s="1"/>
  <c r="AW23" i="4"/>
  <c r="AW26" i="4" s="1"/>
  <c r="AV23" i="4"/>
  <c r="AU23" i="4"/>
  <c r="AU26" i="4" s="1"/>
  <c r="AT23" i="4"/>
  <c r="AS23" i="4"/>
  <c r="AR23" i="4"/>
  <c r="AQ23" i="4"/>
  <c r="AP23" i="4"/>
  <c r="AO23" i="4"/>
  <c r="AO26" i="4" s="1"/>
  <c r="AN23" i="4"/>
  <c r="AM23" i="4"/>
  <c r="AM26" i="4" s="1"/>
  <c r="AL23" i="4"/>
  <c r="AK23" i="4"/>
  <c r="AJ23" i="4"/>
  <c r="AI23" i="4"/>
  <c r="AH23" i="4"/>
  <c r="AG23" i="4"/>
  <c r="AG26" i="4" s="1"/>
  <c r="AF23" i="4"/>
  <c r="AE23" i="4"/>
  <c r="AE26" i="4" s="1"/>
  <c r="AD23" i="4"/>
  <c r="AC23" i="4"/>
  <c r="AB23" i="4"/>
  <c r="AA23" i="4"/>
  <c r="Z23" i="4"/>
  <c r="Y23" i="4"/>
  <c r="Y26" i="4" s="1"/>
  <c r="X23" i="4"/>
  <c r="W23" i="4"/>
  <c r="W26" i="4" s="1"/>
  <c r="V23" i="4"/>
  <c r="U23" i="4"/>
  <c r="U26" i="4" s="1"/>
  <c r="S23" i="4"/>
  <c r="R23" i="4"/>
  <c r="R26" i="4" s="1"/>
  <c r="Q23" i="4"/>
  <c r="P23" i="4"/>
  <c r="O23" i="4"/>
  <c r="N23" i="4"/>
  <c r="N26" i="4" s="1"/>
  <c r="M23" i="4"/>
  <c r="L23" i="4"/>
  <c r="K23" i="4"/>
  <c r="J23" i="4"/>
  <c r="J26" i="4" s="1"/>
  <c r="I23" i="4"/>
  <c r="H23" i="4"/>
  <c r="G23" i="4"/>
  <c r="F23" i="4"/>
  <c r="F26" i="4" s="1"/>
  <c r="E23" i="4"/>
  <c r="D23" i="4"/>
  <c r="C23" i="4"/>
  <c r="B23" i="4"/>
  <c r="B26" i="4" s="1"/>
  <c r="BB19" i="4"/>
  <c r="BA19" i="4"/>
  <c r="AZ19" i="4"/>
  <c r="AY19" i="4"/>
  <c r="AX19" i="4"/>
  <c r="AW19" i="4"/>
  <c r="AV19" i="4"/>
  <c r="AV26" i="4" s="1"/>
  <c r="AU19" i="4"/>
  <c r="AT19" i="4"/>
  <c r="AT26" i="4" s="1"/>
  <c r="AS19" i="4"/>
  <c r="AR19" i="4"/>
  <c r="AQ19" i="4"/>
  <c r="AP19" i="4"/>
  <c r="AO19" i="4"/>
  <c r="AN19" i="4"/>
  <c r="AM19" i="4"/>
  <c r="AL19" i="4"/>
  <c r="AL26" i="4" s="1"/>
  <c r="AK19" i="4"/>
  <c r="AJ19" i="4"/>
  <c r="AI19" i="4"/>
  <c r="AH19" i="4"/>
  <c r="AG19" i="4"/>
  <c r="AF19" i="4"/>
  <c r="AF26" i="4" s="1"/>
  <c r="AE19" i="4"/>
  <c r="AD19" i="4"/>
  <c r="AC19" i="4"/>
  <c r="AB19" i="4"/>
  <c r="AA19" i="4"/>
  <c r="Z19" i="4"/>
  <c r="Y19" i="4"/>
  <c r="X19" i="4"/>
  <c r="X26" i="4" s="1"/>
  <c r="W19" i="4"/>
  <c r="V19" i="4"/>
  <c r="U19" i="4"/>
  <c r="T19" i="4"/>
  <c r="S19" i="4"/>
  <c r="R19" i="4"/>
  <c r="Q19" i="4"/>
  <c r="P19" i="4"/>
  <c r="O19" i="4"/>
  <c r="O26" i="4" s="1"/>
  <c r="N19" i="4"/>
  <c r="M19" i="4"/>
  <c r="L19" i="4"/>
  <c r="K19" i="4"/>
  <c r="J19" i="4"/>
  <c r="I19" i="4"/>
  <c r="H19" i="4"/>
  <c r="G19" i="4"/>
  <c r="G26" i="4" s="1"/>
  <c r="F19" i="4"/>
  <c r="E19" i="4"/>
  <c r="D19" i="4"/>
  <c r="C19" i="4"/>
  <c r="B19" i="4"/>
  <c r="BB10" i="4"/>
  <c r="BA10" i="4"/>
  <c r="BA26" i="4" s="1"/>
  <c r="AZ10" i="4"/>
  <c r="AY10" i="4"/>
  <c r="AX10" i="4"/>
  <c r="AW10" i="4"/>
  <c r="AV10" i="4"/>
  <c r="AU10" i="4"/>
  <c r="AT10" i="4"/>
  <c r="AS10" i="4"/>
  <c r="AS26" i="4" s="1"/>
  <c r="AR10" i="4"/>
  <c r="AQ10" i="4"/>
  <c r="AP10" i="4"/>
  <c r="AO10" i="4"/>
  <c r="AN10" i="4"/>
  <c r="AN26" i="4" s="1"/>
  <c r="AM10" i="4"/>
  <c r="AL10" i="4"/>
  <c r="AK10" i="4"/>
  <c r="AK26" i="4" s="1"/>
  <c r="AJ10" i="4"/>
  <c r="AI10" i="4"/>
  <c r="AH10" i="4"/>
  <c r="AG10" i="4"/>
  <c r="AF10" i="4"/>
  <c r="AE10" i="4"/>
  <c r="AD10" i="4"/>
  <c r="AC10" i="4"/>
  <c r="AC26" i="4" s="1"/>
  <c r="AB10" i="4"/>
  <c r="AA10" i="4"/>
  <c r="Z10" i="4"/>
  <c r="Y10" i="4"/>
  <c r="X10" i="4"/>
  <c r="W10" i="4"/>
  <c r="V10" i="4"/>
  <c r="U10" i="4"/>
  <c r="T10" i="4"/>
  <c r="T26" i="4" s="1"/>
  <c r="S10" i="4"/>
  <c r="R10" i="4"/>
  <c r="Q10" i="4"/>
  <c r="P10" i="4"/>
  <c r="O10" i="4"/>
  <c r="N10" i="4"/>
  <c r="M10" i="4"/>
  <c r="M26" i="4" s="1"/>
  <c r="L10" i="4"/>
  <c r="K10" i="4"/>
  <c r="J10" i="4"/>
  <c r="I10" i="4"/>
  <c r="H10" i="4"/>
  <c r="H26" i="4" s="1"/>
  <c r="G10" i="4"/>
  <c r="F10" i="4"/>
  <c r="E10" i="4"/>
  <c r="D10" i="4"/>
  <c r="C10" i="4"/>
  <c r="B10" i="4"/>
  <c r="AO26" i="3"/>
  <c r="AG26" i="3"/>
  <c r="AA26" i="3"/>
  <c r="Z26" i="3"/>
  <c r="C26" i="3"/>
  <c r="BB23" i="3"/>
  <c r="BA23" i="3"/>
  <c r="AZ23" i="3"/>
  <c r="AY23" i="3"/>
  <c r="AX23" i="3"/>
  <c r="AX26" i="3" s="1"/>
  <c r="AW23" i="3"/>
  <c r="AV23" i="3"/>
  <c r="AV26" i="3" s="1"/>
  <c r="AU23" i="3"/>
  <c r="AT23" i="3"/>
  <c r="AS23" i="3"/>
  <c r="AR23" i="3"/>
  <c r="AQ23" i="3"/>
  <c r="AP23" i="3"/>
  <c r="AP26" i="3" s="1"/>
  <c r="AO23" i="3"/>
  <c r="AN23" i="3"/>
  <c r="AN26" i="3" s="1"/>
  <c r="AM23" i="3"/>
  <c r="AL23" i="3"/>
  <c r="AK23" i="3"/>
  <c r="AK26" i="3" s="1"/>
  <c r="AJ23" i="3"/>
  <c r="AI23" i="3"/>
  <c r="AH23" i="3"/>
  <c r="AH26" i="3" s="1"/>
  <c r="AG23" i="3"/>
  <c r="AF23" i="3"/>
  <c r="AF26" i="3" s="1"/>
  <c r="AE23" i="3"/>
  <c r="AD23" i="3"/>
  <c r="AC23" i="3"/>
  <c r="AC26" i="3" s="1"/>
  <c r="AB23" i="3"/>
  <c r="AA23" i="3"/>
  <c r="Z23" i="3"/>
  <c r="Y23" i="3"/>
  <c r="X23" i="3"/>
  <c r="X26" i="3" s="1"/>
  <c r="W23" i="3"/>
  <c r="V23" i="3"/>
  <c r="U23" i="3"/>
  <c r="T23" i="3"/>
  <c r="T26" i="3" s="1"/>
  <c r="S23" i="3"/>
  <c r="R23" i="3"/>
  <c r="R26" i="3" s="1"/>
  <c r="Q23" i="3"/>
  <c r="P23" i="3"/>
  <c r="P26" i="3" s="1"/>
  <c r="O23" i="3"/>
  <c r="N23" i="3"/>
  <c r="M23" i="3"/>
  <c r="L23" i="3"/>
  <c r="L26" i="3" s="1"/>
  <c r="K23" i="3"/>
  <c r="J23" i="3"/>
  <c r="J26" i="3" s="1"/>
  <c r="I23" i="3"/>
  <c r="H23" i="3"/>
  <c r="H26" i="3" s="1"/>
  <c r="G23" i="3"/>
  <c r="G26" i="3" s="1"/>
  <c r="F23" i="3"/>
  <c r="E23" i="3"/>
  <c r="E26" i="3" s="1"/>
  <c r="D23" i="3"/>
  <c r="D26" i="3" s="1"/>
  <c r="C23" i="3"/>
  <c r="B23" i="3"/>
  <c r="BB19" i="3"/>
  <c r="BA19" i="3"/>
  <c r="BA26" i="3" s="1"/>
  <c r="AZ19" i="3"/>
  <c r="AY19" i="3"/>
  <c r="AX19" i="3"/>
  <c r="AW19" i="3"/>
  <c r="AW26" i="3" s="1"/>
  <c r="AV19" i="3"/>
  <c r="AU19" i="3"/>
  <c r="AT19" i="3"/>
  <c r="AS19" i="3"/>
  <c r="AS26" i="3" s="1"/>
  <c r="AR19" i="3"/>
  <c r="AQ19" i="3"/>
  <c r="AQ26" i="3" s="1"/>
  <c r="AP19" i="3"/>
  <c r="AO19" i="3"/>
  <c r="AN19" i="3"/>
  <c r="AM19" i="3"/>
  <c r="AL19" i="3"/>
  <c r="AK19" i="3"/>
  <c r="AJ19" i="3"/>
  <c r="AI19" i="3"/>
  <c r="AI26" i="3" s="1"/>
  <c r="AH19" i="3"/>
  <c r="AG19" i="3"/>
  <c r="AF19" i="3"/>
  <c r="AE19" i="3"/>
  <c r="AD19" i="3"/>
  <c r="AC19" i="3"/>
  <c r="AB19" i="3"/>
  <c r="AA19" i="3"/>
  <c r="Z19" i="3"/>
  <c r="Y19" i="3"/>
  <c r="Y26" i="3" s="1"/>
  <c r="X19" i="3"/>
  <c r="W19" i="3"/>
  <c r="V19" i="3"/>
  <c r="R19" i="3"/>
  <c r="Q19" i="3"/>
  <c r="Q26" i="3" s="1"/>
  <c r="P19" i="3"/>
  <c r="O19" i="3"/>
  <c r="N19" i="3"/>
  <c r="M19" i="3"/>
  <c r="L19" i="3"/>
  <c r="K19" i="3"/>
  <c r="J19" i="3"/>
  <c r="I19" i="3"/>
  <c r="I26" i="3" s="1"/>
  <c r="H19" i="3"/>
  <c r="G19" i="3"/>
  <c r="F19" i="3"/>
  <c r="E19" i="3"/>
  <c r="D19" i="3"/>
  <c r="C19" i="3"/>
  <c r="B19" i="3"/>
  <c r="B26" i="3" s="1"/>
  <c r="BB10" i="3"/>
  <c r="BA10" i="3"/>
  <c r="AZ10" i="3"/>
  <c r="AY10" i="3"/>
  <c r="AY26" i="3" s="1"/>
  <c r="AX10" i="3"/>
  <c r="AW10" i="3"/>
  <c r="AV10" i="3"/>
  <c r="AU10" i="3"/>
  <c r="AT10" i="3"/>
  <c r="AS10" i="3"/>
  <c r="AR10" i="3"/>
  <c r="AQ10" i="3"/>
  <c r="AP10" i="3"/>
  <c r="AO10" i="3"/>
  <c r="AN10" i="3"/>
  <c r="AM10" i="3"/>
  <c r="AL10" i="3"/>
  <c r="AK10" i="3"/>
  <c r="AJ10" i="3"/>
  <c r="AI10" i="3"/>
  <c r="AH10" i="3"/>
  <c r="AG10" i="3"/>
  <c r="AF10" i="3"/>
  <c r="AE10" i="3"/>
  <c r="AD10" i="3"/>
  <c r="AC10" i="3"/>
  <c r="AB10" i="3"/>
  <c r="AA10" i="3"/>
  <c r="Z10" i="3"/>
  <c r="Y10" i="3"/>
  <c r="X10" i="3"/>
  <c r="W10" i="3"/>
  <c r="V10" i="3"/>
  <c r="U10" i="3"/>
  <c r="U26" i="3" s="1"/>
  <c r="T10" i="3"/>
  <c r="S10" i="3"/>
  <c r="S26" i="3" s="1"/>
  <c r="R10" i="3"/>
  <c r="Q10" i="3"/>
  <c r="P10" i="3"/>
  <c r="O10" i="3"/>
  <c r="N10" i="3"/>
  <c r="M10" i="3"/>
  <c r="M26" i="3" s="1"/>
  <c r="L10" i="3"/>
  <c r="K10" i="3"/>
  <c r="K26" i="3" s="1"/>
  <c r="J10" i="3"/>
  <c r="I10" i="3"/>
  <c r="H10" i="3"/>
  <c r="G10" i="3"/>
  <c r="F10" i="3"/>
  <c r="E10" i="3"/>
  <c r="D10" i="3"/>
  <c r="C10" i="3"/>
  <c r="B10" i="3"/>
  <c r="AW26" i="2"/>
  <c r="AO26" i="2"/>
  <c r="AL26" i="2"/>
  <c r="AD26" i="2"/>
  <c r="Q26" i="2"/>
  <c r="I26" i="2"/>
  <c r="G26" i="2"/>
  <c r="BB23" i="2"/>
  <c r="BA23" i="2"/>
  <c r="AZ23" i="2"/>
  <c r="AY23" i="2"/>
  <c r="AY26" i="2" s="1"/>
  <c r="AX23" i="2"/>
  <c r="AW23" i="2"/>
  <c r="AV23" i="2"/>
  <c r="AU23" i="2"/>
  <c r="AT23" i="2"/>
  <c r="AS23" i="2"/>
  <c r="AR23" i="2"/>
  <c r="AQ23" i="2"/>
  <c r="AP23" i="2"/>
  <c r="AO23" i="2"/>
  <c r="AN23" i="2"/>
  <c r="AM23" i="2"/>
  <c r="AL23" i="2"/>
  <c r="AK23" i="2"/>
  <c r="AJ23" i="2"/>
  <c r="AI23" i="2"/>
  <c r="AH23" i="2"/>
  <c r="AG23" i="2"/>
  <c r="AF23" i="2"/>
  <c r="AE23" i="2"/>
  <c r="AD23" i="2"/>
  <c r="AC23" i="2"/>
  <c r="AB23" i="2"/>
  <c r="AB26" i="2" s="1"/>
  <c r="AA23" i="2"/>
  <c r="AA26" i="2" s="1"/>
  <c r="Z23" i="2"/>
  <c r="Y23" i="2"/>
  <c r="X23" i="2"/>
  <c r="W23" i="2"/>
  <c r="V23" i="2"/>
  <c r="U23" i="2"/>
  <c r="T23" i="2"/>
  <c r="S23" i="2"/>
  <c r="S26" i="2" s="1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B23" i="2"/>
  <c r="BB18" i="2"/>
  <c r="BA18" i="2"/>
  <c r="AZ18" i="2"/>
  <c r="AY18" i="2"/>
  <c r="AX18" i="2"/>
  <c r="AW18" i="2"/>
  <c r="AV18" i="2"/>
  <c r="AU18" i="2"/>
  <c r="AT18" i="2"/>
  <c r="AS18" i="2"/>
  <c r="AR18" i="2"/>
  <c r="AR26" i="2" s="1"/>
  <c r="AQ18" i="2"/>
  <c r="AP18" i="2"/>
  <c r="AO18" i="2"/>
  <c r="AN18" i="2"/>
  <c r="AN26" i="2" s="1"/>
  <c r="AM18" i="2"/>
  <c r="AL18" i="2"/>
  <c r="AK18" i="2"/>
  <c r="AJ18" i="2"/>
  <c r="AI18" i="2"/>
  <c r="AH18" i="2"/>
  <c r="AG18" i="2"/>
  <c r="AF18" i="2"/>
  <c r="AE18" i="2"/>
  <c r="AD18" i="2"/>
  <c r="AC18" i="2"/>
  <c r="AB18" i="2"/>
  <c r="AA18" i="2"/>
  <c r="Z18" i="2"/>
  <c r="Y18" i="2"/>
  <c r="X18" i="2"/>
  <c r="X26" i="2" s="1"/>
  <c r="W18" i="2"/>
  <c r="V18" i="2"/>
  <c r="U18" i="2"/>
  <c r="T18" i="2"/>
  <c r="S18" i="2"/>
  <c r="R18" i="2"/>
  <c r="Q18" i="2"/>
  <c r="P18" i="2"/>
  <c r="O18" i="2"/>
  <c r="N18" i="2"/>
  <c r="N26" i="2" s="1"/>
  <c r="M18" i="2"/>
  <c r="L18" i="2"/>
  <c r="K18" i="2"/>
  <c r="J18" i="2"/>
  <c r="I18" i="2"/>
  <c r="H18" i="2"/>
  <c r="G18" i="2"/>
  <c r="F18" i="2"/>
  <c r="E18" i="2"/>
  <c r="D18" i="2"/>
  <c r="C18" i="2"/>
  <c r="B18" i="2"/>
  <c r="BB10" i="2"/>
  <c r="BB26" i="2" s="1"/>
  <c r="BA10" i="2"/>
  <c r="BA26" i="2" s="1"/>
  <c r="AZ10" i="2"/>
  <c r="AZ26" i="2" s="1"/>
  <c r="AY10" i="2"/>
  <c r="AX10" i="2"/>
  <c r="AX26" i="2" s="1"/>
  <c r="AW10" i="2"/>
  <c r="AV10" i="2"/>
  <c r="AV26" i="2" s="1"/>
  <c r="AU10" i="2"/>
  <c r="AU26" i="2" s="1"/>
  <c r="AT10" i="2"/>
  <c r="AT26" i="2" s="1"/>
  <c r="AS10" i="2"/>
  <c r="AS26" i="2" s="1"/>
  <c r="AR10" i="2"/>
  <c r="AQ10" i="2"/>
  <c r="AQ26" i="2" s="1"/>
  <c r="AP10" i="2"/>
  <c r="AP26" i="2" s="1"/>
  <c r="AO10" i="2"/>
  <c r="AN10" i="2"/>
  <c r="AM10" i="2"/>
  <c r="AM26" i="2" s="1"/>
  <c r="AL10" i="2"/>
  <c r="AK10" i="2"/>
  <c r="AK26" i="2" s="1"/>
  <c r="AJ10" i="2"/>
  <c r="AJ26" i="2" s="1"/>
  <c r="AI10" i="2"/>
  <c r="AI26" i="2" s="1"/>
  <c r="AH10" i="2"/>
  <c r="AH26" i="2" s="1"/>
  <c r="AG10" i="2"/>
  <c r="AG26" i="2" s="1"/>
  <c r="AF10" i="2"/>
  <c r="AF26" i="2" s="1"/>
  <c r="AE10" i="2"/>
  <c r="AE26" i="2" s="1"/>
  <c r="AD10" i="2"/>
  <c r="AC10" i="2"/>
  <c r="AC26" i="2" s="1"/>
  <c r="AB10" i="2"/>
  <c r="AA10" i="2"/>
  <c r="Z10" i="2"/>
  <c r="Z26" i="2" s="1"/>
  <c r="Y10" i="2"/>
  <c r="Y26" i="2" s="1"/>
  <c r="X10" i="2"/>
  <c r="W10" i="2"/>
  <c r="W26" i="2" s="1"/>
  <c r="V10" i="2"/>
  <c r="V26" i="2" s="1"/>
  <c r="U10" i="2"/>
  <c r="U26" i="2" s="1"/>
  <c r="T10" i="2"/>
  <c r="T26" i="2" s="1"/>
  <c r="S10" i="2"/>
  <c r="R10" i="2"/>
  <c r="R26" i="2" s="1"/>
  <c r="Q10" i="2"/>
  <c r="P10" i="2"/>
  <c r="P26" i="2" s="1"/>
  <c r="O10" i="2"/>
  <c r="O26" i="2" s="1"/>
  <c r="M10" i="2"/>
  <c r="L10" i="2"/>
  <c r="L26" i="2" s="1"/>
  <c r="K10" i="2"/>
  <c r="K26" i="2" s="1"/>
  <c r="J10" i="2"/>
  <c r="J26" i="2" s="1"/>
  <c r="I10" i="2"/>
  <c r="H10" i="2"/>
  <c r="H26" i="2" s="1"/>
  <c r="G10" i="2"/>
  <c r="F10" i="2"/>
  <c r="F26" i="2" s="1"/>
  <c r="E10" i="2"/>
  <c r="D10" i="2"/>
  <c r="D26" i="2" s="1"/>
  <c r="C10" i="2"/>
  <c r="C26" i="2" s="1"/>
  <c r="B10" i="2"/>
  <c r="B26" i="2" s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C22" i="1"/>
  <c r="B22" i="1"/>
  <c r="E26" i="2" l="1"/>
  <c r="M26" i="2"/>
  <c r="O26" i="3"/>
  <c r="W26" i="3"/>
  <c r="AE26" i="3"/>
  <c r="AM26" i="3"/>
  <c r="AU26" i="3"/>
  <c r="E35" i="6"/>
  <c r="M35" i="6"/>
  <c r="U35" i="6"/>
  <c r="AC35" i="6"/>
  <c r="AK35" i="6"/>
  <c r="AS35" i="6"/>
  <c r="BA35" i="6"/>
  <c r="E36" i="7"/>
  <c r="M36" i="7"/>
  <c r="U36" i="7"/>
  <c r="AC36" i="7"/>
  <c r="AS36" i="7"/>
  <c r="G35" i="6"/>
  <c r="O35" i="6"/>
  <c r="W35" i="6"/>
  <c r="AE35" i="6"/>
  <c r="AM35" i="6"/>
  <c r="AU35" i="6"/>
  <c r="I26" i="4"/>
  <c r="Q26" i="4"/>
  <c r="G30" i="9"/>
  <c r="O30" i="9"/>
  <c r="W30" i="9"/>
  <c r="AE30" i="9"/>
  <c r="AM30" i="9"/>
  <c r="C42" i="10"/>
  <c r="K42" i="10"/>
  <c r="S42" i="10"/>
  <c r="AA42" i="10"/>
  <c r="AI42" i="10"/>
  <c r="AQ42" i="10"/>
  <c r="AY42" i="10"/>
  <c r="AA26" i="4"/>
  <c r="AI26" i="4"/>
  <c r="AQ26" i="4"/>
  <c r="AY26" i="4"/>
  <c r="C22" i="5"/>
  <c r="K22" i="5"/>
  <c r="S22" i="5"/>
  <c r="AA22" i="5"/>
  <c r="AI22" i="5"/>
  <c r="AQ22" i="5"/>
  <c r="AY22" i="5"/>
  <c r="I35" i="6"/>
  <c r="Q35" i="6"/>
  <c r="AB26" i="3"/>
  <c r="AJ26" i="3"/>
  <c r="AR26" i="3"/>
  <c r="AZ26" i="3"/>
  <c r="C26" i="4"/>
  <c r="K26" i="4"/>
  <c r="S26" i="4"/>
  <c r="AB26" i="4"/>
  <c r="AJ26" i="4"/>
  <c r="AR26" i="4"/>
  <c r="AZ26" i="4"/>
  <c r="Q36" i="7"/>
  <c r="Y36" i="7"/>
  <c r="AG36" i="7"/>
  <c r="AO36" i="7"/>
  <c r="AW36" i="7"/>
  <c r="D26" i="4"/>
  <c r="L26" i="4"/>
  <c r="E22" i="5"/>
  <c r="M22" i="5"/>
  <c r="U22" i="5"/>
  <c r="AC22" i="5"/>
  <c r="AK22" i="5"/>
  <c r="AS22" i="5"/>
  <c r="BA22" i="5"/>
  <c r="F26" i="3"/>
  <c r="N26" i="3"/>
  <c r="V26" i="3"/>
  <c r="AD26" i="3"/>
  <c r="AL26" i="3"/>
  <c r="AT26" i="3"/>
  <c r="BB26" i="3"/>
  <c r="D35" i="6"/>
  <c r="L35" i="6"/>
  <c r="T35" i="6"/>
  <c r="C36" i="7"/>
  <c r="K36" i="7"/>
  <c r="S36" i="7"/>
  <c r="AA36" i="7"/>
  <c r="AI36" i="7"/>
  <c r="AQ36" i="7"/>
  <c r="AY36" i="7"/>
  <c r="I30" i="9"/>
  <c r="Q30" i="9"/>
  <c r="Y30" i="9"/>
  <c r="AG30" i="9"/>
  <c r="AO30" i="9"/>
  <c r="I23" i="14"/>
  <c r="Q23" i="14"/>
  <c r="Y23" i="14"/>
  <c r="AG23" i="14"/>
  <c r="AO23" i="14"/>
  <c r="AW23" i="14"/>
  <c r="F36" i="7"/>
  <c r="N36" i="7"/>
  <c r="V36" i="7"/>
  <c r="AD36" i="7"/>
  <c r="AL36" i="7"/>
  <c r="AT36" i="7"/>
  <c r="BB36" i="7"/>
  <c r="B27" i="8"/>
  <c r="J27" i="8"/>
  <c r="R27" i="8"/>
  <c r="Z27" i="8"/>
  <c r="AH27" i="8"/>
  <c r="AP27" i="8"/>
  <c r="AX27" i="8"/>
  <c r="D30" i="9"/>
  <c r="L30" i="9"/>
  <c r="T30" i="9"/>
  <c r="J30" i="9"/>
  <c r="R30" i="9"/>
  <c r="Z30" i="9"/>
  <c r="AH30" i="9"/>
  <c r="AP30" i="9"/>
  <c r="F42" i="10"/>
  <c r="N42" i="10"/>
  <c r="V42" i="10"/>
  <c r="AD42" i="10"/>
  <c r="AL42" i="10"/>
  <c r="AT42" i="10"/>
  <c r="BB42" i="10"/>
  <c r="D35" i="11"/>
  <c r="L35" i="11"/>
  <c r="T35" i="11"/>
  <c r="AB35" i="11"/>
  <c r="AJ35" i="11"/>
  <c r="AR35" i="11"/>
  <c r="AZ35" i="11"/>
  <c r="C80" i="19"/>
  <c r="K80" i="19"/>
  <c r="F80" i="19"/>
  <c r="N80" i="19"/>
  <c r="V80" i="19"/>
  <c r="AD80" i="19"/>
  <c r="AL80" i="19"/>
  <c r="AT80" i="19"/>
  <c r="BB80" i="19"/>
  <c r="G42" i="10"/>
  <c r="O42" i="10"/>
  <c r="W42" i="10"/>
  <c r="AE42" i="10"/>
  <c r="AM42" i="10"/>
  <c r="U35" i="11"/>
  <c r="F92" i="15"/>
  <c r="N92" i="15"/>
  <c r="V92" i="15"/>
  <c r="AD92" i="15"/>
  <c r="AL92" i="15"/>
  <c r="AT92" i="15"/>
  <c r="BB92" i="15"/>
  <c r="D23" i="14"/>
  <c r="L23" i="14"/>
  <c r="T23" i="14"/>
  <c r="AB23" i="14"/>
  <c r="AJ23" i="14"/>
  <c r="AR23" i="14"/>
  <c r="AZ23" i="14"/>
  <c r="G54" i="20"/>
  <c r="O54" i="20"/>
  <c r="W54" i="20"/>
  <c r="AE54" i="20"/>
  <c r="AM54" i="20"/>
  <c r="AU54" i="20"/>
  <c r="J36" i="7"/>
  <c r="R36" i="7"/>
  <c r="Z36" i="7"/>
  <c r="AH36" i="7"/>
  <c r="AP36" i="7"/>
  <c r="AX36" i="7"/>
  <c r="F27" i="8"/>
  <c r="N27" i="8"/>
  <c r="V27" i="8"/>
  <c r="AD27" i="8"/>
  <c r="AL27" i="8"/>
  <c r="AT27" i="8"/>
  <c r="BB27" i="8"/>
  <c r="C38" i="12"/>
  <c r="K38" i="12"/>
  <c r="S38" i="12"/>
  <c r="AA38" i="12"/>
  <c r="AI38" i="12"/>
  <c r="AQ38" i="12"/>
  <c r="AY38" i="12"/>
  <c r="I92" i="15"/>
  <c r="Q92" i="15"/>
  <c r="Y92" i="15"/>
  <c r="AG92" i="15"/>
  <c r="AO92" i="15"/>
  <c r="AW92" i="15"/>
  <c r="R35" i="21"/>
  <c r="Z35" i="21"/>
  <c r="AH35" i="21"/>
  <c r="AP35" i="21"/>
  <c r="AX35" i="21"/>
  <c r="D36" i="7"/>
  <c r="L36" i="7"/>
  <c r="T36" i="7"/>
  <c r="AB36" i="7"/>
  <c r="AJ36" i="7"/>
  <c r="AR36" i="7"/>
  <c r="AZ36" i="7"/>
  <c r="H27" i="8"/>
  <c r="P27" i="8"/>
  <c r="X27" i="8"/>
  <c r="AF27" i="8"/>
  <c r="AN27" i="8"/>
  <c r="AV27" i="8"/>
  <c r="AF30" i="9"/>
  <c r="AN30" i="9"/>
  <c r="E38" i="12"/>
  <c r="M38" i="12"/>
  <c r="U38" i="12"/>
  <c r="AC38" i="12"/>
  <c r="AK38" i="12"/>
  <c r="AS38" i="12"/>
  <c r="BA38" i="12"/>
  <c r="H25" i="16"/>
  <c r="P25" i="16"/>
  <c r="X25" i="16"/>
  <c r="AF25" i="16"/>
  <c r="AN25" i="16"/>
  <c r="AV25" i="16"/>
  <c r="B35" i="21"/>
</calcChain>
</file>

<file path=xl/sharedStrings.xml><?xml version="1.0" encoding="utf-8"?>
<sst xmlns="http://schemas.openxmlformats.org/spreadsheetml/2006/main" count="3468" uniqueCount="859">
  <si>
    <t>Образовательные организации, подведомственные Департаменту общего образования Томской области</t>
  </si>
  <si>
    <t>Информация о педагогических кадрах предоставляется на 01.01.2022 г. за 2021 календарный год</t>
  </si>
  <si>
    <t>Наименование ОО</t>
  </si>
  <si>
    <t>Общее количество педагогических  и административных работников в ОО</t>
  </si>
  <si>
    <t>Мониторинг количества молодых педагогов ОО, охват программами ДПО и  мерами поддержки молодых педагогов (столбцы  3-27)</t>
  </si>
  <si>
    <t>Мониторинг эффективности системы наставничества в ОО (столбцы (28-54)</t>
  </si>
  <si>
    <t>Имеется тематическая страница на сайте ОО, посвященная работе с молодыми педагогами (ссылка)</t>
  </si>
  <si>
    <t>Имеется тематическая страница, посвященная наставничеству (работе с наставниками (ссылка)</t>
  </si>
  <si>
    <t>имеется положение об организации наставничества в ОО (ссылка)</t>
  </si>
  <si>
    <t>имеется приказ о закреплении наставнических пар (наставник/ наставляемый) на 2021-2022 уч. год (да/нет)</t>
  </si>
  <si>
    <t>укажите среднюю сумму ежемесячной выплаты наставнику за работу с 1 наставляемым</t>
  </si>
  <si>
    <t>укажите среднюю суммы ежемесячной доплаты молодому специалисту</t>
  </si>
  <si>
    <t>Педагогические работники в возрасте до 35 лет</t>
  </si>
  <si>
    <t>Педагоги-наставники</t>
  </si>
  <si>
    <t>всего</t>
  </si>
  <si>
    <t>из них (из столбца 3):</t>
  </si>
  <si>
    <t>кол-во наставников в 2021/2022 уч. году (человек)</t>
  </si>
  <si>
    <t>из них (из столбца 28):</t>
  </si>
  <si>
    <t>молодые специалисты (офиц-но)</t>
  </si>
  <si>
    <t>стаж работы в данной организации
0-1 год</t>
  </si>
  <si>
    <t xml:space="preserve">стаж работы в данной организации
от 1 до 3 лет </t>
  </si>
  <si>
    <t xml:space="preserve">стаж работы в данной организации
от 3 до 5 лет </t>
  </si>
  <si>
    <t>имеют высшее педагогического образование </t>
  </si>
  <si>
    <t>имеют высшее не педагогическое образование </t>
  </si>
  <si>
    <t>имеют средне-профессиональное образование</t>
  </si>
  <si>
    <t>являются студентами магистратуры/ аспирантуры</t>
  </si>
  <si>
    <t>имеют наставника, т.к. </t>
  </si>
  <si>
    <t>имеют  квалиф. категорию</t>
  </si>
  <si>
    <t>прошли обучение по функциональной грамотности</t>
  </si>
  <si>
    <t>состоят в "Ассоциации молодых учителей Томской области (человек)</t>
  </si>
  <si>
    <t>приняли участие в конкурсах профессионального мастерства</t>
  </si>
  <si>
    <t>высшая
 кв. кат-я</t>
  </si>
  <si>
    <t>1 кв. 
кат-я</t>
  </si>
  <si>
    <t>соответствие занимаемой должности</t>
  </si>
  <si>
    <t>состоят в Ассоциации  педагогов-наставников Томской области (кол-во человек)</t>
  </si>
  <si>
    <t>представили свой опыт работы как наставника</t>
  </si>
  <si>
    <t>Обучались по программам ДПО 
в области наставничества в 2021 году</t>
  </si>
  <si>
    <t>кол-во наставников, нуждающихся в обучении на КПК в области наставничества в 2022-2023 годах</t>
  </si>
  <si>
    <t>молодые специалисты</t>
  </si>
  <si>
    <t>вновь принятые сотр-ки</t>
  </si>
  <si>
    <t>сменили вид / профиль деят-сти / должность</t>
  </si>
  <si>
    <t>соотв-вие зан. долж.</t>
  </si>
  <si>
    <t>выс. 
кат-я</t>
  </si>
  <si>
    <t>на уровне ОО</t>
  </si>
  <si>
    <t>на уровне муниципалитета</t>
  </si>
  <si>
    <t>на уровне региона</t>
  </si>
  <si>
    <t>на уровне России</t>
  </si>
  <si>
    <t>кол-во человек</t>
  </si>
  <si>
    <t>кол-во участников</t>
  </si>
  <si>
    <t>ТОИПКРО</t>
  </si>
  <si>
    <t>ТГПУ</t>
  </si>
  <si>
    <t>РЦРО</t>
  </si>
  <si>
    <t>Иные организации (указать)</t>
  </si>
  <si>
    <t>ОГБОУ «Уртамская школа-интернат»</t>
  </si>
  <si>
    <t>нет</t>
  </si>
  <si>
    <t>ОГКОУ КШИ «Колпашевский кадетский корпус»</t>
  </si>
  <si>
    <t>http://kkk.tom.ru/index.php/vospitanie/nastavnichestvo</t>
  </si>
  <si>
    <t>да</t>
  </si>
  <si>
    <t>ОГБОУ КШИ «Томский кадетский корпус»</t>
  </si>
  <si>
    <t>ОГАОУ "Губернаторский Светленский лицей"</t>
  </si>
  <si>
    <t>ОГБОУ "ТФТЛ"</t>
  </si>
  <si>
    <t>ОГБОУ «Школа-интернат для обучающихся, нуждающихся в ППМС помощи»</t>
  </si>
  <si>
    <t xml:space="preserve">http://cdo.tomedu.ru/wp-content/uploads/2021/11/polozhenie-o-nastavnichestve-2021-g..pdf </t>
  </si>
  <si>
    <t>ОГКОУ «Школа-интернат для обучающихся с нарушениями зрения»</t>
  </si>
  <si>
    <t>https://33internat.tomsk.ru/wp-content/uploads/Программа-наставничества-модуль-учитель-учитель-2021.pdf</t>
  </si>
  <si>
    <t>ОГБОУ "Школа-интернат для обучающихся с нарушениями слуха"</t>
  </si>
  <si>
    <t>ОГБОУ КШИ "Северский кадетский корпус"</t>
  </si>
  <si>
    <t>ОГКОУ «Александровская школа-интернат»</t>
  </si>
  <si>
    <t>имеется, но не выставлено</t>
  </si>
  <si>
    <t>ОГКОУ «Моряковская школа-интернат для детей с ограниченными возможностями здоровья»</t>
  </si>
  <si>
    <t>ОГБОУ «Шегарская школа-интернат»</t>
  </si>
  <si>
    <t>Нет</t>
  </si>
  <si>
    <t xml:space="preserve">Всего: </t>
  </si>
  <si>
    <t>Муниципальное казенное учреждение Отдел образования Администрации Александровского района</t>
  </si>
  <si>
    <t>Общее образование</t>
  </si>
  <si>
    <t>МАОУ СОШ № 1 с. Александровское</t>
  </si>
  <si>
    <t>http://alexschool.ru/nastavnichestvo-2/</t>
  </si>
  <si>
    <t>http://alexschool.ru/wp-content/uploads/polozhenie-o-nastavnichestve-.pdf</t>
  </si>
  <si>
    <t>-</t>
  </si>
  <si>
    <t>МАОУ СОШ № 2 с. Александровское</t>
  </si>
  <si>
    <t>МКОУ НОШ д. Ларино</t>
  </si>
  <si>
    <t>МКОУ ООШ п. Октябрьский</t>
  </si>
  <si>
    <t>МКОУ СОШ с. Лукашкин Яр</t>
  </si>
  <si>
    <t>МКОУ СОШ с. Новоникольское</t>
  </si>
  <si>
    <t>МКОУ СОШ с. Назино</t>
  </si>
  <si>
    <t>Дошкольное образование</t>
  </si>
  <si>
    <t>МАДОУ "Детский сад "Малышок"</t>
  </si>
  <si>
    <t>МБДОУ "ЦРР -Детский сад "Теремок"</t>
  </si>
  <si>
    <t>МКДОУ "Детский сад "Теремок"</t>
  </si>
  <si>
    <t>МКДОУ "Детский сад "Аленушка"</t>
  </si>
  <si>
    <t>Дополнительное образование</t>
  </si>
  <si>
    <t>МБОУ ДО "ДДТ"</t>
  </si>
  <si>
    <t>МБОУ ДО "ДЮСШ"</t>
  </si>
  <si>
    <t>Всего по муниципалитету:</t>
  </si>
  <si>
    <t>Муниципальный координатор: </t>
  </si>
  <si>
    <t> </t>
  </si>
  <si>
    <t>ФИО специалиста</t>
  </si>
  <si>
    <t>контактный телефон и адрес электнной почты</t>
  </si>
  <si>
    <t>Управление образования Администрации Молчановского района</t>
  </si>
  <si>
    <t>Обучались по программам ДПО 
в области наставничества</t>
  </si>
  <si>
    <t>МАОУ "Суйгинская СОШ"</t>
  </si>
  <si>
    <t>http://mol-sgschool.edu.tomsk.ru/%D0%BD%D0%B0%D1%81%D1%82%D0%B0%D0%B2%D0%BD%D0%B8%D1%87%D0%B5%D1%81%D1%82%D0%B2%D0%BE/</t>
  </si>
  <si>
    <t>МАОУ "Сулзатская СОШ"</t>
  </si>
  <si>
    <t>http://mol-slzschool.edu.tomsk.ru/nastavnichestvo</t>
  </si>
  <si>
    <t>МАОУ "Тунгусовская СОШ"</t>
  </si>
  <si>
    <t>http://mol-tngschool.edu.tomsk.ru/nastavnichestvo/</t>
  </si>
  <si>
    <t>МАОУ "Молчановская СОШ №1"</t>
  </si>
  <si>
    <t>http://mol-mlschool1.edu.tomsk.ru/nastavnichestvo/</t>
  </si>
  <si>
    <t>МАОУ "Молчановская СОШ № 2"</t>
  </si>
  <si>
    <t>1 Институт современного образования г. Воронеж</t>
  </si>
  <si>
    <t>http://mol-mlschool2.edu.tomsk.ru/nastavnichestvo/</t>
  </si>
  <si>
    <t>МБОУ "Могочинская СОШ"</t>
  </si>
  <si>
    <t>http://mogschool.edu.tomsk.ru/shkola-molodogo-uchitelya/</t>
  </si>
  <si>
    <t>МБОУ "Наргинская СОШ"</t>
  </si>
  <si>
    <t>не имеется</t>
  </si>
  <si>
    <t>имеется, не опубликовано</t>
  </si>
  <si>
    <t>МБОУ "Сарафановская СОШ"</t>
  </si>
  <si>
    <t>МБДОУ д/с "Ромашка"</t>
  </si>
  <si>
    <t>http://mol-romashka.dou.tomsk.ru/wp-content/uploads/2021/04/Programma-po-rabote-s-molodymi-pedagogami-K-vershinam-masterstva.pdf</t>
  </si>
  <si>
    <t> http://mol-romashka.dou.tomsk.ru/nastavnichestvo/</t>
  </si>
  <si>
    <t>http://mol-romashka.dou.tomsk.ru/wp-content/uploads/2021/04/programma-podderzhki-i-soprovozhdeniya-molodyh-pedagogov-v-MBDOU-detskij-sad-Romashka.pdf</t>
  </si>
  <si>
    <t>МБДОУ д/с "Малыш"</t>
  </si>
  <si>
    <t> http://mol-malysh.dou.tomsk.ru/molodye-pedagogi/</t>
  </si>
  <si>
    <t>http://mol-malysh.dou.tomsk.ru/wp-content/uploads/2021/04/Programma-nastavnichestva-SHkola-molodogo-pedagoga.pdf</t>
  </si>
  <si>
    <t>МБДОУ Д/С "Светлячок"</t>
  </si>
  <si>
    <t> http://mol-svet.dou.tomsk.ru/</t>
  </si>
  <si>
    <t>http://mol-svet.dou.tomsk.ru/wp-content/uploads/2022/01/Polozhenie-o-nastavnichestve-v-MBDOU-ds-Svetlyachok.docx</t>
  </si>
  <si>
    <t>МБОУ ДО "ДДТ" с. Молчанова</t>
  </si>
  <si>
    <t>http://mol-ddt.dou.tomsk.ru/wp-content/uploads/2021/12/Programma-nastavnichestva.pdf</t>
  </si>
  <si>
    <t>МАОУ ДО "Молчановская ДЮСШ"</t>
  </si>
  <si>
    <t xml:space="preserve">нет </t>
  </si>
  <si>
    <t>http://mol-uoml.edu.tomsk.ru/glavnoe-menu/podderjka-molodih-pedagogov/</t>
  </si>
  <si>
    <t>http://mol-uoml.edu.tomsk.ru/glavnoe-menu/razvitie-nastavnichestva/</t>
  </si>
  <si>
    <t>http://mol-uoml.edu.tomsk.ru/wp-content/uploads/2020/07/Prikaz----156-02.07.2020-Ob-utverzhdenii-munitsipalnoy-tselevoy-programmyi-razvitiya-sistemyi-nastavnichestva-v-sfere-obshhego-obrazovaniya-Molchanovskogo-rayona-1.pdf</t>
  </si>
  <si>
    <t xml:space="preserve">Маслякова  Светлана Васильевна </t>
  </si>
  <si>
    <t>контактный телефон и адрес электнной почты 8 (38 256) 22 8 23 massvetl06@gmail.com</t>
  </si>
  <si>
    <t>Управление образования Администрации Зырянского района</t>
  </si>
  <si>
    <t>МОУ «Высоковская СОШ»</t>
  </si>
  <si>
    <t>https://vys-school.obr70.ru/item/254420</t>
  </si>
  <si>
    <t>МОУ «Чердатская СОШ»</t>
  </si>
  <si>
    <t>http://zyr-chrschool.edu.tomsk.ru/razvitie-nastavnichestva/</t>
  </si>
  <si>
    <t xml:space="preserve">да </t>
  </si>
  <si>
    <t>МБОУ «Дубровская ООШ»</t>
  </si>
  <si>
    <t>http://zyr-dbschool.edu.tomsk.ru/nastavnichestvo</t>
  </si>
  <si>
    <t>http://zyr-dbschool.edu.tomsk.ru/nastavnichestvo/</t>
  </si>
  <si>
    <t>МБОУ «Семёновская ООШ»</t>
  </si>
  <si>
    <t>http://sem.tomedu.ru/dopolnitelnaya-informatsiya/razvitie-nastavnichestva/</t>
  </si>
  <si>
    <t>МБОУ «Берлинская ООШ»</t>
  </si>
  <si>
    <t>http://berschool.ucoz.net/index/nastavnichestvo/0-176</t>
  </si>
  <si>
    <t>МБОУ «Причулымская ООШ»</t>
  </si>
  <si>
    <t>http://zyr-pchschool.edu.tomsk.ru/?page_id=6163</t>
  </si>
  <si>
    <t xml:space="preserve"> да</t>
  </si>
  <si>
    <t>МБОУ «Зырянская СОШ»</t>
  </si>
  <si>
    <t>https://www.zyr.su/documents/nastavnichestvo/</t>
  </si>
  <si>
    <t>МОУ «Михайловская СОШ»</t>
  </si>
  <si>
    <t>https://zyr-mhschool.edu.tomsk.ru/nastavnichestvo.html</t>
  </si>
  <si>
    <t>МБДОУ "Причулымский детский сад"</t>
  </si>
  <si>
    <t>http://dou-prichulym.tomedu.ru/wp-content/uploads/2021/11/Nastavnichestvo.pdf</t>
  </si>
  <si>
    <t>МБДОУ "Зырянский детский сад"</t>
  </si>
  <si>
    <t>http://dsz.tomedu.ru/nastavnichestvo/</t>
  </si>
  <si>
    <t>МБДОУ "Семёновский детский сад"</t>
  </si>
  <si>
    <t>https://sds.zyr.su/wp-content/uploads/2022/05/Наставничество.pdf</t>
  </si>
  <si>
    <t>МАОУ ДО "Дом детского творчества"</t>
  </si>
  <si>
    <t>http://zyr-ddt.edu.tomsk.ru/razvitie-nastavnichestva/</t>
  </si>
  <si>
    <t>МАОУ ДО "ДЮСШ"</t>
  </si>
  <si>
    <t>https://sport.zyr.su/%d1%80%d0%b0%d0%b7%d0%b2%d0%b8%d1%82%d0%b8%d0%b5-%d0%bd%d0%b0%d1%81%d1%82%d0%b0%d0%b2%d0%bd%d0%b8%d1%87%d0%b5%d1%81%d1%82%d0%b2%d0%b0/</t>
  </si>
  <si>
    <t>https://sport.zyr.su/%d1%80%d0%b0%d0%b7%d0%b2%d0%b8%d1%82%d0%b8%d0%b5-%d0%bd%d0%b0%d1%81%d1%82%d0%b0%d0%b2%d0%bd%d0%b8%d1%87%d0%b5%d1%81%d1%82%d0%b2%d0%b0/https://sport.zyr.su/%d1%80%d0%b0%d0%b7%d0%b2%d0%b8%d1%82%d0%b8%d0%b5-%d0%bd%d0%b0%d1%81%d1%82%d0%b0%d0%b2%d0%bd%d0%b8%d1%87%d0%b5%d1%81%d1%82%d0%b2%d0%b0/</t>
  </si>
  <si>
    <t>Самойлова Анна Леонидовна</t>
  </si>
  <si>
    <t>8(38243)38-147 доб. 178; UOZYR@yandex.ru</t>
  </si>
  <si>
    <t>Управление образования Администрации Верхнекетского района</t>
  </si>
  <si>
    <t xml:space="preserve"> </t>
  </si>
  <si>
    <t>МАОУ "БСШ №2"</t>
  </si>
  <si>
    <t>http://ver-belschool2.edu.tomsk.ru/nastavnichestvo/</t>
  </si>
  <si>
    <t>МБОУ "Белоярская СОШ №1"</t>
  </si>
  <si>
    <t>https://www.bsch1.ru/nastavnichestvo/</t>
  </si>
  <si>
    <t>МБОУ "Катайгинская СОШ"</t>
  </si>
  <si>
    <t>ООО "Инфоурок"</t>
  </si>
  <si>
    <t>http://ver-katschool.edu.tomsk.ru/shkola-molodogo-uchitelya/</t>
  </si>
  <si>
    <t>МБОУ "Сайгинская СОШ"</t>
  </si>
  <si>
    <t>http://ver-saigschool.edu.tomsk.ru/category/metodicheskaya-rabota/</t>
  </si>
  <si>
    <t>http://ver-saigschool.edu.tomsk.ru/wp-content/uploads/2012/11/polozhenie-o-nastavnichestve.pdf</t>
  </si>
  <si>
    <t>МБОУ "Степановская СОШ"</t>
  </si>
  <si>
    <t>https://ver-stepschool.ru/upravlyayushhij-sovet-2/</t>
  </si>
  <si>
    <t>МБОУ "Ягоднинская СОШ"</t>
  </si>
  <si>
    <t>МБОУ "Клюквинская СОШИ"</t>
  </si>
  <si>
    <t>Наставничество (tomsk.ru)</t>
  </si>
  <si>
    <t>Наставничество в образовании (tomsk.ru)</t>
  </si>
  <si>
    <t>Приказ № 182 от 01.09.2021_о закреплении наставников.PDF (tomsk.ru)</t>
  </si>
  <si>
    <t>5000 + 1000  (стипендия и выплата молодым специалистам)</t>
  </si>
  <si>
    <t>МАДОУ "Верхнекетский детский сад"</t>
  </si>
  <si>
    <t>1000</t>
  </si>
  <si>
    <t>МАУ ДО "РДТ" Верхнекетского района Томской области</t>
  </si>
  <si>
    <t>Отдел образования Администрации Кожевниковского района</t>
  </si>
  <si>
    <t>МКОУ "Зайцевская ООШ"</t>
  </si>
  <si>
    <t>http://kog-zaschool.edu.tomsk.ru/nastavnichestvo/</t>
  </si>
  <si>
    <t>МАОУ "Кожевниковская СОШ №2"</t>
  </si>
  <si>
    <t>http://kog-kgschool.edu.tomsk.ru/olimpiadyi/shkola-molodogo-uchitelya/</t>
  </si>
  <si>
    <t xml:space="preserve">стимулирующие выплаты </t>
  </si>
  <si>
    <t>МКОУ "Елгайская ООШ"</t>
  </si>
  <si>
    <t>МКОУ "Новопокровская ООШ"</t>
  </si>
  <si>
    <t>http://kog-npokschool.edu.tomsk.ru/nastavnichestvo/ </t>
  </si>
  <si>
    <t>200.00</t>
  </si>
  <si>
    <t>МКОУ "Новосергеевская ООШ"</t>
  </si>
  <si>
    <t xml:space="preserve">http://kog-nsergschool.edu.tomsk.ru/svedeniya-ob-obrazovatelnoy-organizatsii/obrazovanie/nastavnichestvo/  </t>
  </si>
  <si>
    <t xml:space="preserve">http://kog-nsergschool.edu.tomsk.ru/svedeniya-ob-obrazovatelnoy-organizatsii/obrazovanie/nastavnichestvo/ </t>
  </si>
  <si>
    <t xml:space="preserve">не имеется </t>
  </si>
  <si>
    <t>МКОУ "Малиновская ООШ"</t>
  </si>
  <si>
    <t>http://kog-malschool.edu.tomsk.ru/nastavnichestvo/</t>
  </si>
  <si>
    <t>МКОУ "Батуринская ООШ"</t>
  </si>
  <si>
    <t>http://kog-batschool.edu.tomsk.ru/?s=%D0%BD%D0%B0%D1%81%D1%82%D0%B0%D0%B2%D0%BD%D0%B8%D1%87%D0%B5%D1%81%D1%82%D0%B2%D0%BE&amp;search</t>
  </si>
  <si>
    <t>МКОУ "Базойская ООШ"</t>
  </si>
  <si>
    <t>http://kog-bazschool.edu.tomsk.ru/nastavnichestvo/</t>
  </si>
  <si>
    <t>http://kog-bazschool.edu.tomsk.ru/wp-content/uploads/2022/03/polozhenie-nastavnichestvo.docx</t>
  </si>
  <si>
    <t>МКОУ "Песочнодубровская СОШ"</t>
  </si>
  <si>
    <t>МКОУ "Староювалинская ООШ"</t>
  </si>
  <si>
    <t>http://kog-stuvschool.edu.tomsk.ru/nastavnichestvo/</t>
  </si>
  <si>
    <t>МКОУ "Вороновская СОШ"</t>
  </si>
  <si>
    <t>http://kog-voronschool.edu.tomsk.ru/nastavnichestvo/</t>
  </si>
  <si>
    <t>МКОУ "Уртамская СОШ"</t>
  </si>
  <si>
    <t>http://kog-urtschool.edu.tomsk.ru/nastavnichestvo/</t>
  </si>
  <si>
    <t>МКОУ "Чилинская СОШ"</t>
  </si>
  <si>
    <t>http://kog-chilschool.edu.tomsk.ru/наставничество/</t>
  </si>
  <si>
    <t>МКОУ "Осиновская СОШ"</t>
  </si>
  <si>
    <t>kog-osschool.edu.tomsk.ru</t>
  </si>
  <si>
    <t>100.00</t>
  </si>
  <si>
    <t>МАОУ "Кожевниковская СОШ №1"</t>
  </si>
  <si>
    <t>http://kschool1.com/index/nastavnichestvo/0-442</t>
  </si>
  <si>
    <t>МКДОУ "ЦРР -  д/с "Колокольчик"</t>
  </si>
  <si>
    <t>http://kog-kolokolchik.dou.tomsk.ru/nastavnichestvo/</t>
  </si>
  <si>
    <t>МКДОУ д/с "Солнышко"</t>
  </si>
  <si>
    <t>http://kog-solnyshko.dou.tomsk.ru/wp-content/uploads/2021/12/polozhenie-o-dvizhenii-nastavnichestva.pdf</t>
  </si>
  <si>
    <t>МКДОУ Детский сад "Сказка"</t>
  </si>
  <si>
    <t>МКДОУ "Детский сад "Дружок"</t>
  </si>
  <si>
    <t>МКДОУ "д/с "Теремок"</t>
  </si>
  <si>
    <t>МКОУДО «ДДТ»</t>
  </si>
  <si>
    <t>МКОУ ДО "Кожевниковская районная ДЮСШ им. Н. И. Вакурина"</t>
  </si>
  <si>
    <t>Управление образования администрации Асиновского района Томской области</t>
  </si>
  <si>
    <t>МАОУ-СОШ № 1 города Асино Томской области</t>
  </si>
  <si>
    <t>https://asino1.tomschool.ru/?section_id=35</t>
  </si>
  <si>
    <t>https://asino1.tomschool.ru/upload/tomscasino1_new/files/96/b0/96b0bb7978b5080c4744f25a8d7e6169.pdf</t>
  </si>
  <si>
    <t>МАОУ гимназия №2 города Асино Томской области</t>
  </si>
  <si>
    <t>https://gim2.tomschool.ru/?section_id=79</t>
  </si>
  <si>
    <t>https://gim2.tomschool.ru/upload/tomscgim2_new/files/fe/e5/fee53f710b78c17d3333e462a7ad46c4.pdf</t>
  </si>
  <si>
    <t>МАОУ-СОШ №4 город Асино Томской области</t>
  </si>
  <si>
    <t>https://shk4.tomschool.ru/?section_id=95</t>
  </si>
  <si>
    <t>МАОУ "ОШ № 5 г.Асино"</t>
  </si>
  <si>
    <t>https://osh5.tomschool.ru/?section_id=300</t>
  </si>
  <si>
    <t>https://osh5.tomschool.ru/upload/tomscosh5_new/files/69/5b/695bfb61dee1fe0f23ef7217eaeee78f.pdf</t>
  </si>
  <si>
    <t>МБОУ-вечерняя(сменная) общеобразовательная школа № 9 города Асино Томской области</t>
  </si>
  <si>
    <t>МКОУ "ОШ ОВЗ № 10 города Асино"</t>
  </si>
  <si>
    <t>http://as-school10.edu.tomsk.ru/nastavnichestvo/</t>
  </si>
  <si>
    <t>МАОУ-СОШ села Батурино Асиновского района Томской области</t>
  </si>
  <si>
    <t>https://baturino.tomschool.ru/?section_id=91</t>
  </si>
  <si>
    <t>https://baturino.tomschool.ru/upload/tomscbaturino_new/files/65/b5/65b5c0fd50aa110387624a491e76828e.pdf</t>
  </si>
  <si>
    <t>МБОУ - ООШ с. Больше-Дорохово Асиновского района Томской области</t>
  </si>
  <si>
    <t>https://bdoroxovo.tomschool.ru/?section_id=79</t>
  </si>
  <si>
    <t>https://bdoroxovo.tomschool.ru/upload/tomscbdoroxovo_new/files/eb/9c/eb9c7e411e3410bc8635a79671d110b4.pdf</t>
  </si>
  <si>
    <t>МАОУ - СОШ с. Минаевки Асиновского района Томской области</t>
  </si>
  <si>
    <t>http://as-minscool.ucoz.net/index/nastavnichestvo/0-140</t>
  </si>
  <si>
    <t>МАОУ - СОШ с. Новиковки Асиновского района Томской области</t>
  </si>
  <si>
    <t>https://novic.tomschool.ru/?section_id=165</t>
  </si>
  <si>
    <t>https://novic.tomschool.ru/?section_id=166</t>
  </si>
  <si>
    <t>МАОУ "СОШ с. Ново-Кусково Асиновского района Томской области"</t>
  </si>
  <si>
    <t>http://as-nkusschool.edu.tomsk.ru/%d0%bd%d0%b0%d1%81%d1%82%d0%b0%d0%b2%d0%bd%d0%b8%d1%87%d0%b5%d1%81%d1%82%d0%b2%d0%be-2/</t>
  </si>
  <si>
    <t>МБОУ - СОШ с. Новониколаевки Асиновского района Томской области</t>
  </si>
  <si>
    <t>https://novonikolaevka.tomschool.ru/?section_id=46</t>
  </si>
  <si>
    <t>https://novonikolaevka.tomschool.ru/upload/tomscnovonikolaevka_new/files/6a/8e/6a8e2f70b591be0b2ed70aba076c7f58.pdf</t>
  </si>
  <si>
    <t>МАОУ - СОШ с. Ягодного Асиновского района Томской области</t>
  </si>
  <si>
    <t>http://as-yagschool.edu.tomsk.ru/nastavnichestvo/</t>
  </si>
  <si>
    <t>http://as-yagschool.edu.tomsk.ru/wp-content/uploads/2022/05/Polozhenie-o-nastavnichestve-1.pdf</t>
  </si>
  <si>
    <t>МАДОУ "Детский сад №2 "Пчёлка" г. Асино Томской области</t>
  </si>
  <si>
    <t>http://as-pchelka.dou.tomsk.ru/nastavnichestvo/</t>
  </si>
  <si>
    <t>МАДОУ №3 "Радуга"</t>
  </si>
  <si>
    <t>http://as-raduga.dou.tomsk.ru/nastavnichestvo-v-dou/</t>
  </si>
  <si>
    <t>МАДОУ №4 "Журавушка"</t>
  </si>
  <si>
    <t>https://asino4.tvoysadik.ru/?section_id=16</t>
  </si>
  <si>
    <t>https://asino4.tvoysadik.ru/upload/tsasino4_new/files/82/f4/82f453017ee4932531dbaf3120c3bbd8.pdf</t>
  </si>
  <si>
    <t>МАДОУ: детский сад № 5 "Белочка"</t>
  </si>
  <si>
    <t>http://as-belochka.dou.tomsk.ru/nastavnichestvo/</t>
  </si>
  <si>
    <t>МАДОУ: детский сад №16 "Солнышко"</t>
  </si>
  <si>
    <t>http://as-solnishko.dou.tomsk.ru/nastavnichestvo/</t>
  </si>
  <si>
    <t>МБДОУ: детский сад № 18 "Сказка"</t>
  </si>
  <si>
    <t>http://as-skazka.dou.tomsk.ru/nastavnichestvo-v-dou/</t>
  </si>
  <si>
    <t>МБДОУ: детский сад "Рыбка"</t>
  </si>
  <si>
    <t>ГОУ ДПО (ПК) С «Кузбасский региональный институт повышения квалификации и переподготовки работников образования»</t>
  </si>
  <si>
    <t>https://ribka.tvoysadik.ru/?section_id=66</t>
  </si>
  <si>
    <t>https://ribka.tvoysadik.ru/upload/tsribka_new/files/9e/fd/9efd2b461d2b7439b443f064b966cb21.pdf</t>
  </si>
  <si>
    <t>МАОУДО ДЮСШ № 1 г.Асино</t>
  </si>
  <si>
    <t>https://asinosport.ru/nastavnik</t>
  </si>
  <si>
    <t>МАОУ ДО ДЮСШ № 2 города Асино Томской области</t>
  </si>
  <si>
    <t>https://asino-srort.tomschool.ru/?section_id=123</t>
  </si>
  <si>
    <t>https://asino-srort.tomschool.ru/upload/tomscasino_srort_new/files/a4/34/a434e4b239e718ceae0cdb92cde5341a.pdf</t>
  </si>
  <si>
    <t>МАОУДО - Центр творчества детей и молодежи, МАОУДО ЦТДМ</t>
  </si>
  <si>
    <t xml:space="preserve">Серков </t>
  </si>
  <si>
    <t xml:space="preserve">Максим </t>
  </si>
  <si>
    <t>Юрьевич</t>
  </si>
  <si>
    <t>8(38241) 2-36-87        uprobr@asino.gov70.ru</t>
  </si>
  <si>
    <t>Отдел образования Администрации Бакчарского района</t>
  </si>
  <si>
    <t>МБОУ "Бакчарская СОШ"</t>
  </si>
  <si>
    <t xml:space="preserve"> http://bak-schoolbakchar.edu.tomsk.ru/metodicheskaya-rabota/opyit-rabotyi-pedagogov/, http://bak-schoolbakchar.edu.tomsk.ru/wp-content/uploads/2020/06/programma-nastavnichestva.pdf</t>
  </si>
  <si>
    <t xml:space="preserve">http://bak-schoolbakchar.edu.tomsk.ru/wp-content/uploads/2020/06/programma-_shkola-molodogo-pedagoga.pdf, </t>
  </si>
  <si>
    <t>МБОУ "Парбигская СОШ им. М.Т. Калашникова"</t>
  </si>
  <si>
    <t>МКОУ "Крыловская школа-интернат"</t>
  </si>
  <si>
    <t>МКОУ "Большегалкинская СОШ"</t>
  </si>
  <si>
    <t>http://bak-bolschool.edu.tomsk.ru/obrazovanie/nastavnichestvo/</t>
  </si>
  <si>
    <t>365 руб. ( 5% от должностного оклада)</t>
  </si>
  <si>
    <t>5000 руб. -доплата школьная молодым учителям, 1000 руб. -надбавка молодой специалист; 4000 руб. - надбавка молодой учитель</t>
  </si>
  <si>
    <t>МКОУ "Вавиловская СОШ"</t>
  </si>
  <si>
    <t>МКОУ "Высокоярская СОШ"</t>
  </si>
  <si>
    <t>МКОУ "Плотниковская СОШ"</t>
  </si>
  <si>
    <t>МКОУ "Поротниковская СОШ"</t>
  </si>
  <si>
    <t>http://bak-porschool.edu.tomsk.ru/?page_id=184</t>
  </si>
  <si>
    <t>МБДОУ «ЦРР - д/с с. Бакчара»</t>
  </si>
  <si>
    <t>МБДОУ «Бакчарский д/с №2 общеразвивающего вида»</t>
  </si>
  <si>
    <t>МБОУ ДО "Бакчарский ЦДО"</t>
  </si>
  <si>
    <t>МБУДО "Бакчарская ДЮСШ"</t>
  </si>
  <si>
    <t>МБОУДО "Бакчарская ДШИ"</t>
  </si>
  <si>
    <t>МКОУДО "Парбигская ДМШ"</t>
  </si>
  <si>
    <t>Чугунова Анна Владимировна</t>
  </si>
  <si>
    <t>89138654710, zorina_1996@inbox.ru</t>
  </si>
  <si>
    <t>МКУ "Управление образования Администрации Кривошеинского района Томской области"</t>
  </si>
  <si>
    <t>МБОУ "Белобугорская ООШ"</t>
  </si>
  <si>
    <t>МБОУ "Иштанская ООШ"</t>
  </si>
  <si>
    <t>МБОУ "Малиновская ООШ"</t>
  </si>
  <si>
    <t>МБОУ "Новокривошеинская ООШ"</t>
  </si>
  <si>
    <t>МБОУ "Кривошеинская СОШ им. Героя Советского Союза Ф.М. Зинченко"</t>
  </si>
  <si>
    <t>МБОУ "Володинская СОШ"</t>
  </si>
  <si>
    <t>МБОУ "Красноярская СОШ"</t>
  </si>
  <si>
    <t>МБОУ "Пудовская СОШ"</t>
  </si>
  <si>
    <t>МКОУ "Никольская ООШ"</t>
  </si>
  <si>
    <t>МКОУ "Петровская ООШ"</t>
  </si>
  <si>
    <t>МДОУ "Берёзка" села Кривошеина</t>
  </si>
  <si>
    <t>МБДОУ д/с "Колосок"</t>
  </si>
  <si>
    <t>МБДОУ "Улыбка" села Пудовки</t>
  </si>
  <si>
    <t>МБОУ ДО «ДДТ»</t>
  </si>
  <si>
    <t>МБОУ ДО «ДЮСШ»</t>
  </si>
  <si>
    <t>МБОУ ДО «Кривошеинская ДШИ»</t>
  </si>
  <si>
    <t>Куксенок  </t>
  </si>
  <si>
    <t>Ирина </t>
  </si>
  <si>
    <t>Геннадьевна </t>
  </si>
  <si>
    <t>8 (38 251) 2 26 82       ikuxenok@yandex.ru </t>
  </si>
  <si>
    <t>Управление образования, опеки и попечительства муниципального образования «Каргасокский район»</t>
  </si>
  <si>
    <t>МБОУ "Каргасокская СОШ №2"</t>
  </si>
  <si>
    <t>МБОУ "Каргасокская СОШ-интернат №1"</t>
  </si>
  <si>
    <t>МБОУ "Нововасюганская СОШ"</t>
  </si>
  <si>
    <t>МКОУ "Киндальская НОШ"</t>
  </si>
  <si>
    <t>МКОУ "Усть-Тымская ООШ"</t>
  </si>
  <si>
    <t>МКОУ "Березовская ООШ"</t>
  </si>
  <si>
    <t>МКОУ "Сосновская ООШ"</t>
  </si>
  <si>
    <t>МКОУ "Мыльджинская ООШ"</t>
  </si>
  <si>
    <t>МКОУ "Напасская ООШ"</t>
  </si>
  <si>
    <t>МКОУ "Староюгинская ООШ"</t>
  </si>
  <si>
    <t>МКОУ "Тымская ООШ"</t>
  </si>
  <si>
    <t>МКОУ "Киевская ООШ"</t>
  </si>
  <si>
    <t>МКОУ "Павловская ООШ"</t>
  </si>
  <si>
    <t>МКОУ "Средневасюганская СОШ"</t>
  </si>
  <si>
    <t>МКОУ "Новоюгинская СОШ"</t>
  </si>
  <si>
    <t>МКОУ "Вертикосская СОШ"</t>
  </si>
  <si>
    <t>МКОУ "Среднетымская СОШ"</t>
  </si>
  <si>
    <t>МБДОУ "Каргасокский д/с №1"</t>
  </si>
  <si>
    <t>МБДОУ "Каргасокский д/с №3"</t>
  </si>
  <si>
    <t>МБДОУ "Средневасюганский д/с №6"</t>
  </si>
  <si>
    <t>МБДОУ "Среднетымский д/с №9"</t>
  </si>
  <si>
    <t>МБДОУ "Павловский д/с №15"</t>
  </si>
  <si>
    <t>МБДОУ "Новоюгинский д/с №20"</t>
  </si>
  <si>
    <t>МБДОУ "Д/с №22 п. Нефтяников"</t>
  </si>
  <si>
    <t>МБДОУ "Нововасюганский д/с №23"</t>
  </si>
  <si>
    <t>МБДОУ "Каргасокский д/с №27"</t>
  </si>
  <si>
    <t>МБДОУ "Каргасокский д/с №34"</t>
  </si>
  <si>
    <t>МБОУ ДО "Каргасокская ДЮСШ"</t>
  </si>
  <si>
    <t>МБОУ ДО "Каргасокский ДДТ"</t>
  </si>
  <si>
    <t>Муниципальное казенное учреждение Управление образования Администрации Первомайского района</t>
  </si>
  <si>
    <t>МАОУ Альмяковская ООШ</t>
  </si>
  <si>
    <t>МАОУ Аргат-Юльская СОШ</t>
  </si>
  <si>
    <t>МАОУ Сергеевская СОШ</t>
  </si>
  <si>
    <t>МАОУ Улу-Юльская СОШ</t>
  </si>
  <si>
    <t>https://ulu-ul.tomschool.ru/?section_id=61</t>
  </si>
  <si>
    <t>https://ulu-ul.tomschool.ru/?section_id=137</t>
  </si>
  <si>
    <t>МБОУ Ежинская ООШ</t>
  </si>
  <si>
    <t>МБОУ Торбеевская ООШ</t>
  </si>
  <si>
    <t>МБОУ Беляйская ООШ</t>
  </si>
  <si>
    <t>МБОУ ООШ п.Новый</t>
  </si>
  <si>
    <t>МАОУ Туендатская ООШ</t>
  </si>
  <si>
    <t>МБОУ Берёзовская СОШ Первомайского района</t>
  </si>
  <si>
    <t>МБОУ Комсомольская СОШ</t>
  </si>
  <si>
    <t>МБОУ Куяновская СОШ</t>
  </si>
  <si>
    <t>МБОУ Ореховская СОШ</t>
  </si>
  <si>
    <t>МБОУ Первомайская СОШ</t>
  </si>
  <si>
    <t>МБДОУ Комсомольский детский сад</t>
  </si>
  <si>
    <t>МАДОУ детский сад "Родничок" Первомайского района</t>
  </si>
  <si>
    <t>МБДОУ детский сад "Берёзка"</t>
  </si>
  <si>
    <t>МБДОУ детский сад "Сказка"</t>
  </si>
  <si>
    <t>МБДОУ детский сад "Светлячок "</t>
  </si>
  <si>
    <t>МБДОУ Улу-Юльский детский сад</t>
  </si>
  <si>
    <t>МБОУ ДО "ЦДОД"</t>
  </si>
  <si>
    <t>МБОУ ДОД "Первомайская ДЮСШ"</t>
  </si>
  <si>
    <t>ф й</t>
  </si>
  <si>
    <t>МАОУ "СОШ № 2"</t>
  </si>
  <si>
    <t>http://school2kolp.ru/kollektpv/nastavnichestvo/</t>
  </si>
  <si>
    <t>МАОУ "СОШ № 4 им. Е.А. Жданова" г. Колпашево</t>
  </si>
  <si>
    <t>http://kolpschool4.edu.tomsk.ru/metodkabinet/nastavnichestvo/</t>
  </si>
  <si>
    <t>МБОУ "СОШ № 5"</t>
  </si>
  <si>
    <t>http://kolpschool5.edu.tomsk.ru/?page_id=8729</t>
  </si>
  <si>
    <t>МАОУ "СОШ № 7"</t>
  </si>
  <si>
    <t>http://kolpschool7.tom.ru/metodicheskiy-kabinet/rabota-s-molodymi-nachinayushhimi-specialistami/</t>
  </si>
  <si>
    <t>МКОУ "ОСОШ"</t>
  </si>
  <si>
    <t>http://kolp-smschool.edu.tomsk.ru/nastavnichestvo-molodyih-pedagogov/</t>
  </si>
  <si>
    <t>МБОУ "Инкинская СОШ"</t>
  </si>
  <si>
    <t>Академия наставников, дистанционный курс "Наставничество, как система"</t>
  </si>
  <si>
    <t>http://kolp-inkschool.edu.tomsk.ru/rabota-s-molodymi-spetsialistami/</t>
  </si>
  <si>
    <t>http://kolp-inkschool.edu.tomsk.ru/pamyatki-molodomu-pedagogu/</t>
  </si>
  <si>
    <t>http://kolp-inkschool.edu.tomsk.ru/wp-content/uploads/2022/03/Polozhenie-po-nastavnichestvu.pdf</t>
  </si>
  <si>
    <t>Да</t>
  </si>
  <si>
    <t>МКОУ "Новогоренская СОШ"</t>
  </si>
  <si>
    <t>МБОУ "Новоселовская СОШ"</t>
  </si>
  <si>
    <t>https://kolp-nvschool.edu.tomsk.ru/nastavnichestvo/</t>
  </si>
  <si>
    <t>МБОУ "Саровская СОШ"</t>
  </si>
  <si>
    <t>http://kolp-sarschool.edu.tomsk.ru/nastavnichestvo/</t>
  </si>
  <si>
    <t>МБОУ "Тогурская СОШ им. С.В. Маслова"</t>
  </si>
  <si>
    <t>http://togur-school.tom.ru/nastavnichestvo/</t>
  </si>
  <si>
    <t>МБОУ "Чажемтовская СОШ"</t>
  </si>
  <si>
    <t>http://kolp-chaschool.edu.tomsk.ru/metodicheskaya-kopilka/nastavnichestvo/nastavnichestvo-pedagogov/</t>
  </si>
  <si>
    <t>http://kolp-chaschool.edu.tomsk.ru/metodicheskaya-kopilka/nastavnichestvo/</t>
  </si>
  <si>
    <t>http://kolp-chaschool.edu.tomsk.ru/wp-content/uploads/2021/10/polozhenie-o-nastavnichestve.pdf</t>
  </si>
  <si>
    <t>МКОУ "Копыловская ООШ"</t>
  </si>
  <si>
    <t>http://kolp-kopschool.edu.tomsk.ru/nastavnichestvo/</t>
  </si>
  <si>
    <t>МБОУ "Озеренская СОШ"</t>
  </si>
  <si>
    <t>http://kolp-ozschool.edu.tomsk.ru/wp-content/uploads/2022/03/plan-raboty-21-22.pdf</t>
  </si>
  <si>
    <t>http://kolp-ozschool.edu.tomsk.ru/svedeniya-ob-obrazovatelnoy-organizatsii-2/shkola-molodogo-uchitelya/</t>
  </si>
  <si>
    <t>МКОУ "Мараксинская ООШ"</t>
  </si>
  <si>
    <t>http://maraksasch.tom.ru/nastavnichestvo/</t>
  </si>
  <si>
    <t>МКОУ "Старо-Короткинская ООШ"</t>
  </si>
  <si>
    <t>http://kolp-stkschool.edu.tomsk.ru/nastavnichestvo/</t>
  </si>
  <si>
    <t>МАДОУ № 3</t>
  </si>
  <si>
    <t>http://kolp-ds3.dou.tomsk.ru/pamyatnye-daty-rossii/</t>
  </si>
  <si>
    <t>МАДОУ ЦРР Д/С "Золотой ключик"</t>
  </si>
  <si>
    <t>http://zol.dou.tomsk.ru/navigatsiya/nastavnichestvo/</t>
  </si>
  <si>
    <t>http://zol.dou.tomsk.ru/wp-content/uploads/2022/03/Polozhenie-o-nastavnichestve-.pdf</t>
  </si>
  <si>
    <t>МАДОУ №19</t>
  </si>
  <si>
    <t>http://ds19.dou.tomsk.ru/nastavnichestvo/</t>
  </si>
  <si>
    <t>МАДОУ №9</t>
  </si>
  <si>
    <t>http://sad9.tom.ru/WP/category/молодые-специалисты/</t>
  </si>
  <si>
    <t>http://sad9.tom.ru/WP/2018/10/10/положение-о-наставничестве-молодых-с/</t>
  </si>
  <si>
    <t>МБДОУ "Чажемтовский детский сад"</t>
  </si>
  <si>
    <t>https://chazhemto.tvoysadik.ru/?section_id=174</t>
  </si>
  <si>
    <t>https://chazhemto.tvoysadik.ru/?section_id=173</t>
  </si>
  <si>
    <t>https://chazhemto.tvoysadik.ru/upload/tschazhemto_new/files/8a/6e/8a6e6c08aab50cdb6f4ab559f8d2b300.pdf</t>
  </si>
  <si>
    <t>МАДОУ №14</t>
  </si>
  <si>
    <t>http://mbdou14.dou.tomsk.ru/pedagogicheskoe-nastavnichestvo/</t>
  </si>
  <si>
    <t>МБУ ДО «ДЭБЦ»</t>
  </si>
  <si>
    <t xml:space="preserve">http://kolpdebz.tom.ru/наставничество/ </t>
  </si>
  <si>
    <t xml:space="preserve">http://kolpdebz.tom.ru/files/Pologenie%20o%20nastavnichestve.pdf </t>
  </si>
  <si>
    <t>МАУДО «ДЮСШ им. О.Рахматулиной»</t>
  </si>
  <si>
    <t>http://dush.tom.ru/molodie-specialist</t>
  </si>
  <si>
    <t>http://dush.tom.ru/wp-content/uploads/2021/06/nastavnichestvo-%E2%84%96-122-ot-01.09.2021.pdf</t>
  </si>
  <si>
    <t>МБУ ДО «ДЮЦ»</t>
  </si>
  <si>
    <t>http://www.kolpduc.tom.ru/nastavnichestvo</t>
  </si>
  <si>
    <t>http://www.kolpduc.tom.ru/files/plan/Pologenie_Nastavnik_Optimized.pdf</t>
  </si>
  <si>
    <t>МАУДО «ДШИ» г.Колпашево</t>
  </si>
  <si>
    <t>https://kol-dshi.tom.muzkult.ru/Nastavnichestvo</t>
  </si>
  <si>
    <t>Анянова Ольга Борисовна</t>
  </si>
  <si>
    <t xml:space="preserve">8(38254) 4 23 15, olgaiva.62@mail.ru </t>
  </si>
  <si>
    <t>РОО Администрации Тегульдетского района</t>
  </si>
  <si>
    <t>МКОУ "Тегульдетская СОШ"</t>
  </si>
  <si>
    <t>МКОУ "Белоярская средняя общеобразовательная школа"</t>
  </si>
  <si>
    <t>МКОУ "Черноярская СОШ"</t>
  </si>
  <si>
    <t>МКОУ "Берегаевская СОШ"</t>
  </si>
  <si>
    <t>МКОУ "Четь-Конторская ООШ"</t>
  </si>
  <si>
    <t>МКОУ "Красногорская основная общеобразовательная школа"</t>
  </si>
  <si>
    <t>МКОУ "Ново-Шумиловская НОШ"</t>
  </si>
  <si>
    <t>МКДОУ детский сад общеразвивающего вида "Ромашка"</t>
  </si>
  <si>
    <t>МКУДО "Тегульдетская ДЮСШ"</t>
  </si>
  <si>
    <t>МКУДОДДТ</t>
  </si>
  <si>
    <t>Общее образование:</t>
  </si>
  <si>
    <t xml:space="preserve"> МАДОУ №1</t>
  </si>
  <si>
    <t>МАДОУ № 2 г. Томска</t>
  </si>
  <si>
    <t>МБДОУ № 4 "Монтессори" г. Томска</t>
  </si>
  <si>
    <t>МАДОУ № 5</t>
  </si>
  <si>
    <t>МАДОУ №6</t>
  </si>
  <si>
    <t>МАДОУ № 8</t>
  </si>
  <si>
    <t>https://xn--8-7sblbd6eg.xn--80ashhqdf.xn--p1ai/wp-content/uploads/2022/03/%D0%9F%D0%BE%D0%BB%D0%BE%D0%B6%D0%B5%D0%BD%D0%B8%D0%B5-%D0%BE-%D0%BD%D0%B0%D1%81%D1%82%D0%B0%D0%B2%D0%BD%D0%B8%D1%87%D0%B5%D1%81%D1%82%D0%B2%D0%B5.pdf</t>
  </si>
  <si>
    <t>МАДОУ № 11</t>
  </si>
  <si>
    <t>МАДОУ № 13</t>
  </si>
  <si>
    <t>МАДОУ № 15</t>
  </si>
  <si>
    <t>http://madou15.dou.tomsk.ru/wp-content/uploads/2022/05/Novoe-polozhenie-o-nastavnichestve.pdf</t>
  </si>
  <si>
    <t>МБДОУ № 18</t>
  </si>
  <si>
    <t>https://детсад18.томсайт.рф/wp-content/uploads/2022/03/-o-nastavnichestve.pdf</t>
  </si>
  <si>
    <t>МБДОУ № 19</t>
  </si>
  <si>
    <t>МБДОУ № 21</t>
  </si>
  <si>
    <t>http://ds-21.dou.tomsk.ru/wp-content/uploads/2021/05/Polozhenie-o-nastavnichestve.pdf</t>
  </si>
  <si>
    <t>МАДОУ № 22</t>
  </si>
  <si>
    <t>МБДОУ № 23</t>
  </si>
  <si>
    <t>МАДОУ № 24</t>
  </si>
  <si>
    <t>МБДОУ № 27</t>
  </si>
  <si>
    <t>МАДОУ № 28</t>
  </si>
  <si>
    <t>МБДОУ № 30 г. Томска</t>
  </si>
  <si>
    <t>МАДОУ №33</t>
  </si>
  <si>
    <t>МБДОУ № 35</t>
  </si>
  <si>
    <t>http://ds-35.dou.tomsk.ru/wp-content/uploads/2022/05/Polozhenie-o-nastavnichestve.pdf</t>
  </si>
  <si>
    <t>МАДОУ № 38</t>
  </si>
  <si>
    <t>МАДОУ № 39</t>
  </si>
  <si>
    <t>МАДОУ № 40</t>
  </si>
  <si>
    <t>МАДОУ № 44 г. Томска</t>
  </si>
  <si>
    <t>http://dsad44.ru/wp-content/uploads/2015/10/Polozhenie-o-nastavnichestve-MADOU-----44-g.-Tomska.pdf</t>
  </si>
  <si>
    <t>стоимость балла</t>
  </si>
  <si>
    <t>1000 руб.</t>
  </si>
  <si>
    <t>МАДОУ № 45</t>
  </si>
  <si>
    <t>МБДОУ № 46</t>
  </si>
  <si>
    <t>http://ds-46.dou.tomsk.ru/wp-content/uploads/2022/05/Polozhenie-o-nastavnichestve-dou-46.pdf</t>
  </si>
  <si>
    <t>МАДОУ № 48</t>
  </si>
  <si>
    <t>МАДОУ № 50</t>
  </si>
  <si>
    <t>Документы - Оф. сайт Детского сада № 50 г. Томск (mdou50.ru)</t>
  </si>
  <si>
    <t>МАДОУ № 51</t>
  </si>
  <si>
    <t>МАДОУ № 53</t>
  </si>
  <si>
    <t>500 стоимость балла</t>
  </si>
  <si>
    <t>МАДОУ № 54</t>
  </si>
  <si>
    <t>http://dsad54.tom.ru/sites/default/files/files/Положение%20о%20наставничестве2184_2.pdf</t>
  </si>
  <si>
    <t>МАДОУ № 56</t>
  </si>
  <si>
    <t>МАДОУ №57</t>
  </si>
  <si>
    <t>МАДОУ № 60</t>
  </si>
  <si>
    <t>МАДОУ № 61</t>
  </si>
  <si>
    <t>http://ds-61.dou.tomsk.ru/wp-content/uploads/2022/03/Polozhenie-o-nastavnichestve-v-MADOU-61-g.pdf</t>
  </si>
  <si>
    <t xml:space="preserve">стоимость балла </t>
  </si>
  <si>
    <t>МБДОУ № 62</t>
  </si>
  <si>
    <t>МАДОУ № 63</t>
  </si>
  <si>
    <t>МБДОУ № 66</t>
  </si>
  <si>
    <r>
      <rPr>
        <b/>
        <sz val="9"/>
        <color theme="1"/>
        <rFont val="Calibri"/>
        <scheme val="minor"/>
      </rPr>
      <t>стоимость балла</t>
    </r>
    <r>
      <rPr>
        <b/>
        <sz val="14"/>
        <color theme="1"/>
        <rFont val="Calibri"/>
        <scheme val="minor"/>
      </rPr>
      <t xml:space="preserve"> </t>
    </r>
  </si>
  <si>
    <t>МАДОУ № 73</t>
  </si>
  <si>
    <t>МАДОУ № 76</t>
  </si>
  <si>
    <t>МАДОУ № 77</t>
  </si>
  <si>
    <t>МАДОУ № 79</t>
  </si>
  <si>
    <t>МАДОУ № 82</t>
  </si>
  <si>
    <t>МАДОУ № 83</t>
  </si>
  <si>
    <t>МАДОУ № 85</t>
  </si>
  <si>
    <t>МАДОУ № 86</t>
  </si>
  <si>
    <t>https://drive.google.com/file/d/1PsYpPp61gQpfygZ63h2VYZdrZySSY7C9/view</t>
  </si>
  <si>
    <t>МБДОУ № 88</t>
  </si>
  <si>
    <t>МБДОУ № 89</t>
  </si>
  <si>
    <t>МБДОУ № 93</t>
  </si>
  <si>
    <t>https://dou70.ru/93/images/21-22/doc/loc_akty/polozhenie_o_nastavnichestve_v_mbdouno93.pdf</t>
  </si>
  <si>
    <t>МАДОУ № 95</t>
  </si>
  <si>
    <t>МАДОУ №96</t>
  </si>
  <si>
    <t>МАДОУ № 99</t>
  </si>
  <si>
    <t>МАДОУ № 100</t>
  </si>
  <si>
    <t>МАДОУ № 102</t>
  </si>
  <si>
    <t>МБДОУ № 103</t>
  </si>
  <si>
    <t>МБДОУ № 104</t>
  </si>
  <si>
    <t>МБДОУ № 133</t>
  </si>
  <si>
    <t>МАДОУ № 134</t>
  </si>
  <si>
    <t>МАОУ  «Томский Хобби-центр»</t>
  </si>
  <si>
    <t>МБОУ ДО ДДТ «Планета» </t>
  </si>
  <si>
    <t>МАОУ ДО ДДТ «Созвездие» </t>
  </si>
  <si>
    <t>МАОУ «Планирование карьеры» </t>
  </si>
  <si>
    <t>МБОУ ДО ДДТ «Искорка» </t>
  </si>
  <si>
    <t>МБОУ ДОД ДДиЮ «Факел»</t>
  </si>
  <si>
    <t>МАОУ ДО ДДТ «У Белого озера» </t>
  </si>
  <si>
    <t>МАОУ ДО ДОО(П)Ц «Юниор» </t>
  </si>
  <si>
    <t>МАОУ ДО ДЮЦ «Звездочка» г. Томска</t>
  </si>
  <si>
    <t>МАОУ ДО ДТДиМ</t>
  </si>
  <si>
    <t>МАОУ ДО ДЮЦ «Синяя птица»</t>
  </si>
  <si>
    <t>МАОУ ДО ЦСФ</t>
  </si>
  <si>
    <t>МАОУ ДО ЦДТ «Луч» </t>
  </si>
  <si>
    <t>МБОУ ДО ДДЮ «Кедр» г. Томска</t>
  </si>
  <si>
    <t>МАОУДО ДШИ №4 г.Томска</t>
  </si>
  <si>
    <t xml:space="preserve">ИТОГО: </t>
  </si>
  <si>
    <t>Управление образования Чаинского района</t>
  </si>
  <si>
    <t>МАОУ "Подгорнская СОШ"</t>
  </si>
  <si>
    <t>http://psh257.ucoz.ru/index/nastavnichestvo/0-409</t>
  </si>
  <si>
    <t>http://psh257.ucoz.ru/Kadri/polozhenie_o_nastavnichestve.pdf</t>
  </si>
  <si>
    <t>МБОУ "Варгатёрская ООШ"</t>
  </si>
  <si>
    <t>МБОУ "Гореловская ООШ"</t>
  </si>
  <si>
    <t>МБОУ "Леботёрская ООШ"</t>
  </si>
  <si>
    <t>МБОУ "Нижнетигинская ООШ"</t>
  </si>
  <si>
    <t>МБОУ "Коломиногривская СОШ"</t>
  </si>
  <si>
    <t>МБОУ "Новоколоминская СОШ"</t>
  </si>
  <si>
    <t>МБОУ "Усть-Бакчарская СОШ"</t>
  </si>
  <si>
    <t>МКОУ "Чаинская школа-интернат"</t>
  </si>
  <si>
    <t>МБДОУ "Подгорнский детский сад "Берёзка"</t>
  </si>
  <si>
    <t>МБОУ ДО "Чаинская ДЮСШ"</t>
  </si>
  <si>
    <t>МБОУ ДО "Чаинский "ДДТ"</t>
  </si>
  <si>
    <t>МКУ "Отдел образования Администрация Шегарского района"</t>
  </si>
  <si>
    <t>МКОУ "Шегарская СОШ №1"</t>
  </si>
  <si>
    <t>http://sheg-school1.edu.tomsk.ru/sistema-nastavnichestva/</t>
  </si>
  <si>
    <t>500 рублей</t>
  </si>
  <si>
    <t>1000 руб</t>
  </si>
  <si>
    <t>МКОУ "Каргалинская ООШ"</t>
  </si>
  <si>
    <t>МКОУ "Малобрагинская ООШ"</t>
  </si>
  <si>
    <t>МКОУ «Анастасьевская СОШ»</t>
  </si>
  <si>
    <t>МКОУ «Баткатская СОШ»</t>
  </si>
  <si>
    <t>МКОУ "Бабарыкинская СОШ"</t>
  </si>
  <si>
    <t>http://sheg-babschool.edu.tomsk.ru/n-a-s-t-a-v-n-i-ch-e-s-t-v-o/</t>
  </si>
  <si>
    <t>МКОУ "Маркеловская СОШ"</t>
  </si>
  <si>
    <t>МКОУ «Монастырская СОШ»</t>
  </si>
  <si>
    <t xml:space="preserve">http://sheg-monschool.edu.tomsk.ru/shkola/nastavnichestvo/ </t>
  </si>
  <si>
    <t>МКОУ Побединская СОШ</t>
  </si>
  <si>
    <t>https://yadi.sk/i/d3IIWj1wwyHnmw</t>
  </si>
  <si>
    <t>700 руб</t>
  </si>
  <si>
    <t>1000 рублей</t>
  </si>
  <si>
    <t>МКОУ "Трубачевская ООШ"</t>
  </si>
  <si>
    <t>МКОУ "Шегарская СОШ №2"</t>
  </si>
  <si>
    <t>http://sheg-school2.edu.tomsk.ru/innovatsionnaya-deyatelnost-rvtsi/</t>
  </si>
  <si>
    <t>http://sheg-school2.edu.tomsk.ru/wp-content/uploads/2019/12/Polozhenie-o-nastavnichestve.pdf</t>
  </si>
  <si>
    <t>http://sheg-school2.edu.tomsk.ru/wp-content/uploads/2021/09/Prikaz-o-naznachenii-nastavnikov.pdf</t>
  </si>
  <si>
    <t>200 руб.</t>
  </si>
  <si>
    <t>5000 руб.</t>
  </si>
  <si>
    <t>МКОУ "Гусевская СОШ"</t>
  </si>
  <si>
    <t>http://sheg-gusschool.edu.tomsk.ru/nastavnichestvo-pedagogov/</t>
  </si>
  <si>
    <t>МКОУ "Вороновская НОШ"</t>
  </si>
  <si>
    <t>МКДОУ "Шегарский д/с № 1"</t>
  </si>
  <si>
    <t>МКДОУ "Шегарский детский сад № 2"</t>
  </si>
  <si>
    <t>http://sheg-ds2.dou.tomsk.ru/dokumentyi/obrazovanie/nastavnichestvo/</t>
  </si>
  <si>
    <t>http://sheg-ds2.dou.tomsk.ru/wp-content/uploads/2021/11/Polozhenie-o-nastavnichestve.pdf</t>
  </si>
  <si>
    <t>МКДОУ "Побединский детский сад "Лесная дача"</t>
  </si>
  <si>
    <t>http://forest.dou.tomsk.ru/svedeniya-ob-obrazovatelnoy-organizatsii-3/obrazovanie/obrazovatelnye-standarty/</t>
  </si>
  <si>
    <t>МКУ ДО «Шегарская СШ»</t>
  </si>
  <si>
    <t>МКУ ДО "ЦДТ"</t>
  </si>
  <si>
    <t>http://sheg-cdt.dou.tomsk.ru/wp-content/uploads/2021/12/polozhenie-o-nastavnichestve-TSDT.pdfhttp://sheg-cdt.dou.tomsk.ru/wp-content/uploads/2021/12/polozhenie-o-nastavnichestve-TSDT.pdfhttp://sheg-cdt.dou.tomsk.ru/wp-content/uploads/2021/12/polozhenie-o-nastavnichestve-TSDT.pdfhttp://sheg-cdt.dou.tomsk.ru/wp-content/uploads/2021/12/polozhenie-o-nastavnichestve-TSDT.pdfhttp://sheg-cdt.dou.tomsk.ru/wp-content/uploads/2021/12/polozhenie-o-nastavnichestve-TSDT.pdfhttp://sheg-cdt.dou.tomsk.ru/wp-content/uploads/2021/12/polozhenie-o-nastavnichestve-TSDT.pdfhttp://sheg-cdt.dou.tomsk.ru/wp-content/uploads/2021/12/polozhenie-o-nastavnichestve-TSDT.pdfhttp://sheg-cdt.dou.tomsk.ru/wp-content/uploads/2021/12/polozhenie-o-nastavnichestve-TSDT.pdfv</t>
  </si>
  <si>
    <t>`</t>
  </si>
  <si>
    <t>МАОУ «Итатская СОШ» Томского района</t>
  </si>
  <si>
    <t>МАОУ «Копыловская СОШ» Томского района</t>
  </si>
  <si>
    <t>МАОУ «Кафтанчиковская СОШ» Томского района</t>
  </si>
  <si>
    <t>МАОУ «Калтайская СОШ» Томского района</t>
  </si>
  <si>
    <t>МАОУ «Малиновская СОШ» Томского района</t>
  </si>
  <si>
    <t>МАОУ «Моряковская СОШ» Томского района</t>
  </si>
  <si>
    <t>1 (Фоксфорд)</t>
  </si>
  <si>
    <t xml:space="preserve">Да </t>
  </si>
  <si>
    <t>МАОУ «Лицей им. И.В.Авдзейко» Томского района</t>
  </si>
  <si>
    <t>http://spas-school.edu.tomsk.ru/rabota-s-molodymi-spetsialistami/</t>
  </si>
  <si>
    <t>МБОУ «Халдеевская ООШ» Томского района</t>
  </si>
  <si>
    <t>http://tom-halschool.edu.tomsk.ru/nastavnichestvo/</t>
  </si>
  <si>
    <t>МБОУ «Александровская СОШ» Томского района</t>
  </si>
  <si>
    <t>МБОУ «Басандайская СОШ им. Д.А.Козлова» Томского района</t>
  </si>
  <si>
    <t>МБОУ "Богашевская СОШ им.А.И. Федорова" Томского района</t>
  </si>
  <si>
    <t>http://tom-bgschool.edu.tomsk.ru/sveden/education/metodicheskij-sovet-shkoly/nastavnichestvo</t>
  </si>
  <si>
    <t>1300+5000</t>
  </si>
  <si>
    <t>МБОУ «Воронинская СОШ» Томского района</t>
  </si>
  <si>
    <t>МАОУ «Зональненская СОШ» Томского района</t>
  </si>
  <si>
    <t>МБОУ «Зоркальцевская СОШ» Томского района</t>
  </si>
  <si>
    <t>МБОУ «Корниловская СОШ» Томского района</t>
  </si>
  <si>
    <t>МБОУ «Курлекская СОШ» Томского района</t>
  </si>
  <si>
    <t>МБОУ «Кисловская СОШ» Томского района</t>
  </si>
  <si>
    <t>https://kislovka-school.obrpro.ru/documents/lokalnye-normativnye-akty-reglamentiruiushchie-o-9#include207870</t>
  </si>
  <si>
    <t>МБОУ «Лучановская СОШ»</t>
  </si>
  <si>
    <t>МБОУ «Мирненская СОШ» Томского района</t>
  </si>
  <si>
    <t>МБОУ «Молодежненская СОШ» Томского района</t>
  </si>
  <si>
    <t>http://tom-molschool.tom.eduru.ru/media/2021/12/03/1307867061/Polozhenie_ob_organizacii_nastavnichestva.pdf</t>
  </si>
  <si>
    <t>МБОУ «Межениновская СОШ» Томского района</t>
  </si>
  <si>
    <t>МБОУ «Мазаловская СОШ» Томского района</t>
  </si>
  <si>
    <t>МБОУ «Новоархангельская СОШ» Томского района</t>
  </si>
  <si>
    <t>МБОУ «Новорождественская СОШ» Томского района</t>
  </si>
  <si>
    <t>МБОУ «Нелюбинская СОШ» Томского района</t>
  </si>
  <si>
    <t>МБОУ «Наумовская СОШ» Томского района</t>
  </si>
  <si>
    <t>МБОУ «Октябрьская СОШ» Томского района</t>
  </si>
  <si>
    <t>МБОУ «Петуховская СОШ» Томского района</t>
  </si>
  <si>
    <t>МБОУ «Поросинская СОШ» Томского района</t>
  </si>
  <si>
    <t>МБОУ «Рассветовская СОШ» Томского района</t>
  </si>
  <si>
    <t>http://tom-rasschool.edu.tomsk.ru/deyatelnost-shkolyi/</t>
  </si>
  <si>
    <t>МБОУ «Рыбаловская СОШ» Томского района</t>
  </si>
  <si>
    <t>МБОУ «Семилуженская СОШ» Томского района</t>
  </si>
  <si>
    <t>МБОУ «Турунтаевская СОШ» Томского района</t>
  </si>
  <si>
    <t>МБОУ «Чернореченская СОШ» Томского района</t>
  </si>
  <si>
    <t>МБОУ "НОШ мкр. "Южные Ворота" Томского района</t>
  </si>
  <si>
    <t>МАОУ СОШ «Интеграция» Томского района</t>
  </si>
  <si>
    <t>МБДОУ "Детский сад "Сказка" п.Зональная Станция" Томского района</t>
  </si>
  <si>
    <t>МБДОУ "Детский сад с.Зоркальцево" Томского района</t>
  </si>
  <si>
    <t>http://tom-zorkalcevo.dou.tomsk.ru/</t>
  </si>
  <si>
    <t>http://tom-zorkalcevo.dou.tomsk.ru/lokalnyie-aktyi/</t>
  </si>
  <si>
    <t>2 балла</t>
  </si>
  <si>
    <t>МАДОУ "Детский сад с.Корнилово" Томского района</t>
  </si>
  <si>
    <t>МБДОУ "Детский сад д.Воронино"</t>
  </si>
  <si>
    <t>МБДОУ "Детский сад с.Батурино" Томского района</t>
  </si>
  <si>
    <t>МБДОУ "Детский сад п. Аэропорт"</t>
  </si>
  <si>
    <t>МБДОУ "Детский сад д.Черная речка" Томского района</t>
  </si>
  <si>
    <t>http://tom-chrechka.dou.tomsk.ru/wp-content/uploads/2017/04/Polozhenie-o-nastavnichestve.pdf</t>
  </si>
  <si>
    <t>МБДОУ "Детский сад с.Богашево" Томского района</t>
  </si>
  <si>
    <t>МАДОУ "Детский сад "Полянка" п.Мирный" Томского района</t>
  </si>
  <si>
    <t>МБДОУ "Детский сад КВ д.Нелюбино"</t>
  </si>
  <si>
    <t>МБДОУ "Детский сад "Рябинка" КВ" Томского района</t>
  </si>
  <si>
    <t>МБДОУ "Детский сад с.Кафтанчиково"</t>
  </si>
  <si>
    <t>МБДОУ "Детский сад "Ромашка" п. Копылово" Томского района</t>
  </si>
  <si>
    <t>МБДОУ "Детский сад ОВ п.Рассвет" Томского района</t>
  </si>
  <si>
    <t>МАДОУ "Детский сад ОВ с.Рыбалово" Томского района</t>
  </si>
  <si>
    <t>МБДОУ "Детский сад КВ п.Молодежный" Томского района</t>
  </si>
  <si>
    <t>МАДОУ "ЦРР - детский сад с.Моряковский Затон" Томского района</t>
  </si>
  <si>
    <t>https://moryakovkasadik.jimdofree.com/%D0%BC%D0%B5%D1%82%D0%BE%D0%B4%D0%B8%D1%87%D0%B5%D1%81%D0%BA%D0%B8%D0%B9-%D0%BA%D0%B0%D0%B1%D0%B8%D0%BD%D0%B5%D1%82-%D0%B4%D0%BE%D1%83/</t>
  </si>
  <si>
    <t>МАДОУ "ЦРР - детский сад д.Кисловка" Томского района</t>
  </si>
  <si>
    <t>https://vk.com/doc-186444609_628382370</t>
  </si>
  <si>
    <t>МБДОУ "Детский сад "Радужный" п. Зональная Станция" Томского района</t>
  </si>
  <si>
    <t>МАДОУ "Детский сад с.Малиновка" Томского района</t>
  </si>
  <si>
    <t>МБДОУ "Детский сад с.Октябрьское" Томского района</t>
  </si>
  <si>
    <t>МАДОУ "Центр развития ребенка- Академия Крохи" Томского района</t>
  </si>
  <si>
    <t>МБОУ "Детский сад "Северный парк" Томского района</t>
  </si>
  <si>
    <t>3 балла</t>
  </si>
  <si>
    <t>МБОУ ДО «ДДТ» Томского района</t>
  </si>
  <si>
    <t>МБОУДО "Копыловский п/к «Одиссей»"</t>
  </si>
  <si>
    <t>http://tom-odisey.dou.tomsk.ru/nastavnichestvo/</t>
  </si>
  <si>
    <t>МБОУ ДО «Корниловская ДШИ" Томского района</t>
  </si>
  <si>
    <t>МБОУ ДО «ДМШ» Томского района</t>
  </si>
  <si>
    <t>МБОУ ДО «ДЮСШ № 1» Томского района</t>
  </si>
  <si>
    <t>МБОУ ДО «ДЮСШ № 2» Томского района</t>
  </si>
  <si>
    <t>МБОУДО «ДЮСШ № 3» Томского района</t>
  </si>
  <si>
    <t>МБОУ ДО «Рыбаловская ДХШ» Томского района</t>
  </si>
  <si>
    <t>Управление образования Администрации ЗАТО Северск</t>
  </si>
  <si>
    <t>МАОУ "СОШ № 76"</t>
  </si>
  <si>
    <t>http://school76.edu.tomsk.ru/shkola-molodogo-pedagoga/</t>
  </si>
  <si>
    <t>Стипендии 1000+3000</t>
  </si>
  <si>
    <t>МАОУ "СОШ №80"</t>
  </si>
  <si>
    <t>https://seversk80.tomschool.ru/sveden/employees</t>
  </si>
  <si>
    <t>МАОУ СФМЛ</t>
  </si>
  <si>
    <t>https://сфмл.рф/metodicheskaya-rabota/</t>
  </si>
  <si>
    <t>https://сфмл.рф/wp-content/uploads/Documents/nastavnichestvo/polozh_nastav.pdf</t>
  </si>
  <si>
    <t>https://сфмл.рф/wp-content/uploads/Documents/nastavnichestvo/prikaz_nastav.pdf</t>
  </si>
  <si>
    <t>МБОУ "Северская гимназия"</t>
  </si>
  <si>
    <t>http://gimnazia.tomsknet.ru/index.php?cat=4&amp;scat=1</t>
  </si>
  <si>
    <t>да, на странице Программы и технологии</t>
  </si>
  <si>
    <t>МБОУ "СОШ №78"</t>
  </si>
  <si>
    <t>http://sev-school78.edu.tomsk.ru/uchitelskaya/attestatsiya-pedagogov/</t>
  </si>
  <si>
    <t>не опубликовано</t>
  </si>
  <si>
    <t>стипендию получают 2 человека</t>
  </si>
  <si>
    <t>МБОУ "СОШ №83"</t>
  </si>
  <si>
    <t>http://seversk-school83.tom.ru</t>
  </si>
  <si>
    <t>имеется</t>
  </si>
  <si>
    <t>МБОУ "СОШ №84"</t>
  </si>
  <si>
    <t>http://школа-84.рф/nastavnik</t>
  </si>
  <si>
    <t>МБОУ "СОШ №87"</t>
  </si>
  <si>
    <t xml:space="preserve">http://school87.vseversk.ru/new_page_85.htm </t>
  </si>
  <si>
    <t>http://school87.vseversk.ru/new_page_85.htm</t>
  </si>
  <si>
    <t>МБОУ "СОШ №88 имени А.Бородина и А.Кочева"</t>
  </si>
  <si>
    <t>МБОУ "СОШ №89"</t>
  </si>
  <si>
    <t>http://school89seversk.ucoz.ru/index/nastavnichestvo/0-240</t>
  </si>
  <si>
    <t>МБОУ "СОШ №90"</t>
  </si>
  <si>
    <t>http://school90-seversk.ru/metodrabota.html</t>
  </si>
  <si>
    <t>http://school90-seversk.ru/doc/Положение%20О%20наставничестве.pdf</t>
  </si>
  <si>
    <t>2000 руб.</t>
  </si>
  <si>
    <t>1000 руб. + 3000 руб. (ср. стипендия)</t>
  </si>
  <si>
    <t>МБОУ "Северская школа-интернат для обучающихся с ограниченными возможностями здоровья"</t>
  </si>
  <si>
    <t>http://internat.seversk.ru/index.php/overview4/nastavnichestvo</t>
  </si>
  <si>
    <t>МБОУ "СОШ №196"</t>
  </si>
  <si>
    <t>http://school196.tomsk.ru/240/</t>
  </si>
  <si>
    <t>МБОУ "СОШ №197"</t>
  </si>
  <si>
    <t>https://sc197m.tomschool.ru/</t>
  </si>
  <si>
    <t>МБОУ "СОШ №198"</t>
  </si>
  <si>
    <t>https://seversk198.tomschool.ru/sveden/document</t>
  </si>
  <si>
    <t>МБОУ "Северский лицей"</t>
  </si>
  <si>
    <t>http://sol-tomsk.ru/288/</t>
  </si>
  <si>
    <t>МБОУ "Самусьский лицей"</t>
  </si>
  <si>
    <t>МБОУ "Орловская СОШ"</t>
  </si>
  <si>
    <t>МАДОУ "Детский сад №7"</t>
  </si>
  <si>
    <t>не опубликована</t>
  </si>
  <si>
    <t>МБДОУ «Детский сад № 11»</t>
  </si>
  <si>
    <t>http://ds11.seversk.ru/wp-content/uploads/2020/09/polozhenie-po-nastavnichestvu.pdf</t>
  </si>
  <si>
    <t>МБДОУ «Детский сад № 17»</t>
  </si>
  <si>
    <t>https://mdouds17.dou.tomsk.ru/nachinayushhemu-vospitatelyu.html/</t>
  </si>
  <si>
    <t>https://mdouds17.dou.tomsk.ru</t>
  </si>
  <si>
    <t>нет необходимости</t>
  </si>
  <si>
    <t>МБДОУ «Детский сад № 20»</t>
  </si>
  <si>
    <t>http://ds20.seversk.ru/?page_id=4589</t>
  </si>
  <si>
    <t>https://disk.yandex.ru/i/9OJKVPSRDk0iaA</t>
  </si>
  <si>
    <t>МБДОУ «Детский сад № 25»</t>
  </si>
  <si>
    <t>МБДОУ «Детский сад  № 27»</t>
  </si>
  <si>
    <t>МБДОУ «Детский сад № 34»</t>
  </si>
  <si>
    <t>да, на сайте не размещено</t>
  </si>
  <si>
    <t>МБДОУ «Детский сад № 37»</t>
  </si>
  <si>
    <t>http://ds37.seversk.ru/правое-меню/педагогам/#tab-1638847547190-5-5</t>
  </si>
  <si>
    <t>http://ds37.seversk.ru/wp-content/uploads/2021/12/Положение-о-работе-школы-молодого-педагога.pdf</t>
  </si>
  <si>
    <t>МБДОУ «Детский сад № 40»</t>
  </si>
  <si>
    <t>МБДОУ «Детский сад № 44»</t>
  </si>
  <si>
    <t>не имееется</t>
  </si>
  <si>
    <t>МБДОУ «Детский сад № 47»</t>
  </si>
  <si>
    <t>МАДОУ «Детский сад № 48»</t>
  </si>
  <si>
    <t>МБДОУ «Детский сад № 50»</t>
  </si>
  <si>
    <t xml:space="preserve">http://cad50.vseversk.ru/list_21_03.htm </t>
  </si>
  <si>
    <t>МБДОУ «Детский сад № 52»</t>
  </si>
  <si>
    <t>МБДОУ «Детский сад № 53»</t>
  </si>
  <si>
    <t>МБДОУ «Детский сад № 54»</t>
  </si>
  <si>
    <t>http://malinka.seversk.ru/index.php?option=com_content&amp;view=article&amp;id=836:shkola-molodogo-pedagoga&amp;catid=16:pravayakolonka&amp;Itemid=191</t>
  </si>
  <si>
    <t>МБДОУ «Детский сад № 55»</t>
  </si>
  <si>
    <t xml:space="preserve"> да,   </t>
  </si>
  <si>
    <t>МБДОУ «ЦРР - детский сад № 56»</t>
  </si>
  <si>
    <t xml:space="preserve">да, </t>
  </si>
  <si>
    <t>МБДОУ «ЦРР - детский сад № 57»</t>
  </si>
  <si>
    <t>МБДОУ «ЦРР  - детский сад № 58»</t>
  </si>
  <si>
    <t>http://crr58.vseversk.ru/p_5.htm</t>
  </si>
  <si>
    <t>МБДОУ «ЦРР - детский сад № 59»</t>
  </si>
  <si>
    <t>http://ds59.seversk.ru/wp-content/uploads/2022/03/polozhenie-o-nastavnichestve.pdf</t>
  </si>
  <si>
    <t>МБДОУ «ЦРР - детский сад № 60»</t>
  </si>
  <si>
    <t>http://ds60.seversk.ru/wp-content/uploads/2011/06/polozhenie-o-nastavnichestve.pdf</t>
  </si>
  <si>
    <t>МБУ ДО "Центр "Поиск""</t>
  </si>
  <si>
    <t>Спиридонова Ирина Алексеевна, методист МАУ ЗАТО СЕВЕРСК "РЦО"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</si>
  <si>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8(3823) 78-17-09 , kpkrco@tomsk-7.ru  </t>
  </si>
  <si>
    <t>Управление образования Администрации городского округа Стрежевой</t>
  </si>
  <si>
    <t>МОУ "СОШ № 5"</t>
  </si>
  <si>
    <t>http://strjschool5.edu.tomsk.ru/nastavnichestvo/</t>
  </si>
  <si>
    <t>МОУ "СОШ № 7"</t>
  </si>
  <si>
    <t>https://school7.ucoz.org/index/nastavnichestvo/0-280</t>
  </si>
  <si>
    <t>https://school7.ucoz.org/43/11/1/IMG_0004-25-.pdf</t>
  </si>
  <si>
    <t>https://school7.ucoz.org/43/11/1/IMG_0003-53-.pdf</t>
  </si>
  <si>
    <t>МОУ "Гимназия №1"</t>
  </si>
  <si>
    <t>http://strjschool1.ucoz.ru/index/razvitie_nastavnichestva/0-362</t>
  </si>
  <si>
    <t>МОУ "CОШ № 2"</t>
  </si>
  <si>
    <t>http://strjschool2.ucoz.org/index/razvitie_nastavnichestva/0-101</t>
  </si>
  <si>
    <t>МОУ "CОШ № 3"</t>
  </si>
  <si>
    <t>https://shkola3.guostrj.ru/deyatel-nost/nastavnichestvo/</t>
  </si>
  <si>
    <t>http://shkola3.guostrj.ru/files/sady/shkola3_file/polozhenie_o_nastavnichestve_s_prilozheniyami.pdf</t>
  </si>
  <si>
    <t>МОУ "CОШ № 4"</t>
  </si>
  <si>
    <t>https://4schoolstrj.ucoz.ru/index/razvitie_nastavnichestva/0-234</t>
  </si>
  <si>
    <t>МОУ "СОШ № 6"</t>
  </si>
  <si>
    <t>http://strjschool6.edu.tomsk.ru/svedeniya-ob-obrazovatelnoj-organizatsii/obrazovanie/razvitie-nastavnichestva/</t>
  </si>
  <si>
    <t>1000руб</t>
  </si>
  <si>
    <t>МОУ "СКОШ"</t>
  </si>
  <si>
    <t>https://skoshstrj.ru/nastav/</t>
  </si>
  <si>
    <t>/https://skoshstrj.ru/nastav/</t>
  </si>
  <si>
    <t>1 215руб</t>
  </si>
  <si>
    <t>МОУ "ОСОШ"</t>
  </si>
  <si>
    <t>http://strjotschool.edu.tomsk.ru/nastavnichestvo/</t>
  </si>
  <si>
    <t>МДОУ "ДС № 1 "Солнышко"</t>
  </si>
  <si>
    <t>https://solnyshko.guostrj.ru/deyatel-nost/godovoj-plan-uchrezhdeniya/razvitie-nastavnichestva/</t>
  </si>
  <si>
    <t>МДОУ  "ЦРР № 3 "Петушок"</t>
  </si>
  <si>
    <t>http://ds3-petushok.ru/load/shkola_molodogo_pedagoga/32</t>
  </si>
  <si>
    <t>http://ds3-petushok.ru/js/polozhenie_o_nastavnichestve.pdf</t>
  </si>
  <si>
    <t>МДОУ  "ЦРР № 5 "Золотой ключик"</t>
  </si>
  <si>
    <t>https://kljuchik.guostrj.ru/deyatel-nost/razvitie-nastavnichestva-v-dou/</t>
  </si>
  <si>
    <t>http://kljuchik.guostrj.ru/files/sady/kljuchik_file/деятельность/polozhenie_o_nastavnichestve1.pdf</t>
  </si>
  <si>
    <t>МДОУ "ДС № 6 "Колобок"</t>
  </si>
  <si>
    <t xml:space="preserve">https://kolobok.guostrj.ru/d/metodicheskaya-deyatelnost/razvitie-nastavnichestva-v-dou/ </t>
  </si>
  <si>
    <t>http://envershinina.ucoz.net/publ/51</t>
  </si>
  <si>
    <t>http://kolobok.guostrj.ru/files/sady/kolobok_file/deyatelnost/NASTAVNICHESTVO/LOKALINUE/polozhenie_o_nastavnichestve.pdf</t>
  </si>
  <si>
    <t>МДОУ "ДС № 7 "Рябинушка"</t>
  </si>
  <si>
    <t>https://rjabinushka.guostrj.ru/deyatelnost/nastavnichestvo/</t>
  </si>
  <si>
    <t>МДОУ "ДС № 8 "Золотая рыбка"</t>
  </si>
  <si>
    <t>https://rybka.guostrj.ru/deyatel-nost/razvitie-nastavnichestva-v-dou/</t>
  </si>
  <si>
    <t>http://rybka.guostrj.ru/files/sady/rybka_file/deyatelnost/nastavniki/polozhenie_ob_organizacii_nastavnichestva_v_mdou.pdf</t>
  </si>
  <si>
    <t>МДОУ "ДС № 9 "Журавушка"</t>
  </si>
  <si>
    <t>http://zuravushka-strj.ru/?page_id=11700</t>
  </si>
  <si>
    <t>МДОУ  "ЦРР № 10 "Росинка"</t>
  </si>
  <si>
    <t>http://rosinka-strj.ucoz.ru/index/razvitie_nastavnichestva/0-81</t>
  </si>
  <si>
    <t>МДОУ "ДС № 11 "Ромашка"</t>
  </si>
  <si>
    <t>http://дс11ромашка.рф/index/razvitie_nastavnichestva/0-579</t>
  </si>
  <si>
    <t>http://дс11ромашка.рф/proverka/polozhenie_o_nastavnichestve.pdf</t>
  </si>
  <si>
    <t>МДОУ  "ДС №12 "Семицветик"</t>
  </si>
  <si>
    <t>https://dssemicvetik.ru/deyatelnost/informatsionnaya-bezopasnost.php</t>
  </si>
  <si>
    <t>МОУДО "ДЮЦ ЦТС"</t>
  </si>
  <si>
    <t>https://strezh-center.tom.sportsng.ru/razvitie_nastavnichestva</t>
  </si>
  <si>
    <t>МОУДО "ДЭБЦ" </t>
  </si>
  <si>
    <t>https://debc.su/razvitie-nastavnichestva/</t>
  </si>
  <si>
    <t>МОУДО "ЦДОД"</t>
  </si>
  <si>
    <t>http://www.cdodstrj.ru/method.aspx</t>
  </si>
  <si>
    <t>Начальник ОК</t>
  </si>
  <si>
    <t>Авдеева В.А.</t>
  </si>
  <si>
    <t>тел. (3859)59828</t>
  </si>
  <si>
    <t>AvdeevaVA@guostrj.ru</t>
  </si>
  <si>
    <t>Главный специалист ИМО</t>
  </si>
  <si>
    <t>Арбузова А.В,</t>
  </si>
  <si>
    <t>тел. (3859)55812</t>
  </si>
  <si>
    <t>ArbuzovaAV@guostrj.ru</t>
  </si>
  <si>
    <t>Отдел образования Администарции города Кедрового</t>
  </si>
  <si>
    <t>МКОУ СОШ №1 г. Кедрового</t>
  </si>
  <si>
    <t>МАОУ Пудинская СОШ</t>
  </si>
  <si>
    <t>МКДОУ Детский сад №1 "Родничок"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</si>
</sst>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&quot;р.&quot;;[Red]\-#,##0&quot;р.&quot;"/>
  </numFmts>
  <fonts count="34" x14ac:knownFonts="1">
    <font>
      <sz val="11"/>
      <color theme="1"/>
      <name val="Calibri"/>
      <scheme val="minor"/>
    </font>
    <font>
      <sz val="11"/>
      <color rgb="FF9C6500"/>
      <name val="Calibri"/>
      <scheme val="minor"/>
    </font>
    <font>
      <sz val="11"/>
      <color rgb="FF3F3F76"/>
      <name val="Calibri"/>
      <scheme val="minor"/>
    </font>
    <font>
      <sz val="11"/>
      <color rgb="FF9C0006"/>
      <name val="Calibri"/>
      <scheme val="minor"/>
    </font>
    <font>
      <sz val="11"/>
      <color theme="0"/>
      <name val="Calibri"/>
      <scheme val="minor"/>
    </font>
    <font>
      <b/>
      <sz val="11"/>
      <color rgb="FF3F3F3F"/>
      <name val="Calibri"/>
      <scheme val="minor"/>
    </font>
    <font>
      <b/>
      <sz val="14"/>
      <name val="Calibri"/>
    </font>
    <font>
      <b/>
      <sz val="11"/>
      <name val="Calibri"/>
    </font>
    <font>
      <sz val="12"/>
      <name val="Calibri"/>
    </font>
    <font>
      <sz val="11"/>
      <name val="Calibri"/>
    </font>
    <font>
      <b/>
      <sz val="12"/>
      <name val="Calibri"/>
    </font>
    <font>
      <u/>
      <sz val="11"/>
      <color theme="10"/>
      <name val="Calibri"/>
    </font>
    <font>
      <sz val="8"/>
      <name val="Calibri"/>
    </font>
    <font>
      <sz val="8"/>
      <color theme="1"/>
      <name val="Calibri"/>
      <scheme val="minor"/>
    </font>
    <font>
      <b/>
      <sz val="14"/>
      <color theme="1"/>
      <name val="Calibri"/>
      <scheme val="minor"/>
    </font>
    <font>
      <u/>
      <sz val="11"/>
      <name val="Calibri"/>
    </font>
    <font>
      <sz val="11"/>
      <color theme="1"/>
      <name val="Calibri"/>
    </font>
    <font>
      <u/>
      <sz val="11"/>
      <color theme="4" tint="-0.499984740745262"/>
      <name val="Calibri"/>
    </font>
    <font>
      <sz val="10"/>
      <name val="Calibri"/>
    </font>
    <font>
      <sz val="10"/>
      <color theme="1"/>
      <name val="Calibri"/>
      <scheme val="minor"/>
    </font>
    <font>
      <b/>
      <sz val="11"/>
      <color theme="1"/>
      <name val="Calibri"/>
      <scheme val="minor"/>
    </font>
    <font>
      <b/>
      <sz val="10"/>
      <color theme="1"/>
      <name val="Calibri"/>
      <scheme val="minor"/>
    </font>
    <font>
      <sz val="12"/>
      <color theme="1"/>
      <name val="Calibri"/>
      <scheme val="minor"/>
    </font>
    <font>
      <sz val="14"/>
      <color theme="1"/>
      <name val="Calibri"/>
      <scheme val="minor"/>
    </font>
    <font>
      <b/>
      <sz val="8"/>
      <name val="Calibri"/>
    </font>
    <font>
      <b/>
      <sz val="8"/>
      <color theme="1"/>
      <name val="Calibri"/>
      <scheme val="minor"/>
    </font>
    <font>
      <u/>
      <sz val="10"/>
      <color theme="10"/>
      <name val="Calibri"/>
    </font>
    <font>
      <b/>
      <u/>
      <sz val="8"/>
      <color theme="1"/>
      <name val="Calibri"/>
      <scheme val="minor"/>
    </font>
    <font>
      <b/>
      <sz val="12"/>
      <color theme="1"/>
      <name val="Calibri"/>
      <scheme val="minor"/>
    </font>
    <font>
      <b/>
      <sz val="14"/>
      <name val="Calibri"/>
      <scheme val="minor"/>
    </font>
    <font>
      <b/>
      <sz val="12"/>
      <color theme="1"/>
      <name val="Calibri"/>
    </font>
    <font>
      <u/>
      <sz val="14"/>
      <name val="Calibri"/>
    </font>
    <font>
      <sz val="14"/>
      <name val="Calibri"/>
    </font>
    <font>
      <b/>
      <sz val="9"/>
      <color theme="1"/>
      <name val="Calibri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EB9C"/>
        <bgColor rgb="FFFFEB9C"/>
      </patternFill>
    </fill>
    <fill>
      <patternFill patternType="solid">
        <fgColor indexed="47"/>
        <bgColor indexed="47"/>
      </patternFill>
    </fill>
    <fill>
      <patternFill patternType="solid">
        <fgColor rgb="FFFFC7CE"/>
        <bgColor rgb="FFFFC7CE"/>
      </patternFill>
    </fill>
    <fill>
      <patternFill patternType="none">
        <fgColor auto="1"/>
        <bgColor auto="1"/>
      </patternFill>
    </fill>
    <fill>
      <patternFill patternType="solid">
        <fgColor theme="8"/>
        <bgColor theme="8"/>
      </patternFill>
    </fill>
    <fill>
      <patternFill patternType="solid">
        <fgColor rgb="FFF2F2F2"/>
        <bgColor rgb="FFF2F2F2"/>
      </patternFill>
    </fill>
    <fill>
      <patternFill patternType="solid">
        <fgColor rgb="FFDDEBF7"/>
        <bgColor rgb="FFDDEBF7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0"/>
      </patternFill>
    </fill>
    <fill>
      <patternFill patternType="solid">
        <fgColor indexed="2"/>
        <bgColor indexed="2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indexed="5"/>
        <bgColor indexed="5"/>
      </patternFill>
    </fill>
    <fill>
      <patternFill patternType="solid">
        <fgColor rgb="FFFFF2CC"/>
        <bgColor rgb="FFFFF2CC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/>
        <bgColor theme="9"/>
      </patternFill>
    </fill>
    <fill>
      <patternFill patternType="solid">
        <fgColor theme="7" tint="0.39997558519241921"/>
        <bgColor theme="7" tint="0.39997558519241921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auto="1"/>
      </top>
      <bottom style="thin">
        <color theme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theme="1"/>
      </left>
      <right/>
      <top/>
      <bottom/>
      <diagonal/>
    </border>
  </borders>
  <cellStyleXfs count="6">
    <xf numFmtId="0" fontId="0" fillId="0" borderId="0"/>
    <xf numFmtId="0" fontId="1" fillId="2" borderId="0" applyNumberFormat="0" applyBorder="0"/>
    <xf numFmtId="0" fontId="2" fillId="3" borderId="1" applyNumberFormat="0"/>
    <xf numFmtId="0" fontId="3" fillId="4" borderId="0" applyNumberFormat="0" applyBorder="0"/>
    <xf numFmtId="0" fontId="4" fillId="6" borderId="0" applyNumberFormat="0" applyBorder="0"/>
    <xf numFmtId="0" fontId="5" fillId="7" borderId="2" applyNumberFormat="0"/>
  </cellStyleXfs>
  <cellXfs count="563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/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3" xfId="0" applyBorder="1"/>
    <xf numFmtId="0" fontId="6" fillId="9" borderId="8" xfId="0" applyFont="1" applyFill="1" applyBorder="1" applyAlignment="1">
      <alignment horizontal="center" vertical="center" wrapText="1"/>
    </xf>
    <xf numFmtId="0" fontId="10" fillId="9" borderId="7" xfId="0" applyFont="1" applyFill="1" applyBorder="1" applyAlignment="1">
      <alignment horizontal="center" vertical="center" wrapText="1"/>
    </xf>
    <xf numFmtId="0" fontId="10" fillId="9" borderId="8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7" fillId="9" borderId="8" xfId="0" applyFont="1" applyFill="1" applyBorder="1" applyAlignment="1">
      <alignment horizontal="center" vertical="center" wrapText="1"/>
    </xf>
    <xf numFmtId="0" fontId="9" fillId="9" borderId="8" xfId="0" applyFont="1" applyFill="1" applyBorder="1" applyAlignment="1">
      <alignment horizontal="center" vertical="center" wrapText="1"/>
    </xf>
    <xf numFmtId="0" fontId="7" fillId="10" borderId="8" xfId="0" applyFont="1" applyFill="1" applyBorder="1" applyAlignment="1">
      <alignment horizontal="center" vertical="top" wrapText="1"/>
    </xf>
    <xf numFmtId="0" fontId="7" fillId="10" borderId="8" xfId="0" applyFont="1" applyFill="1" applyBorder="1" applyAlignment="1">
      <alignment horizontal="center" vertical="center" wrapText="1"/>
    </xf>
    <xf numFmtId="1" fontId="9" fillId="0" borderId="8" xfId="0" applyNumberFormat="1" applyFont="1" applyBorder="1" applyAlignment="1">
      <alignment horizontal="justify" vertical="top"/>
    </xf>
    <xf numFmtId="1" fontId="0" fillId="0" borderId="8" xfId="0" applyNumberFormat="1" applyBorder="1" applyAlignment="1">
      <alignment horizontal="center" vertical="center" wrapText="1"/>
    </xf>
    <xf numFmtId="1" fontId="0" fillId="11" borderId="8" xfId="0" applyNumberFormat="1" applyFill="1" applyBorder="1" applyAlignment="1">
      <alignment horizontal="center" vertical="center" wrapText="1"/>
    </xf>
    <xf numFmtId="1" fontId="0" fillId="9" borderId="8" xfId="0" applyNumberFormat="1" applyFill="1" applyBorder="1" applyAlignment="1">
      <alignment horizontal="left" vertical="center" wrapText="1"/>
    </xf>
    <xf numFmtId="1" fontId="0" fillId="0" borderId="8" xfId="0" applyNumberFormat="1" applyBorder="1"/>
    <xf numFmtId="0" fontId="0" fillId="9" borderId="8" xfId="0" applyFill="1" applyBorder="1" applyAlignment="1">
      <alignment horizontal="left" vertical="center" wrapText="1"/>
    </xf>
    <xf numFmtId="1" fontId="11" fillId="0" borderId="8" xfId="0" applyNumberFormat="1" applyFont="1" applyBorder="1"/>
    <xf numFmtId="1" fontId="9" fillId="12" borderId="8" xfId="0" applyNumberFormat="1" applyFont="1" applyFill="1" applyBorder="1" applyAlignment="1">
      <alignment horizontal="left" vertical="top" wrapText="1"/>
    </xf>
    <xf numFmtId="1" fontId="9" fillId="0" borderId="8" xfId="0" applyNumberFormat="1" applyFont="1" applyBorder="1" applyAlignment="1">
      <alignment horizontal="center" vertical="center" wrapText="1"/>
    </xf>
    <xf numFmtId="1" fontId="9" fillId="11" borderId="8" xfId="0" applyNumberFormat="1" applyFont="1" applyFill="1" applyBorder="1" applyAlignment="1">
      <alignment horizontal="center" vertical="center" wrapText="1"/>
    </xf>
    <xf numFmtId="1" fontId="5" fillId="7" borderId="2" xfId="5" applyNumberFormat="1" applyFont="1" applyFill="1" applyBorder="1" applyAlignment="1">
      <alignment horizontal="center" vertical="center" wrapText="1"/>
    </xf>
    <xf numFmtId="0" fontId="0" fillId="13" borderId="0" xfId="0" applyFill="1"/>
    <xf numFmtId="1" fontId="9" fillId="13" borderId="8" xfId="0" applyNumberFormat="1" applyFont="1" applyFill="1" applyBorder="1" applyAlignment="1">
      <alignment horizontal="left" vertical="top" wrapText="1"/>
    </xf>
    <xf numFmtId="1" fontId="12" fillId="13" borderId="8" xfId="0" applyNumberFormat="1" applyFont="1" applyFill="1" applyBorder="1" applyAlignment="1">
      <alignment horizontal="center" vertical="center" wrapText="1"/>
    </xf>
    <xf numFmtId="1" fontId="0" fillId="13" borderId="8" xfId="0" applyNumberFormat="1" applyFill="1" applyBorder="1" applyAlignment="1">
      <alignment horizontal="center" vertical="center" wrapText="1"/>
    </xf>
    <xf numFmtId="1" fontId="0" fillId="13" borderId="8" xfId="0" applyNumberFormat="1" applyFill="1" applyBorder="1" applyAlignment="1">
      <alignment horizontal="left" vertical="center" wrapText="1"/>
    </xf>
    <xf numFmtId="1" fontId="0" fillId="13" borderId="8" xfId="0" applyNumberFormat="1" applyFill="1" applyBorder="1"/>
    <xf numFmtId="1" fontId="9" fillId="0" borderId="8" xfId="0" applyNumberFormat="1" applyFont="1" applyBorder="1" applyAlignment="1">
      <alignment horizontal="left" vertical="top" wrapText="1"/>
    </xf>
    <xf numFmtId="0" fontId="12" fillId="0" borderId="8" xfId="0" applyFont="1" applyBorder="1" applyAlignment="1">
      <alignment horizontal="center" vertical="center" wrapText="1"/>
    </xf>
    <xf numFmtId="1" fontId="12" fillId="11" borderId="8" xfId="0" applyNumberFormat="1" applyFont="1" applyFill="1" applyBorder="1" applyAlignment="1">
      <alignment horizontal="center" vertical="center" wrapText="1"/>
    </xf>
    <xf numFmtId="1" fontId="0" fillId="0" borderId="8" xfId="0" applyNumberFormat="1" applyBorder="1" applyAlignment="1">
      <alignment horizontal="center"/>
    </xf>
    <xf numFmtId="1" fontId="0" fillId="11" borderId="8" xfId="0" applyNumberFormat="1" applyFill="1" applyBorder="1" applyAlignment="1">
      <alignment horizontal="center"/>
    </xf>
    <xf numFmtId="1" fontId="0" fillId="9" borderId="8" xfId="0" applyNumberFormat="1" applyFill="1" applyBorder="1"/>
    <xf numFmtId="1" fontId="0" fillId="13" borderId="8" xfId="0" applyNumberFormat="1" applyFill="1" applyBorder="1" applyAlignment="1">
      <alignment horizontal="center"/>
    </xf>
    <xf numFmtId="1" fontId="13" fillId="0" borderId="8" xfId="0" applyNumberFormat="1" applyFont="1" applyBorder="1" applyAlignment="1">
      <alignment horizontal="center" wrapText="1"/>
    </xf>
    <xf numFmtId="1" fontId="6" fillId="0" borderId="8" xfId="0" applyNumberFormat="1" applyFont="1" applyBorder="1" applyAlignment="1">
      <alignment horizontal="right" vertical="top"/>
    </xf>
    <xf numFmtId="1" fontId="14" fillId="0" borderId="8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0" fillId="0" borderId="10" xfId="0" applyBorder="1"/>
    <xf numFmtId="0" fontId="0" fillId="0" borderId="0" xfId="0"/>
    <xf numFmtId="0" fontId="0" fillId="0" borderId="0" xfId="0" applyAlignment="1">
      <alignment horizontal="center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top" wrapText="1"/>
    </xf>
    <xf numFmtId="0" fontId="14" fillId="5" borderId="0" xfId="0" applyFont="1" applyFill="1"/>
    <xf numFmtId="0" fontId="6" fillId="14" borderId="8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14" fillId="5" borderId="8" xfId="0" applyFont="1" applyFill="1" applyBorder="1"/>
    <xf numFmtId="2" fontId="0" fillId="0" borderId="0" xfId="0" applyNumberFormat="1"/>
    <xf numFmtId="1" fontId="9" fillId="0" borderId="8" xfId="0" applyNumberFormat="1" applyFont="1" applyBorder="1" applyAlignment="1">
      <alignment horizontal="justify" wrapText="1"/>
    </xf>
    <xf numFmtId="1" fontId="0" fillId="9" borderId="8" xfId="0" applyNumberFormat="1" applyFill="1" applyBorder="1" applyAlignment="1">
      <alignment horizontal="center" vertical="center" wrapText="1"/>
    </xf>
    <xf numFmtId="1" fontId="0" fillId="11" borderId="8" xfId="0" applyNumberFormat="1" applyFill="1" applyBorder="1" applyAlignment="1" applyProtection="1">
      <alignment horizontal="center" vertical="center" wrapText="1"/>
      <protection locked="0"/>
    </xf>
    <xf numFmtId="1" fontId="12" fillId="0" borderId="8" xfId="0" applyNumberFormat="1" applyFont="1" applyBorder="1" applyAlignment="1">
      <alignment horizontal="center" vertical="center" wrapText="1"/>
    </xf>
    <xf numFmtId="1" fontId="9" fillId="0" borderId="8" xfId="0" applyNumberFormat="1" applyFont="1" applyBorder="1" applyAlignment="1">
      <alignment horizontal="justify"/>
    </xf>
    <xf numFmtId="0" fontId="14" fillId="0" borderId="0" xfId="0" applyFont="1"/>
    <xf numFmtId="0" fontId="14" fillId="14" borderId="8" xfId="0" applyFont="1" applyFill="1" applyBorder="1" applyAlignment="1">
      <alignment horizontal="center"/>
    </xf>
    <xf numFmtId="0" fontId="14" fillId="5" borderId="8" xfId="0" applyFont="1" applyFill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8" xfId="0" applyFont="1" applyBorder="1"/>
    <xf numFmtId="1" fontId="2" fillId="3" borderId="1" xfId="2" applyNumberFormat="1" applyFont="1" applyFill="1" applyBorder="1" applyAlignment="1">
      <alignment horizontal="center"/>
    </xf>
    <xf numFmtId="0" fontId="14" fillId="15" borderId="8" xfId="0" applyFont="1" applyFill="1" applyBorder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6" fillId="14" borderId="16" xfId="0" applyFont="1" applyFill="1" applyBorder="1" applyAlignment="1">
      <alignment horizontal="center" wrapText="1"/>
    </xf>
    <xf numFmtId="1" fontId="6" fillId="5" borderId="8" xfId="0" applyNumberFormat="1" applyFont="1" applyFill="1" applyBorder="1" applyAlignment="1">
      <alignment horizontal="center" vertical="center" wrapText="1"/>
    </xf>
    <xf numFmtId="1" fontId="9" fillId="5" borderId="17" xfId="0" applyNumberFormat="1" applyFont="1" applyFill="1" applyBorder="1" applyAlignment="1">
      <alignment horizontal="left" wrapText="1"/>
    </xf>
    <xf numFmtId="1" fontId="0" fillId="0" borderId="7" xfId="0" applyNumberFormat="1" applyBorder="1" applyAlignment="1">
      <alignment horizontal="center" vertical="top" wrapText="1"/>
    </xf>
    <xf numFmtId="1" fontId="0" fillId="11" borderId="8" xfId="0" applyNumberFormat="1" applyFill="1" applyBorder="1" applyAlignment="1">
      <alignment horizontal="center" vertical="top" wrapText="1"/>
    </xf>
    <xf numFmtId="1" fontId="0" fillId="9" borderId="8" xfId="0" applyNumberFormat="1" applyFill="1" applyBorder="1" applyAlignment="1">
      <alignment horizontal="left" vertical="top" wrapText="1"/>
    </xf>
    <xf numFmtId="1" fontId="11" fillId="0" borderId="8" xfId="0" applyNumberFormat="1" applyFont="1" applyBorder="1" applyAlignment="1">
      <alignment vertical="top" wrapText="1"/>
    </xf>
    <xf numFmtId="1" fontId="0" fillId="0" borderId="8" xfId="0" applyNumberFormat="1" applyBorder="1" applyAlignment="1">
      <alignment vertical="top"/>
    </xf>
    <xf numFmtId="1" fontId="9" fillId="0" borderId="7" xfId="0" applyNumberFormat="1" applyFont="1" applyBorder="1" applyAlignment="1">
      <alignment horizontal="center" vertical="top" wrapText="1"/>
    </xf>
    <xf numFmtId="1" fontId="9" fillId="11" borderId="8" xfId="0" applyNumberFormat="1" applyFont="1" applyFill="1" applyBorder="1" applyAlignment="1">
      <alignment horizontal="center" vertical="top" wrapText="1"/>
    </xf>
    <xf numFmtId="1" fontId="11" fillId="0" borderId="17" xfId="0" applyNumberFormat="1" applyFont="1" applyBorder="1" applyAlignment="1">
      <alignment horizontal="left" vertical="top" wrapText="1"/>
    </xf>
    <xf numFmtId="1" fontId="12" fillId="0" borderId="7" xfId="0" applyNumberFormat="1" applyFont="1" applyBorder="1" applyAlignment="1">
      <alignment horizontal="center" vertical="top" wrapText="1"/>
    </xf>
    <xf numFmtId="1" fontId="12" fillId="11" borderId="8" xfId="0" applyNumberFormat="1" applyFont="1" applyFill="1" applyBorder="1" applyAlignment="1">
      <alignment horizontal="center" vertical="top" wrapText="1"/>
    </xf>
    <xf numFmtId="1" fontId="0" fillId="0" borderId="8" xfId="0" applyNumberFormat="1" applyBorder="1" applyAlignment="1">
      <alignment vertical="top" wrapText="1"/>
    </xf>
    <xf numFmtId="0" fontId="14" fillId="14" borderId="18" xfId="0" applyFont="1" applyFill="1" applyBorder="1" applyAlignment="1">
      <alignment horizontal="center" vertical="top"/>
    </xf>
    <xf numFmtId="1" fontId="14" fillId="0" borderId="8" xfId="0" applyNumberFormat="1" applyFont="1" applyBorder="1" applyAlignment="1">
      <alignment horizontal="center" vertical="top"/>
    </xf>
    <xf numFmtId="1" fontId="9" fillId="0" borderId="17" xfId="0" applyNumberFormat="1" applyFont="1" applyBorder="1" applyAlignment="1">
      <alignment horizontal="left" wrapText="1"/>
    </xf>
    <xf numFmtId="1" fontId="0" fillId="0" borderId="7" xfId="0" applyNumberFormat="1" applyBorder="1" applyAlignment="1">
      <alignment horizontal="center" vertical="top"/>
    </xf>
    <xf numFmtId="1" fontId="0" fillId="11" borderId="8" xfId="0" applyNumberFormat="1" applyFill="1" applyBorder="1" applyAlignment="1">
      <alignment horizontal="center" vertical="top"/>
    </xf>
    <xf numFmtId="1" fontId="0" fillId="9" borderId="8" xfId="0" applyNumberFormat="1" applyFill="1" applyBorder="1" applyAlignment="1">
      <alignment vertical="top"/>
    </xf>
    <xf numFmtId="1" fontId="11" fillId="0" borderId="8" xfId="0" applyNumberFormat="1" applyFont="1" applyBorder="1" applyAlignment="1">
      <alignment vertical="top"/>
    </xf>
    <xf numFmtId="1" fontId="11" fillId="0" borderId="8" xfId="0" applyNumberFormat="1" applyFont="1" applyBorder="1" applyAlignment="1">
      <alignment horizontal="left" vertical="top" wrapText="1"/>
    </xf>
    <xf numFmtId="1" fontId="11" fillId="0" borderId="8" xfId="0" applyNumberFormat="1" applyFont="1" applyBorder="1" applyAlignment="1">
      <alignment horizontal="left" vertical="top"/>
    </xf>
    <xf numFmtId="1" fontId="11" fillId="0" borderId="17" xfId="0" applyNumberFormat="1" applyFont="1" applyBorder="1" applyAlignment="1">
      <alignment horizontal="left" wrapText="1"/>
    </xf>
    <xf numFmtId="0" fontId="14" fillId="15" borderId="19" xfId="0" applyFont="1" applyFill="1" applyBorder="1" applyAlignment="1">
      <alignment horizontal="center" vertical="top"/>
    </xf>
    <xf numFmtId="0" fontId="11" fillId="0" borderId="8" xfId="0" applyFont="1" applyBorder="1" applyAlignment="1">
      <alignment wrapText="1"/>
    </xf>
    <xf numFmtId="0" fontId="0" fillId="0" borderId="0" xfId="0" applyAlignment="1">
      <alignment horizontal="center" vertical="top"/>
    </xf>
    <xf numFmtId="0" fontId="9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0" xfId="0" applyAlignment="1">
      <alignment vertical="top"/>
    </xf>
    <xf numFmtId="0" fontId="6" fillId="14" borderId="4" xfId="0" applyFont="1" applyFill="1" applyBorder="1" applyAlignment="1">
      <alignment horizontal="center" vertical="center" wrapText="1"/>
    </xf>
    <xf numFmtId="1" fontId="15" fillId="0" borderId="7" xfId="0" applyNumberFormat="1" applyFont="1" applyBorder="1" applyAlignment="1">
      <alignment horizontal="center" vertical="top" wrapText="1"/>
    </xf>
    <xf numFmtId="49" fontId="11" fillId="0" borderId="8" xfId="0" applyNumberFormat="1" applyFont="1" applyBorder="1" applyAlignment="1">
      <alignment vertical="top"/>
    </xf>
    <xf numFmtId="0" fontId="14" fillId="14" borderId="12" xfId="0" applyFont="1" applyFill="1" applyBorder="1" applyAlignment="1">
      <alignment horizontal="center" vertical="top"/>
    </xf>
    <xf numFmtId="1" fontId="9" fillId="15" borderId="17" xfId="0" applyNumberFormat="1" applyFont="1" applyFill="1" applyBorder="1" applyAlignment="1">
      <alignment horizontal="left" wrapText="1"/>
    </xf>
    <xf numFmtId="1" fontId="0" fillId="15" borderId="7" xfId="0" applyNumberFormat="1" applyFill="1" applyBorder="1" applyAlignment="1">
      <alignment horizontal="center" vertical="top"/>
    </xf>
    <xf numFmtId="1" fontId="0" fillId="15" borderId="8" xfId="0" applyNumberFormat="1" applyFill="1" applyBorder="1" applyAlignment="1">
      <alignment horizontal="center" vertical="top"/>
    </xf>
    <xf numFmtId="1" fontId="0" fillId="15" borderId="8" xfId="0" applyNumberFormat="1" applyFill="1" applyBorder="1" applyAlignment="1">
      <alignment vertical="top"/>
    </xf>
    <xf numFmtId="1" fontId="11" fillId="15" borderId="8" xfId="0" applyNumberFormat="1" applyFont="1" applyFill="1" applyBorder="1" applyAlignment="1">
      <alignment vertical="top"/>
    </xf>
    <xf numFmtId="0" fontId="0" fillId="15" borderId="0" xfId="0" applyFill="1"/>
    <xf numFmtId="1" fontId="11" fillId="0" borderId="8" xfId="0" applyNumberFormat="1" applyFont="1" applyBorder="1" applyAlignment="1">
      <alignment horizontal="center" vertical="top"/>
    </xf>
    <xf numFmtId="1" fontId="0" fillId="0" borderId="8" xfId="0" applyNumberFormat="1" applyBorder="1" applyAlignment="1">
      <alignment horizontal="center" vertical="top"/>
    </xf>
    <xf numFmtId="1" fontId="16" fillId="0" borderId="20" xfId="0" applyNumberFormat="1" applyFont="1" applyBorder="1" applyAlignment="1">
      <alignment horizontal="center" vertical="top"/>
    </xf>
    <xf numFmtId="1" fontId="9" fillId="8" borderId="20" xfId="0" applyNumberFormat="1" applyFont="1" applyFill="1" applyBorder="1" applyAlignment="1">
      <alignment horizontal="center" vertical="top"/>
    </xf>
    <xf numFmtId="1" fontId="9" fillId="8" borderId="20" xfId="0" applyNumberFormat="1" applyFont="1" applyFill="1" applyBorder="1" applyAlignment="1">
      <alignment horizontal="center"/>
    </xf>
    <xf numFmtId="1" fontId="9" fillId="16" borderId="20" xfId="0" applyNumberFormat="1" applyFont="1" applyFill="1" applyBorder="1" applyAlignment="1">
      <alignment horizontal="right"/>
    </xf>
    <xf numFmtId="1" fontId="17" fillId="0" borderId="20" xfId="0" applyNumberFormat="1" applyFont="1" applyBorder="1" applyAlignment="1">
      <alignment horizontal="left"/>
    </xf>
    <xf numFmtId="1" fontId="11" fillId="0" borderId="20" xfId="0" applyNumberFormat="1" applyFont="1" applyBorder="1" applyAlignment="1">
      <alignment horizontal="left"/>
    </xf>
    <xf numFmtId="1" fontId="9" fillId="0" borderId="20" xfId="0" applyNumberFormat="1" applyFont="1" applyBorder="1" applyAlignment="1">
      <alignment horizontal="left"/>
    </xf>
    <xf numFmtId="1" fontId="9" fillId="0" borderId="20" xfId="0" applyNumberFormat="1" applyFont="1" applyBorder="1" applyAlignment="1">
      <alignment horizontal="right"/>
    </xf>
    <xf numFmtId="0" fontId="14" fillId="15" borderId="13" xfId="0" applyFont="1" applyFill="1" applyBorder="1" applyAlignment="1">
      <alignment horizontal="center" vertical="top"/>
    </xf>
    <xf numFmtId="0" fontId="6" fillId="14" borderId="16" xfId="0" applyFont="1" applyFill="1" applyBorder="1" applyAlignment="1">
      <alignment horizontal="center" vertical="top" wrapText="1"/>
    </xf>
    <xf numFmtId="1" fontId="9" fillId="0" borderId="20" xfId="0" applyNumberFormat="1" applyFont="1" applyBorder="1" applyAlignment="1">
      <alignment horizontal="center" vertical="top" wrapText="1"/>
    </xf>
    <xf numFmtId="1" fontId="9" fillId="8" borderId="20" xfId="0" applyNumberFormat="1" applyFont="1" applyFill="1" applyBorder="1" applyAlignment="1">
      <alignment horizontal="center" vertical="top" wrapText="1"/>
    </xf>
    <xf numFmtId="1" fontId="9" fillId="16" borderId="20" xfId="0" applyNumberFormat="1" applyFont="1" applyFill="1" applyBorder="1" applyAlignment="1">
      <alignment horizontal="left" vertical="top" wrapText="1"/>
    </xf>
    <xf numFmtId="1" fontId="11" fillId="0" borderId="20" xfId="0" applyNumberFormat="1" applyFont="1" applyBorder="1" applyAlignment="1">
      <alignment horizontal="left" vertical="top"/>
    </xf>
    <xf numFmtId="1" fontId="9" fillId="0" borderId="20" xfId="0" applyNumberFormat="1" applyFont="1" applyBorder="1" applyAlignment="1">
      <alignment horizontal="left" vertical="top"/>
    </xf>
    <xf numFmtId="1" fontId="9" fillId="0" borderId="20" xfId="0" applyNumberFormat="1" applyFont="1" applyBorder="1" applyAlignment="1">
      <alignment horizontal="right" vertical="top"/>
    </xf>
    <xf numFmtId="1" fontId="18" fillId="0" borderId="7" xfId="0" applyNumberFormat="1" applyFont="1" applyBorder="1" applyAlignment="1">
      <alignment horizontal="center" vertical="top" wrapText="1"/>
    </xf>
    <xf numFmtId="1" fontId="18" fillId="11" borderId="8" xfId="0" applyNumberFormat="1" applyFont="1" applyFill="1" applyBorder="1" applyAlignment="1">
      <alignment horizontal="center" vertical="top" wrapText="1"/>
    </xf>
    <xf numFmtId="1" fontId="19" fillId="11" borderId="8" xfId="0" applyNumberFormat="1" applyFont="1" applyFill="1" applyBorder="1" applyAlignment="1">
      <alignment horizontal="center" vertical="top" wrapText="1"/>
    </xf>
    <xf numFmtId="0" fontId="14" fillId="14" borderId="19" xfId="0" applyFont="1" applyFill="1" applyBorder="1" applyAlignment="1">
      <alignment horizontal="center" vertical="top"/>
    </xf>
    <xf numFmtId="1" fontId="9" fillId="0" borderId="8" xfId="0" applyNumberFormat="1" applyFont="1" applyBorder="1" applyAlignment="1">
      <alignment horizontal="left" vertical="top"/>
    </xf>
    <xf numFmtId="49" fontId="0" fillId="0" borderId="8" xfId="0" applyNumberFormat="1" applyBorder="1" applyAlignment="1">
      <alignment vertical="top"/>
    </xf>
    <xf numFmtId="0" fontId="14" fillId="14" borderId="8" xfId="0" applyFont="1" applyFill="1" applyBorder="1" applyAlignment="1">
      <alignment horizontal="center" vertical="top"/>
    </xf>
    <xf numFmtId="1" fontId="9" fillId="0" borderId="0" xfId="0" applyNumberFormat="1" applyFont="1" applyAlignment="1">
      <alignment horizontal="left" wrapText="1"/>
    </xf>
    <xf numFmtId="0" fontId="14" fillId="15" borderId="8" xfId="0" applyFont="1" applyFill="1" applyBorder="1" applyAlignment="1">
      <alignment horizontal="center" vertical="top"/>
    </xf>
    <xf numFmtId="0" fontId="0" fillId="0" borderId="15" xfId="0" applyBorder="1" applyAlignment="1">
      <alignment horizontal="center" vertical="center" wrapText="1"/>
    </xf>
    <xf numFmtId="1" fontId="9" fillId="5" borderId="17" xfId="0" applyNumberFormat="1" applyFont="1" applyFill="1" applyBorder="1" applyAlignment="1">
      <alignment horizontal="left" vertical="top" wrapText="1"/>
    </xf>
    <xf numFmtId="1" fontId="11" fillId="0" borderId="5" xfId="0" applyNumberFormat="1" applyFont="1" applyBorder="1" applyAlignment="1">
      <alignment horizontal="left" vertical="top"/>
    </xf>
    <xf numFmtId="1" fontId="0" fillId="0" borderId="6" xfId="0" applyNumberFormat="1" applyBorder="1" applyAlignment="1">
      <alignment horizontal="center" vertical="top"/>
    </xf>
    <xf numFmtId="1" fontId="9" fillId="0" borderId="17" xfId="0" applyNumberFormat="1" applyFont="1" applyBorder="1" applyAlignment="1">
      <alignment horizontal="left" vertical="top" wrapText="1"/>
    </xf>
    <xf numFmtId="0" fontId="6" fillId="9" borderId="11" xfId="0" applyFont="1" applyFill="1" applyBorder="1" applyAlignment="1">
      <alignment horizontal="center" vertical="center" wrapText="1"/>
    </xf>
    <xf numFmtId="1" fontId="9" fillId="0" borderId="8" xfId="0" applyNumberFormat="1" applyFont="1" applyBorder="1" applyAlignment="1">
      <alignment horizontal="left" wrapText="1"/>
    </xf>
    <xf numFmtId="1" fontId="0" fillId="0" borderId="8" xfId="0" applyNumberFormat="1" applyBorder="1" applyAlignment="1">
      <alignment horizontal="center" vertical="top" wrapText="1"/>
    </xf>
    <xf numFmtId="1" fontId="9" fillId="0" borderId="8" xfId="0" applyNumberFormat="1" applyFont="1" applyBorder="1" applyAlignment="1">
      <alignment horizontal="center" vertical="top" wrapText="1"/>
    </xf>
    <xf numFmtId="1" fontId="11" fillId="12" borderId="1" xfId="2" applyNumberFormat="1" applyFont="1" applyFill="1" applyBorder="1" applyAlignment="1">
      <alignment vertical="top"/>
    </xf>
    <xf numFmtId="1" fontId="12" fillId="0" borderId="8" xfId="0" applyNumberFormat="1" applyFont="1" applyBorder="1" applyAlignment="1">
      <alignment horizontal="center" vertical="top" wrapText="1"/>
    </xf>
    <xf numFmtId="0" fontId="0" fillId="12" borderId="0" xfId="0" applyFill="1" applyAlignment="1">
      <alignment vertical="top"/>
    </xf>
    <xf numFmtId="1" fontId="9" fillId="12" borderId="8" xfId="0" applyNumberFormat="1" applyFont="1" applyFill="1" applyBorder="1" applyAlignment="1">
      <alignment horizontal="left" wrapText="1"/>
    </xf>
    <xf numFmtId="1" fontId="12" fillId="12" borderId="8" xfId="0" applyNumberFormat="1" applyFont="1" applyFill="1" applyBorder="1" applyAlignment="1">
      <alignment horizontal="center" vertical="top" wrapText="1"/>
    </xf>
    <xf numFmtId="1" fontId="0" fillId="12" borderId="8" xfId="0" applyNumberFormat="1" applyFill="1" applyBorder="1" applyAlignment="1">
      <alignment horizontal="center" vertical="top" wrapText="1"/>
    </xf>
    <xf numFmtId="1" fontId="0" fillId="12" borderId="8" xfId="0" applyNumberFormat="1" applyFill="1" applyBorder="1" applyAlignment="1">
      <alignment horizontal="left" vertical="top" wrapText="1"/>
    </xf>
    <xf numFmtId="1" fontId="0" fillId="12" borderId="8" xfId="0" applyNumberFormat="1" applyFill="1" applyBorder="1" applyAlignment="1">
      <alignment vertical="top"/>
    </xf>
    <xf numFmtId="1" fontId="11" fillId="12" borderId="8" xfId="0" applyNumberFormat="1" applyFont="1" applyFill="1" applyBorder="1" applyAlignment="1">
      <alignment vertical="top"/>
    </xf>
    <xf numFmtId="1" fontId="11" fillId="11" borderId="8" xfId="0" applyNumberFormat="1" applyFont="1" applyFill="1" applyBorder="1" applyAlignment="1">
      <alignment horizontal="center" vertical="top"/>
    </xf>
    <xf numFmtId="0" fontId="11" fillId="0" borderId="21" xfId="0" applyFont="1" applyBorder="1"/>
    <xf numFmtId="0" fontId="6" fillId="14" borderId="4" xfId="0" applyFont="1" applyFill="1" applyBorder="1" applyAlignment="1">
      <alignment horizontal="center" vertical="top" wrapText="1"/>
    </xf>
    <xf numFmtId="0" fontId="14" fillId="14" borderId="13" xfId="0" applyFont="1" applyFill="1" applyBorder="1" applyAlignment="1">
      <alignment horizontal="center"/>
    </xf>
    <xf numFmtId="0" fontId="0" fillId="5" borderId="13" xfId="0" applyFill="1" applyBorder="1" applyAlignment="1">
      <alignment horizontal="justify"/>
    </xf>
    <xf numFmtId="1" fontId="14" fillId="11" borderId="8" xfId="0" applyNumberFormat="1" applyFont="1" applyFill="1" applyBorder="1" applyAlignment="1">
      <alignment horizontal="center"/>
    </xf>
    <xf numFmtId="1" fontId="14" fillId="9" borderId="8" xfId="0" applyNumberFormat="1" applyFont="1" applyFill="1" applyBorder="1" applyAlignment="1">
      <alignment horizontal="center"/>
    </xf>
    <xf numFmtId="0" fontId="0" fillId="5" borderId="0" xfId="0" applyFill="1"/>
    <xf numFmtId="0" fontId="14" fillId="14" borderId="4" xfId="0" applyFont="1" applyFill="1" applyBorder="1" applyAlignment="1">
      <alignment horizontal="center"/>
    </xf>
    <xf numFmtId="1" fontId="9" fillId="0" borderId="17" xfId="0" applyNumberFormat="1" applyFont="1" applyBorder="1" applyAlignment="1">
      <alignment horizontal="left"/>
    </xf>
    <xf numFmtId="1" fontId="0" fillId="0" borderId="7" xfId="0" applyNumberFormat="1" applyBorder="1" applyAlignment="1">
      <alignment horizontal="center"/>
    </xf>
    <xf numFmtId="0" fontId="14" fillId="15" borderId="13" xfId="0" applyFont="1" applyFill="1" applyBorder="1" applyAlignment="1">
      <alignment horizontal="center"/>
    </xf>
    <xf numFmtId="1" fontId="1" fillId="2" borderId="8" xfId="1" applyNumberFormat="1" applyFont="1" applyFill="1" applyBorder="1" applyAlignment="1">
      <alignment horizontal="center" vertical="top"/>
    </xf>
    <xf numFmtId="0" fontId="11" fillId="0" borderId="8" xfId="0" applyFont="1" applyBorder="1" applyAlignment="1">
      <alignment horizontal="center"/>
    </xf>
    <xf numFmtId="0" fontId="11" fillId="0" borderId="8" xfId="0" applyFont="1" applyBorder="1"/>
    <xf numFmtId="0" fontId="11" fillId="0" borderId="10" xfId="0" applyFont="1" applyBorder="1" applyAlignment="1">
      <alignment wrapText="1"/>
    </xf>
    <xf numFmtId="1" fontId="0" fillId="9" borderId="8" xfId="0" applyNumberFormat="1" applyFill="1" applyBorder="1" applyAlignment="1">
      <alignment horizontal="center"/>
    </xf>
    <xf numFmtId="1" fontId="9" fillId="12" borderId="20" xfId="0" applyNumberFormat="1" applyFont="1" applyFill="1" applyBorder="1" applyAlignment="1">
      <alignment horizontal="center" vertical="top" wrapText="1"/>
    </xf>
    <xf numFmtId="1" fontId="9" fillId="16" borderId="17" xfId="0" applyNumberFormat="1" applyFont="1" applyFill="1" applyBorder="1" applyAlignment="1">
      <alignment horizontal="left" vertical="top" wrapText="1"/>
    </xf>
    <xf numFmtId="1" fontId="11" fillId="0" borderId="8" xfId="0" applyNumberFormat="1" applyFont="1" applyBorder="1" applyAlignment="1">
      <alignment horizontal="left"/>
    </xf>
    <xf numFmtId="1" fontId="11" fillId="0" borderId="8" xfId="0" applyNumberFormat="1" applyFont="1" applyBorder="1" applyAlignment="1">
      <alignment horizontal="center" vertical="top" wrapText="1"/>
    </xf>
    <xf numFmtId="1" fontId="11" fillId="0" borderId="8" xfId="0" applyNumberFormat="1" applyFont="1" applyBorder="1" applyAlignment="1">
      <alignment horizontal="center" wrapText="1"/>
    </xf>
    <xf numFmtId="1" fontId="11" fillId="0" borderId="8" xfId="0" applyNumberFormat="1" applyFont="1" applyBorder="1" applyAlignment="1">
      <alignment wrapText="1"/>
    </xf>
    <xf numFmtId="0" fontId="6" fillId="14" borderId="4" xfId="0" applyFont="1" applyFill="1" applyBorder="1" applyAlignment="1">
      <alignment horizontal="center" wrapText="1"/>
    </xf>
    <xf numFmtId="1" fontId="9" fillId="5" borderId="8" xfId="0" applyNumberFormat="1" applyFont="1" applyFill="1" applyBorder="1" applyAlignment="1">
      <alignment horizontal="left" wrapText="1"/>
    </xf>
    <xf numFmtId="0" fontId="0" fillId="0" borderId="17" xfId="0" applyBorder="1"/>
    <xf numFmtId="0" fontId="0" fillId="0" borderId="17" xfId="0" applyBorder="1" applyAlignment="1">
      <alignment horizontal="center" vertical="top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0" fillId="0" borderId="17" xfId="0" applyBorder="1"/>
    <xf numFmtId="0" fontId="7" fillId="9" borderId="17" xfId="0" applyFont="1" applyFill="1" applyBorder="1" applyAlignment="1">
      <alignment horizontal="center" vertical="center" wrapText="1"/>
    </xf>
    <xf numFmtId="0" fontId="9" fillId="8" borderId="17" xfId="0" applyFont="1" applyFill="1" applyBorder="1" applyAlignment="1">
      <alignment horizontal="center" vertical="center" wrapText="1"/>
    </xf>
    <xf numFmtId="0" fontId="9" fillId="9" borderId="17" xfId="0" applyFont="1" applyFill="1" applyBorder="1" applyAlignment="1">
      <alignment horizontal="center" vertical="center" wrapText="1"/>
    </xf>
    <xf numFmtId="0" fontId="7" fillId="10" borderId="17" xfId="0" applyFont="1" applyFill="1" applyBorder="1" applyAlignment="1">
      <alignment horizontal="center" vertical="top" wrapText="1"/>
    </xf>
    <xf numFmtId="0" fontId="7" fillId="10" borderId="17" xfId="0" applyFont="1" applyFill="1" applyBorder="1" applyAlignment="1">
      <alignment horizontal="center" vertical="center" wrapText="1"/>
    </xf>
    <xf numFmtId="0" fontId="0" fillId="5" borderId="17" xfId="0" applyFill="1" applyBorder="1"/>
    <xf numFmtId="0" fontId="10" fillId="17" borderId="17" xfId="0" applyFont="1" applyFill="1" applyBorder="1" applyAlignment="1">
      <alignment horizontal="center" vertical="center" wrapText="1"/>
    </xf>
    <xf numFmtId="1" fontId="7" fillId="5" borderId="17" xfId="0" applyNumberFormat="1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 wrapText="1"/>
    </xf>
    <xf numFmtId="0" fontId="6" fillId="17" borderId="17" xfId="0" applyFont="1" applyFill="1" applyBorder="1" applyAlignment="1">
      <alignment horizontal="center" vertical="center" wrapText="1"/>
    </xf>
    <xf numFmtId="1" fontId="14" fillId="0" borderId="17" xfId="0" applyNumberFormat="1" applyFont="1" applyBorder="1" applyAlignment="1">
      <alignment horizontal="center" vertical="top" wrapText="1"/>
    </xf>
    <xf numFmtId="0" fontId="14" fillId="0" borderId="17" xfId="0" applyFont="1" applyBorder="1" applyAlignment="1">
      <alignment wrapText="1"/>
    </xf>
    <xf numFmtId="3" fontId="14" fillId="0" borderId="17" xfId="0" applyNumberFormat="1" applyFont="1" applyBorder="1" applyAlignment="1">
      <alignment wrapText="1"/>
    </xf>
    <xf numFmtId="0" fontId="9" fillId="5" borderId="17" xfId="0" applyFont="1" applyFill="1" applyBorder="1" applyAlignment="1">
      <alignment horizontal="left" wrapText="1"/>
    </xf>
    <xf numFmtId="1" fontId="14" fillId="11" borderId="17" xfId="0" applyNumberFormat="1" applyFont="1" applyFill="1" applyBorder="1" applyAlignment="1">
      <alignment horizontal="center" vertical="top" wrapText="1"/>
    </xf>
    <xf numFmtId="1" fontId="14" fillId="9" borderId="17" xfId="0" applyNumberFormat="1" applyFont="1" applyFill="1" applyBorder="1" applyAlignment="1">
      <alignment horizontal="center" vertical="top" wrapText="1"/>
    </xf>
    <xf numFmtId="1" fontId="1" fillId="2" borderId="17" xfId="1" applyNumberFormat="1" applyFont="1" applyFill="1" applyBorder="1" applyAlignment="1">
      <alignment horizontal="center" vertical="top" wrapText="1"/>
    </xf>
    <xf numFmtId="0" fontId="11" fillId="0" borderId="17" xfId="0" applyFont="1" applyBorder="1" applyAlignment="1">
      <alignment wrapText="1"/>
    </xf>
    <xf numFmtId="0" fontId="14" fillId="0" borderId="17" xfId="0" applyFont="1" applyBorder="1" applyAlignment="1">
      <alignment horizontal="center" vertical="top" wrapText="1"/>
    </xf>
    <xf numFmtId="0" fontId="14" fillId="11" borderId="17" xfId="0" applyFont="1" applyFill="1" applyBorder="1" applyAlignment="1">
      <alignment horizontal="center" vertical="top" wrapText="1"/>
    </xf>
    <xf numFmtId="0" fontId="14" fillId="11" borderId="17" xfId="0" applyFont="1" applyFill="1" applyBorder="1" applyAlignment="1">
      <alignment horizontal="center" wrapText="1"/>
    </xf>
    <xf numFmtId="0" fontId="0" fillId="11" borderId="17" xfId="0" applyFill="1" applyBorder="1" applyAlignment="1">
      <alignment horizontal="center" wrapText="1"/>
    </xf>
    <xf numFmtId="0" fontId="0" fillId="9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14" fillId="0" borderId="17" xfId="0" applyFont="1" applyBorder="1" applyAlignment="1">
      <alignment wrapText="1"/>
    </xf>
    <xf numFmtId="3" fontId="14" fillId="0" borderId="17" xfId="0" applyNumberFormat="1" applyFont="1" applyBorder="1" applyAlignment="1">
      <alignment wrapText="1"/>
    </xf>
    <xf numFmtId="0" fontId="11" fillId="0" borderId="17" xfId="0" applyFont="1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7" xfId="0" applyBorder="1" applyAlignment="1">
      <alignment wrapText="1"/>
    </xf>
    <xf numFmtId="0" fontId="0" fillId="12" borderId="17" xfId="0" applyFill="1" applyBorder="1"/>
    <xf numFmtId="0" fontId="9" fillId="12" borderId="17" xfId="0" applyFont="1" applyFill="1" applyBorder="1" applyAlignment="1">
      <alignment horizontal="left" wrapText="1"/>
    </xf>
    <xf numFmtId="1" fontId="14" fillId="12" borderId="17" xfId="0" applyNumberFormat="1" applyFont="1" applyFill="1" applyBorder="1" applyAlignment="1">
      <alignment horizontal="center" vertical="top" wrapText="1"/>
    </xf>
    <xf numFmtId="0" fontId="14" fillId="12" borderId="17" xfId="0" applyFont="1" applyFill="1" applyBorder="1" applyAlignment="1">
      <alignment wrapText="1"/>
    </xf>
    <xf numFmtId="0" fontId="11" fillId="12" borderId="17" xfId="0" applyFont="1" applyFill="1" applyBorder="1" applyAlignment="1">
      <alignment wrapText="1"/>
    </xf>
    <xf numFmtId="3" fontId="14" fillId="12" borderId="17" xfId="0" applyNumberFormat="1" applyFont="1" applyFill="1" applyBorder="1" applyAlignment="1">
      <alignment wrapText="1"/>
    </xf>
    <xf numFmtId="0" fontId="0" fillId="15" borderId="17" xfId="0" applyFill="1" applyBorder="1"/>
    <xf numFmtId="0" fontId="9" fillId="15" borderId="17" xfId="0" applyFont="1" applyFill="1" applyBorder="1" applyAlignment="1">
      <alignment horizontal="left" wrapText="1"/>
    </xf>
    <xf numFmtId="1" fontId="14" fillId="15" borderId="17" xfId="0" applyNumberFormat="1" applyFont="1" applyFill="1" applyBorder="1" applyAlignment="1">
      <alignment horizontal="center" vertical="top" wrapText="1"/>
    </xf>
    <xf numFmtId="0" fontId="14" fillId="15" borderId="17" xfId="0" applyFont="1" applyFill="1" applyBorder="1" applyAlignment="1">
      <alignment wrapText="1"/>
    </xf>
    <xf numFmtId="3" fontId="14" fillId="15" borderId="17" xfId="0" applyNumberFormat="1" applyFont="1" applyFill="1" applyBorder="1" applyAlignment="1">
      <alignment wrapText="1"/>
    </xf>
    <xf numFmtId="0" fontId="20" fillId="0" borderId="17" xfId="0" applyFont="1" applyBorder="1" applyAlignment="1">
      <alignment wrapText="1"/>
    </xf>
    <xf numFmtId="0" fontId="21" fillId="0" borderId="17" xfId="0" applyFont="1" applyBorder="1" applyAlignment="1">
      <alignment wrapText="1"/>
    </xf>
    <xf numFmtId="0" fontId="14" fillId="9" borderId="17" xfId="0" applyFont="1" applyFill="1" applyBorder="1" applyAlignment="1">
      <alignment horizontal="center" vertical="top" wrapText="1"/>
    </xf>
    <xf numFmtId="0" fontId="14" fillId="11" borderId="22" xfId="0" applyFont="1" applyFill="1" applyBorder="1" applyAlignment="1">
      <alignment horizontal="center"/>
    </xf>
    <xf numFmtId="0" fontId="14" fillId="11" borderId="23" xfId="0" applyFont="1" applyFill="1" applyBorder="1" applyAlignment="1">
      <alignment horizontal="center"/>
    </xf>
    <xf numFmtId="0" fontId="14" fillId="9" borderId="23" xfId="0" applyFont="1" applyFill="1" applyBorder="1" applyAlignment="1">
      <alignment horizontal="center"/>
    </xf>
    <xf numFmtId="0" fontId="14" fillId="0" borderId="23" xfId="0" applyFont="1" applyBorder="1" applyAlignment="1">
      <alignment horizontal="left"/>
    </xf>
    <xf numFmtId="0" fontId="14" fillId="0" borderId="23" xfId="0" applyFont="1" applyBorder="1" applyAlignment="1">
      <alignment horizontal="right"/>
    </xf>
    <xf numFmtId="0" fontId="14" fillId="0" borderId="24" xfId="0" applyFont="1" applyBorder="1" applyAlignment="1">
      <alignment horizontal="right"/>
    </xf>
    <xf numFmtId="0" fontId="0" fillId="11" borderId="17" xfId="0" applyFill="1" applyBorder="1" applyAlignment="1">
      <alignment horizontal="center" vertical="center" wrapText="1"/>
    </xf>
    <xf numFmtId="0" fontId="0" fillId="9" borderId="17" xfId="0" applyFill="1" applyBorder="1" applyAlignment="1">
      <alignment vertical="center" wrapText="1"/>
    </xf>
    <xf numFmtId="0" fontId="22" fillId="0" borderId="17" xfId="0" applyFont="1" applyBorder="1" applyAlignment="1">
      <alignment wrapText="1"/>
    </xf>
    <xf numFmtId="3" fontId="22" fillId="0" borderId="17" xfId="0" applyNumberFormat="1" applyFont="1" applyBorder="1" applyAlignment="1">
      <alignment wrapText="1"/>
    </xf>
    <xf numFmtId="0" fontId="0" fillId="9" borderId="17" xfId="0" applyFill="1" applyBorder="1"/>
    <xf numFmtId="0" fontId="0" fillId="11" borderId="17" xfId="0" applyFill="1" applyBorder="1" applyAlignment="1">
      <alignment horizontal="center" vertical="top" wrapText="1"/>
    </xf>
    <xf numFmtId="0" fontId="0" fillId="9" borderId="17" xfId="0" applyFill="1" applyBorder="1" applyAlignment="1">
      <alignment horizontal="center" vertical="top" wrapText="1"/>
    </xf>
    <xf numFmtId="0" fontId="0" fillId="0" borderId="17" xfId="0" applyBorder="1" applyAlignment="1">
      <alignment vertical="center" wrapText="1"/>
    </xf>
    <xf numFmtId="0" fontId="23" fillId="0" borderId="17" xfId="0" applyFont="1" applyBorder="1"/>
    <xf numFmtId="0" fontId="9" fillId="0" borderId="17" xfId="0" applyFont="1" applyBorder="1" applyAlignment="1">
      <alignment horizontal="left" wrapText="1"/>
    </xf>
    <xf numFmtId="3" fontId="0" fillId="0" borderId="17" xfId="0" applyNumberFormat="1" applyBorder="1" applyAlignment="1">
      <alignment wrapText="1"/>
    </xf>
    <xf numFmtId="0" fontId="14" fillId="0" borderId="17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 wrapText="1"/>
    </xf>
    <xf numFmtId="0" fontId="9" fillId="0" borderId="17" xfId="0" applyFont="1" applyBorder="1" applyAlignment="1">
      <alignment horizontal="center" vertical="top" wrapText="1"/>
    </xf>
    <xf numFmtId="0" fontId="0" fillId="0" borderId="17" xfId="0" applyBorder="1" applyAlignment="1">
      <alignment horizontal="center" wrapText="1"/>
    </xf>
    <xf numFmtId="0" fontId="12" fillId="0" borderId="17" xfId="0" applyFont="1" applyBorder="1" applyAlignment="1">
      <alignment horizontal="center" vertical="top" wrapText="1"/>
    </xf>
    <xf numFmtId="0" fontId="0" fillId="0" borderId="17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6" fillId="14" borderId="8" xfId="0" applyFont="1" applyFill="1" applyBorder="1" applyAlignment="1">
      <alignment horizontal="center" wrapText="1"/>
    </xf>
    <xf numFmtId="0" fontId="9" fillId="5" borderId="8" xfId="0" applyFont="1" applyFill="1" applyBorder="1" applyAlignment="1">
      <alignment horizontal="left" wrapText="1"/>
    </xf>
    <xf numFmtId="1" fontId="6" fillId="5" borderId="7" xfId="0" applyNumberFormat="1" applyFont="1" applyFill="1" applyBorder="1" applyAlignment="1">
      <alignment horizontal="center" vertical="center" wrapText="1"/>
    </xf>
    <xf numFmtId="1" fontId="6" fillId="11" borderId="8" xfId="0" applyNumberFormat="1" applyFont="1" applyFill="1" applyBorder="1" applyAlignment="1">
      <alignment horizontal="center" vertical="center" wrapText="1"/>
    </xf>
    <xf numFmtId="1" fontId="6" fillId="9" borderId="8" xfId="0" applyNumberFormat="1" applyFont="1" applyFill="1" applyBorder="1" applyAlignment="1">
      <alignment horizontal="center" vertical="center" wrapText="1"/>
    </xf>
    <xf numFmtId="0" fontId="11" fillId="5" borderId="8" xfId="0" applyFont="1" applyFill="1" applyBorder="1"/>
    <xf numFmtId="0" fontId="6" fillId="11" borderId="8" xfId="0" applyFont="1" applyFill="1" applyBorder="1" applyAlignment="1">
      <alignment horizontal="center" vertical="center" wrapText="1"/>
    </xf>
    <xf numFmtId="0" fontId="9" fillId="5" borderId="0" xfId="0" applyFont="1" applyFill="1" applyAlignment="1">
      <alignment horizontal="left" wrapText="1"/>
    </xf>
    <xf numFmtId="1" fontId="14" fillId="0" borderId="7" xfId="0" applyNumberFormat="1" applyFont="1" applyBorder="1" applyAlignment="1">
      <alignment horizontal="center" vertical="top"/>
    </xf>
    <xf numFmtId="1" fontId="14" fillId="11" borderId="8" xfId="0" applyNumberFormat="1" applyFont="1" applyFill="1" applyBorder="1" applyAlignment="1">
      <alignment horizontal="center" vertical="top"/>
    </xf>
    <xf numFmtId="1" fontId="14" fillId="9" borderId="8" xfId="0" applyNumberFormat="1" applyFont="1" applyFill="1" applyBorder="1" applyAlignment="1">
      <alignment horizontal="center" vertical="top"/>
    </xf>
    <xf numFmtId="0" fontId="9" fillId="5" borderId="8" xfId="0" applyFont="1" applyFill="1" applyBorder="1" applyAlignment="1">
      <alignment horizontal="left" vertical="center" wrapText="1"/>
    </xf>
    <xf numFmtId="0" fontId="9" fillId="12" borderId="8" xfId="0" applyFont="1" applyFill="1" applyBorder="1" applyAlignment="1">
      <alignment horizontal="left" vertical="center" wrapText="1"/>
    </xf>
    <xf numFmtId="1" fontId="6" fillId="12" borderId="7" xfId="0" applyNumberFormat="1" applyFont="1" applyFill="1" applyBorder="1" applyAlignment="1">
      <alignment horizontal="center" vertical="center" wrapText="1"/>
    </xf>
    <xf numFmtId="1" fontId="6" fillId="12" borderId="8" xfId="0" applyNumberFormat="1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wrapText="1"/>
    </xf>
    <xf numFmtId="0" fontId="14" fillId="5" borderId="8" xfId="0" applyFont="1" applyFill="1" applyBorder="1" applyAlignment="1">
      <alignment wrapText="1"/>
    </xf>
    <xf numFmtId="0" fontId="11" fillId="5" borderId="8" xfId="0" applyFont="1" applyFill="1" applyBorder="1" applyAlignment="1">
      <alignment vertical="top" wrapText="1"/>
    </xf>
    <xf numFmtId="0" fontId="14" fillId="0" borderId="8" xfId="0" applyFont="1" applyBorder="1" applyAlignment="1">
      <alignment wrapText="1"/>
    </xf>
    <xf numFmtId="0" fontId="9" fillId="5" borderId="8" xfId="0" applyFont="1" applyFill="1" applyBorder="1" applyAlignment="1">
      <alignment horizontal="left" vertical="top" wrapText="1"/>
    </xf>
    <xf numFmtId="0" fontId="13" fillId="0" borderId="0" xfId="0" applyFont="1"/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/>
    <xf numFmtId="0" fontId="13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3" xfId="0" applyFont="1" applyBorder="1"/>
    <xf numFmtId="0" fontId="24" fillId="9" borderId="8" xfId="0" applyFont="1" applyFill="1" applyBorder="1" applyAlignment="1">
      <alignment horizontal="center" vertical="center" wrapText="1"/>
    </xf>
    <xf numFmtId="0" fontId="12" fillId="8" borderId="8" xfId="0" applyFont="1" applyFill="1" applyBorder="1" applyAlignment="1">
      <alignment horizontal="center" vertical="center" wrapText="1"/>
    </xf>
    <xf numFmtId="0" fontId="12" fillId="9" borderId="8" xfId="0" applyFont="1" applyFill="1" applyBorder="1" applyAlignment="1">
      <alignment horizontal="center" vertical="center" wrapText="1"/>
    </xf>
    <xf numFmtId="0" fontId="24" fillId="10" borderId="8" xfId="0" applyFont="1" applyFill="1" applyBorder="1" applyAlignment="1">
      <alignment horizontal="center" vertical="top" wrapText="1"/>
    </xf>
    <xf numFmtId="0" fontId="24" fillId="10" borderId="8" xfId="0" applyFont="1" applyFill="1" applyBorder="1" applyAlignment="1">
      <alignment horizontal="center" vertical="center" wrapText="1"/>
    </xf>
    <xf numFmtId="0" fontId="24" fillId="14" borderId="8" xfId="0" applyFont="1" applyFill="1" applyBorder="1" applyAlignment="1">
      <alignment horizontal="center" vertical="top" wrapText="1"/>
    </xf>
    <xf numFmtId="1" fontId="24" fillId="5" borderId="8" xfId="0" applyNumberFormat="1" applyFont="1" applyFill="1" applyBorder="1" applyAlignment="1">
      <alignment horizontal="center" vertical="center" wrapText="1"/>
    </xf>
    <xf numFmtId="0" fontId="25" fillId="5" borderId="8" xfId="0" applyFont="1" applyFill="1" applyBorder="1"/>
    <xf numFmtId="0" fontId="12" fillId="5" borderId="8" xfId="0" applyFont="1" applyFill="1" applyBorder="1" applyAlignment="1">
      <alignment horizontal="left" wrapText="1"/>
    </xf>
    <xf numFmtId="1" fontId="24" fillId="5" borderId="7" xfId="0" applyNumberFormat="1" applyFont="1" applyFill="1" applyBorder="1" applyAlignment="1">
      <alignment horizontal="center" vertical="center" wrapText="1"/>
    </xf>
    <xf numFmtId="1" fontId="24" fillId="11" borderId="8" xfId="0" applyNumberFormat="1" applyFont="1" applyFill="1" applyBorder="1" applyAlignment="1">
      <alignment horizontal="center" vertical="center" wrapText="1"/>
    </xf>
    <xf numFmtId="1" fontId="24" fillId="9" borderId="8" xfId="0" applyNumberFormat="1" applyFont="1" applyFill="1" applyBorder="1" applyAlignment="1">
      <alignment horizontal="center" vertical="center" wrapText="1"/>
    </xf>
    <xf numFmtId="0" fontId="26" fillId="5" borderId="8" xfId="0" applyFont="1" applyFill="1" applyBorder="1" applyAlignment="1">
      <alignment wrapText="1"/>
    </xf>
    <xf numFmtId="0" fontId="13" fillId="12" borderId="0" xfId="0" applyFont="1" applyFill="1"/>
    <xf numFmtId="0" fontId="12" fillId="12" borderId="8" xfId="0" applyFont="1" applyFill="1" applyBorder="1" applyAlignment="1">
      <alignment horizontal="left" wrapText="1"/>
    </xf>
    <xf numFmtId="1" fontId="24" fillId="12" borderId="7" xfId="0" applyNumberFormat="1" applyFont="1" applyFill="1" applyBorder="1" applyAlignment="1">
      <alignment horizontal="center" vertical="center" wrapText="1"/>
    </xf>
    <xf numFmtId="1" fontId="24" fillId="12" borderId="8" xfId="0" applyNumberFormat="1" applyFont="1" applyFill="1" applyBorder="1" applyAlignment="1">
      <alignment horizontal="center" vertical="center" wrapText="1"/>
    </xf>
    <xf numFmtId="0" fontId="11" fillId="12" borderId="8" xfId="0" applyFont="1" applyFill="1" applyBorder="1"/>
    <xf numFmtId="0" fontId="25" fillId="12" borderId="8" xfId="0" applyFont="1" applyFill="1" applyBorder="1"/>
    <xf numFmtId="0" fontId="13" fillId="18" borderId="0" xfId="0" applyFont="1" applyFill="1"/>
    <xf numFmtId="0" fontId="12" fillId="18" borderId="8" xfId="0" applyFont="1" applyFill="1" applyBorder="1" applyAlignment="1">
      <alignment horizontal="left" wrapText="1"/>
    </xf>
    <xf numFmtId="1" fontId="24" fillId="18" borderId="7" xfId="0" applyNumberFormat="1" applyFont="1" applyFill="1" applyBorder="1" applyAlignment="1">
      <alignment horizontal="center" vertical="center" wrapText="1"/>
    </xf>
    <xf numFmtId="0" fontId="25" fillId="18" borderId="8" xfId="0" applyFont="1" applyFill="1" applyBorder="1"/>
    <xf numFmtId="0" fontId="20" fillId="5" borderId="8" xfId="0" applyFont="1" applyFill="1" applyBorder="1"/>
    <xf numFmtId="1" fontId="12" fillId="12" borderId="8" xfId="0" applyNumberFormat="1" applyFont="1" applyFill="1" applyBorder="1" applyAlignment="1">
      <alignment horizontal="left" wrapText="1"/>
    </xf>
    <xf numFmtId="1" fontId="13" fillId="12" borderId="7" xfId="0" applyNumberFormat="1" applyFont="1" applyFill="1" applyBorder="1" applyAlignment="1">
      <alignment horizontal="center" vertical="top" wrapText="1"/>
    </xf>
    <xf numFmtId="1" fontId="13" fillId="12" borderId="8" xfId="0" applyNumberFormat="1" applyFont="1" applyFill="1" applyBorder="1" applyAlignment="1">
      <alignment horizontal="center" vertical="top" wrapText="1"/>
    </xf>
    <xf numFmtId="1" fontId="13" fillId="12" borderId="8" xfId="0" applyNumberFormat="1" applyFont="1" applyFill="1" applyBorder="1" applyAlignment="1">
      <alignment horizontal="left" vertical="top" wrapText="1"/>
    </xf>
    <xf numFmtId="1" fontId="13" fillId="12" borderId="8" xfId="0" applyNumberFormat="1" applyFont="1" applyFill="1" applyBorder="1" applyAlignment="1">
      <alignment vertical="top"/>
    </xf>
    <xf numFmtId="1" fontId="12" fillId="12" borderId="7" xfId="0" applyNumberFormat="1" applyFont="1" applyFill="1" applyBorder="1" applyAlignment="1">
      <alignment horizontal="center" vertical="top" wrapText="1"/>
    </xf>
    <xf numFmtId="1" fontId="12" fillId="5" borderId="8" xfId="0" applyNumberFormat="1" applyFont="1" applyFill="1" applyBorder="1" applyAlignment="1">
      <alignment horizontal="left" wrapText="1"/>
    </xf>
    <xf numFmtId="1" fontId="13" fillId="11" borderId="8" xfId="0" applyNumberFormat="1" applyFont="1" applyFill="1" applyBorder="1" applyAlignment="1">
      <alignment horizontal="center" vertical="top" wrapText="1"/>
    </xf>
    <xf numFmtId="1" fontId="13" fillId="9" borderId="8" xfId="0" applyNumberFormat="1" applyFont="1" applyFill="1" applyBorder="1" applyAlignment="1">
      <alignment horizontal="left" vertical="top" wrapText="1"/>
    </xf>
    <xf numFmtId="1" fontId="13" fillId="0" borderId="8" xfId="0" applyNumberFormat="1" applyFont="1" applyBorder="1" applyAlignment="1">
      <alignment vertical="top"/>
    </xf>
    <xf numFmtId="0" fontId="25" fillId="14" borderId="8" xfId="0" applyFont="1" applyFill="1" applyBorder="1" applyAlignment="1">
      <alignment horizontal="center" vertical="top"/>
    </xf>
    <xf numFmtId="1" fontId="25" fillId="0" borderId="8" xfId="0" applyNumberFormat="1" applyFont="1" applyBorder="1" applyAlignment="1">
      <alignment horizontal="center" vertical="top"/>
    </xf>
    <xf numFmtId="0" fontId="25" fillId="0" borderId="8" xfId="0" applyFont="1" applyBorder="1"/>
    <xf numFmtId="0" fontId="12" fillId="5" borderId="8" xfId="0" applyFont="1" applyFill="1" applyBorder="1" applyAlignment="1">
      <alignment horizontal="left" vertical="top" wrapText="1"/>
    </xf>
    <xf numFmtId="1" fontId="25" fillId="0" borderId="7" xfId="0" applyNumberFormat="1" applyFont="1" applyBorder="1" applyAlignment="1">
      <alignment horizontal="center" vertical="top"/>
    </xf>
    <xf numFmtId="1" fontId="25" fillId="11" borderId="8" xfId="0" applyNumberFormat="1" applyFont="1" applyFill="1" applyBorder="1" applyAlignment="1">
      <alignment horizontal="center" vertical="top"/>
    </xf>
    <xf numFmtId="1" fontId="25" fillId="9" borderId="8" xfId="0" applyNumberFormat="1" applyFont="1" applyFill="1" applyBorder="1" applyAlignment="1">
      <alignment horizontal="center" vertical="top"/>
    </xf>
    <xf numFmtId="0" fontId="12" fillId="12" borderId="8" xfId="0" applyFont="1" applyFill="1" applyBorder="1" applyAlignment="1">
      <alignment horizontal="left" vertical="top" wrapText="1"/>
    </xf>
    <xf numFmtId="1" fontId="25" fillId="12" borderId="7" xfId="0" applyNumberFormat="1" applyFont="1" applyFill="1" applyBorder="1" applyAlignment="1">
      <alignment horizontal="center" vertical="top"/>
    </xf>
    <xf numFmtId="1" fontId="25" fillId="12" borderId="8" xfId="0" applyNumberFormat="1" applyFont="1" applyFill="1" applyBorder="1" applyAlignment="1">
      <alignment horizontal="center" vertical="top"/>
    </xf>
    <xf numFmtId="1" fontId="27" fillId="12" borderId="7" xfId="0" applyNumberFormat="1" applyFont="1" applyFill="1" applyBorder="1" applyAlignment="1">
      <alignment horizontal="center" vertical="top"/>
    </xf>
    <xf numFmtId="0" fontId="13" fillId="19" borderId="0" xfId="0" applyFont="1" applyFill="1"/>
    <xf numFmtId="0" fontId="12" fillId="12" borderId="17" xfId="0" applyFont="1" applyFill="1" applyBorder="1" applyAlignment="1">
      <alignment horizontal="left" vertical="top" wrapText="1"/>
    </xf>
    <xf numFmtId="1" fontId="24" fillId="12" borderId="20" xfId="0" applyNumberFormat="1" applyFont="1" applyFill="1" applyBorder="1" applyAlignment="1">
      <alignment horizontal="center" vertical="top"/>
    </xf>
    <xf numFmtId="0" fontId="24" fillId="12" borderId="20" xfId="0" applyFont="1" applyFill="1" applyBorder="1" applyAlignment="1">
      <alignment horizontal="right"/>
    </xf>
    <xf numFmtId="0" fontId="11" fillId="0" borderId="0" xfId="0" applyFont="1" applyAlignment="1">
      <alignment wrapText="1"/>
    </xf>
    <xf numFmtId="0" fontId="25" fillId="11" borderId="8" xfId="0" applyFont="1" applyFill="1" applyBorder="1" applyAlignment="1">
      <alignment horizontal="center" vertical="top"/>
    </xf>
    <xf numFmtId="1" fontId="12" fillId="0" borderId="8" xfId="0" applyNumberFormat="1" applyFont="1" applyBorder="1" applyAlignment="1">
      <alignment horizontal="left" vertical="top" wrapText="1"/>
    </xf>
    <xf numFmtId="1" fontId="13" fillId="0" borderId="7" xfId="0" applyNumberFormat="1" applyFont="1" applyBorder="1" applyAlignment="1">
      <alignment horizontal="center" vertical="top"/>
    </xf>
    <xf numFmtId="1" fontId="13" fillId="11" borderId="8" xfId="0" applyNumberFormat="1" applyFont="1" applyFill="1" applyBorder="1" applyAlignment="1">
      <alignment horizontal="center" vertical="top"/>
    </xf>
    <xf numFmtId="1" fontId="13" fillId="0" borderId="8" xfId="0" applyNumberFormat="1" applyFont="1" applyBorder="1"/>
    <xf numFmtId="1" fontId="13" fillId="11" borderId="8" xfId="0" applyNumberFormat="1" applyFont="1" applyFill="1" applyBorder="1" applyAlignment="1">
      <alignment horizontal="center"/>
    </xf>
    <xf numFmtId="1" fontId="13" fillId="9" borderId="8" xfId="0" applyNumberFormat="1" applyFont="1" applyFill="1" applyBorder="1"/>
    <xf numFmtId="0" fontId="25" fillId="15" borderId="8" xfId="0" applyFont="1" applyFill="1" applyBorder="1" applyAlignment="1">
      <alignment horizontal="center" vertical="top"/>
    </xf>
    <xf numFmtId="0" fontId="13" fillId="0" borderId="10" xfId="0" applyFont="1" applyBorder="1" applyAlignment="1">
      <alignment horizontal="center" vertical="top"/>
    </xf>
    <xf numFmtId="0" fontId="13" fillId="0" borderId="10" xfId="0" applyFont="1" applyBorder="1" applyAlignment="1">
      <alignment horizontal="center"/>
    </xf>
    <xf numFmtId="0" fontId="13" fillId="0" borderId="10" xfId="0" applyFont="1" applyBorder="1"/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3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0" fillId="0" borderId="0" xfId="0" applyProtection="1">
      <protection locked="0"/>
    </xf>
    <xf numFmtId="0" fontId="6" fillId="9" borderId="8" xfId="0" applyFont="1" applyFill="1" applyBorder="1" applyAlignment="1" applyProtection="1">
      <alignment horizontal="center" vertical="center" wrapText="1"/>
      <protection locked="0"/>
    </xf>
    <xf numFmtId="0" fontId="10" fillId="9" borderId="8" xfId="0" applyFont="1" applyFill="1" applyBorder="1" applyAlignment="1" applyProtection="1">
      <alignment horizontal="center" vertical="center" wrapText="1"/>
      <protection locked="0"/>
    </xf>
    <xf numFmtId="0" fontId="9" fillId="8" borderId="8" xfId="0" applyFont="1" applyFill="1" applyBorder="1" applyAlignment="1" applyProtection="1">
      <alignment horizontal="center" vertical="center" wrapText="1"/>
      <protection locked="0"/>
    </xf>
    <xf numFmtId="0" fontId="7" fillId="9" borderId="8" xfId="0" applyFont="1" applyFill="1" applyBorder="1" applyAlignment="1" applyProtection="1">
      <alignment horizontal="center" vertical="center" wrapText="1"/>
      <protection locked="0"/>
    </xf>
    <xf numFmtId="0" fontId="9" fillId="8" borderId="5" xfId="0" applyFont="1" applyFill="1" applyBorder="1" applyAlignment="1" applyProtection="1">
      <alignment horizontal="center" vertical="center" wrapText="1"/>
      <protection locked="0"/>
    </xf>
    <xf numFmtId="0" fontId="9" fillId="9" borderId="8" xfId="0" applyFont="1" applyFill="1" applyBorder="1" applyAlignment="1" applyProtection="1">
      <alignment horizontal="center" vertical="center" wrapText="1"/>
      <protection locked="0"/>
    </xf>
    <xf numFmtId="3" fontId="14" fillId="5" borderId="8" xfId="0" applyNumberFormat="1" applyFont="1" applyFill="1" applyBorder="1"/>
    <xf numFmtId="164" fontId="14" fillId="5" borderId="8" xfId="0" applyNumberFormat="1" applyFont="1" applyFill="1" applyBorder="1"/>
    <xf numFmtId="0" fontId="0" fillId="0" borderId="25" xfId="0" applyBorder="1" applyAlignment="1">
      <alignment wrapText="1"/>
    </xf>
    <xf numFmtId="0" fontId="0" fillId="0" borderId="0" xfId="0" applyAlignment="1">
      <alignment wrapText="1"/>
    </xf>
    <xf numFmtId="0" fontId="28" fillId="0" borderId="8" xfId="0" applyFont="1" applyBorder="1" applyAlignment="1">
      <alignment wrapText="1"/>
    </xf>
    <xf numFmtId="0" fontId="11" fillId="8" borderId="8" xfId="0" applyFont="1" applyFill="1" applyBorder="1" applyAlignment="1" applyProtection="1">
      <alignment horizontal="center" vertical="center" wrapText="1"/>
      <protection locked="0"/>
    </xf>
    <xf numFmtId="0" fontId="9" fillId="8" borderId="0" xfId="0" applyFont="1" applyFill="1" applyAlignment="1" applyProtection="1">
      <alignment horizontal="center" vertical="center" wrapText="1"/>
      <protection locked="0"/>
    </xf>
    <xf numFmtId="49" fontId="11" fillId="0" borderId="8" xfId="0" applyNumberFormat="1" applyFont="1" applyBorder="1"/>
    <xf numFmtId="1" fontId="29" fillId="9" borderId="8" xfId="0" applyNumberFormat="1" applyFont="1" applyFill="1" applyBorder="1" applyAlignment="1">
      <alignment horizontal="center" vertical="top"/>
    </xf>
    <xf numFmtId="0" fontId="11" fillId="0" borderId="8" xfId="0" applyFont="1" applyBorder="1" applyAlignment="1">
      <alignment horizontal="left"/>
    </xf>
    <xf numFmtId="0" fontId="14" fillId="11" borderId="8" xfId="0" applyFont="1" applyFill="1" applyBorder="1" applyAlignment="1">
      <alignment horizontal="center" vertical="top"/>
    </xf>
    <xf numFmtId="0" fontId="0" fillId="12" borderId="0" xfId="0" applyFill="1"/>
    <xf numFmtId="0" fontId="9" fillId="12" borderId="8" xfId="0" applyFont="1" applyFill="1" applyBorder="1" applyAlignment="1">
      <alignment horizontal="left" wrapText="1"/>
    </xf>
    <xf numFmtId="1" fontId="14" fillId="12" borderId="7" xfId="0" applyNumberFormat="1" applyFont="1" applyFill="1" applyBorder="1" applyAlignment="1">
      <alignment horizontal="center" vertical="top"/>
    </xf>
    <xf numFmtId="1" fontId="14" fillId="12" borderId="8" xfId="0" applyNumberFormat="1" applyFont="1" applyFill="1" applyBorder="1" applyAlignment="1">
      <alignment horizontal="center" vertical="top"/>
    </xf>
    <xf numFmtId="0" fontId="14" fillId="12" borderId="8" xfId="0" applyFont="1" applyFill="1" applyBorder="1"/>
    <xf numFmtId="0" fontId="30" fillId="5" borderId="8" xfId="0" applyFont="1" applyFill="1" applyBorder="1" applyAlignment="1">
      <alignment horizontal="center"/>
    </xf>
    <xf numFmtId="9" fontId="14" fillId="5" borderId="8" xfId="0" applyNumberFormat="1" applyFont="1" applyFill="1" applyBorder="1" applyAlignment="1">
      <alignment horizontal="center"/>
    </xf>
    <xf numFmtId="1" fontId="6" fillId="5" borderId="20" xfId="0" applyNumberFormat="1" applyFont="1" applyFill="1" applyBorder="1" applyAlignment="1">
      <alignment horizontal="center" vertical="center" wrapText="1"/>
    </xf>
    <xf numFmtId="1" fontId="6" fillId="8" borderId="20" xfId="0" applyNumberFormat="1" applyFont="1" applyFill="1" applyBorder="1" applyAlignment="1">
      <alignment horizontal="center" vertical="center" wrapText="1"/>
    </xf>
    <xf numFmtId="1" fontId="6" fillId="16" borderId="20" xfId="0" applyNumberFormat="1" applyFont="1" applyFill="1" applyBorder="1" applyAlignment="1">
      <alignment horizontal="center" vertical="center" wrapText="1"/>
    </xf>
    <xf numFmtId="0" fontId="31" fillId="5" borderId="20" xfId="0" applyFont="1" applyFill="1" applyBorder="1" applyAlignment="1">
      <alignment horizontal="left"/>
    </xf>
    <xf numFmtId="0" fontId="6" fillId="5" borderId="20" xfId="0" applyFont="1" applyFill="1" applyBorder="1" applyAlignment="1">
      <alignment horizontal="center"/>
    </xf>
    <xf numFmtId="49" fontId="11" fillId="5" borderId="8" xfId="0" applyNumberFormat="1" applyFont="1" applyFill="1" applyBorder="1"/>
    <xf numFmtId="0" fontId="14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wrapText="1"/>
    </xf>
    <xf numFmtId="0" fontId="32" fillId="0" borderId="8" xfId="0" applyFont="1" applyBorder="1" applyAlignment="1">
      <alignment horizontal="center" wrapText="1"/>
    </xf>
    <xf numFmtId="0" fontId="11" fillId="0" borderId="8" xfId="0" applyFont="1" applyBorder="1" applyAlignment="1">
      <alignment horizontal="center" vertical="center" wrapText="1"/>
    </xf>
    <xf numFmtId="0" fontId="11" fillId="12" borderId="8" xfId="0" applyFont="1" applyFill="1" applyBorder="1" applyAlignment="1">
      <alignment wrapText="1"/>
    </xf>
    <xf numFmtId="0" fontId="14" fillId="12" borderId="8" xfId="0" applyFont="1" applyFill="1" applyBorder="1" applyAlignment="1">
      <alignment horizontal="center"/>
    </xf>
    <xf numFmtId="1" fontId="29" fillId="11" borderId="8" xfId="0" applyNumberFormat="1" applyFont="1" applyFill="1" applyBorder="1" applyAlignment="1">
      <alignment horizontal="center" vertical="top"/>
    </xf>
    <xf numFmtId="0" fontId="11" fillId="0" borderId="0" xfId="0" applyFont="1"/>
    <xf numFmtId="0" fontId="11" fillId="12" borderId="8" xfId="0" applyFont="1" applyFill="1" applyBorder="1" applyAlignment="1">
      <alignment horizontal="left" vertical="top"/>
    </xf>
    <xf numFmtId="0" fontId="14" fillId="0" borderId="8" xfId="0" applyFont="1" applyBorder="1" applyAlignment="1">
      <alignment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7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6" fillId="8" borderId="7" xfId="0" applyFont="1" applyFill="1" applyBorder="1" applyAlignment="1">
      <alignment horizontal="center" vertical="center" wrapText="1"/>
    </xf>
    <xf numFmtId="0" fontId="6" fillId="9" borderId="5" xfId="0" applyFont="1" applyFill="1" applyBorder="1" applyAlignment="1">
      <alignment horizontal="center" vertical="center" wrapText="1"/>
    </xf>
    <xf numFmtId="0" fontId="6" fillId="9" borderId="6" xfId="0" applyFont="1" applyFill="1" applyBorder="1" applyAlignment="1">
      <alignment horizontal="center" vertical="center" wrapText="1"/>
    </xf>
    <xf numFmtId="0" fontId="6" fillId="9" borderId="7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0" fillId="8" borderId="5" xfId="0" applyFont="1" applyFill="1" applyBorder="1" applyAlignment="1">
      <alignment horizontal="center" vertical="center" wrapText="1"/>
    </xf>
    <xf numFmtId="0" fontId="10" fillId="8" borderId="6" xfId="0" applyFont="1" applyFill="1" applyBorder="1" applyAlignment="1">
      <alignment horizontal="center" vertical="center" wrapText="1"/>
    </xf>
    <xf numFmtId="0" fontId="10" fillId="8" borderId="7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vertical="center" wrapText="1"/>
    </xf>
    <xf numFmtId="0" fontId="10" fillId="9" borderId="7" xfId="0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9" fillId="9" borderId="4" xfId="0" applyFont="1" applyFill="1" applyBorder="1" applyAlignment="1">
      <alignment horizontal="center" vertical="center" wrapText="1"/>
    </xf>
    <xf numFmtId="0" fontId="9" fillId="9" borderId="8" xfId="0" applyFont="1" applyFill="1" applyBorder="1" applyAlignment="1">
      <alignment horizontal="left" vertical="top" wrapText="1"/>
    </xf>
    <xf numFmtId="0" fontId="7" fillId="9" borderId="5" xfId="0" applyFont="1" applyFill="1" applyBorder="1" applyAlignment="1">
      <alignment horizontal="center" vertical="center" wrapText="1"/>
    </xf>
    <xf numFmtId="0" fontId="7" fillId="9" borderId="6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top" wrapText="1"/>
    </xf>
    <xf numFmtId="0" fontId="9" fillId="8" borderId="5" xfId="0" applyFont="1" applyFill="1" applyBorder="1" applyAlignment="1">
      <alignment horizontal="center" vertical="center" wrapText="1"/>
    </xf>
    <xf numFmtId="0" fontId="9" fillId="8" borderId="6" xfId="0" applyFont="1" applyFill="1" applyBorder="1" applyAlignment="1">
      <alignment horizontal="center" vertical="center" wrapText="1"/>
    </xf>
    <xf numFmtId="0" fontId="9" fillId="8" borderId="7" xfId="0" applyFont="1" applyFill="1" applyBorder="1" applyAlignment="1">
      <alignment horizontal="center" vertical="center" wrapText="1"/>
    </xf>
    <xf numFmtId="0" fontId="9" fillId="8" borderId="12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0" fontId="9" fillId="9" borderId="12" xfId="0" applyFont="1" applyFill="1" applyBorder="1" applyAlignment="1">
      <alignment horizontal="center" vertical="center" wrapText="1"/>
    </xf>
    <xf numFmtId="0" fontId="9" fillId="9" borderId="13" xfId="0" applyFont="1" applyFill="1" applyBorder="1" applyAlignment="1">
      <alignment horizontal="center" vertical="center" wrapText="1"/>
    </xf>
    <xf numFmtId="0" fontId="9" fillId="9" borderId="5" xfId="0" applyFont="1" applyFill="1" applyBorder="1" applyAlignment="1">
      <alignment horizontal="center" vertical="center" wrapText="1"/>
    </xf>
    <xf numFmtId="0" fontId="9" fillId="9" borderId="6" xfId="0" applyFont="1" applyFill="1" applyBorder="1" applyAlignment="1">
      <alignment horizontal="center" vertical="center" wrapText="1"/>
    </xf>
    <xf numFmtId="0" fontId="9" fillId="9" borderId="7" xfId="0" applyFont="1" applyFill="1" applyBorder="1" applyAlignment="1">
      <alignment horizontal="center" vertical="center" wrapText="1"/>
    </xf>
    <xf numFmtId="0" fontId="9" fillId="9" borderId="9" xfId="0" applyFont="1" applyFill="1" applyBorder="1" applyAlignment="1">
      <alignment horizontal="center" vertical="center" wrapText="1"/>
    </xf>
    <xf numFmtId="0" fontId="9" fillId="9" borderId="10" xfId="0" applyFont="1" applyFill="1" applyBorder="1" applyAlignment="1">
      <alignment horizontal="center" vertical="center" wrapText="1"/>
    </xf>
    <xf numFmtId="0" fontId="9" fillId="9" borderId="11" xfId="0" applyFont="1" applyFill="1" applyBorder="1" applyAlignment="1">
      <alignment horizontal="center" vertical="center" wrapText="1"/>
    </xf>
    <xf numFmtId="0" fontId="9" fillId="9" borderId="8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6" fillId="8" borderId="8" xfId="0" applyFont="1" applyFill="1" applyBorder="1" applyAlignment="1">
      <alignment horizontal="center" vertical="center" wrapText="1"/>
    </xf>
    <xf numFmtId="0" fontId="6" fillId="9" borderId="8" xfId="0" applyFont="1" applyFill="1" applyBorder="1" applyAlignment="1">
      <alignment horizontal="center" vertical="center" wrapText="1"/>
    </xf>
    <xf numFmtId="0" fontId="10" fillId="8" borderId="8" xfId="0" applyFont="1" applyFill="1" applyBorder="1" applyAlignment="1">
      <alignment horizontal="center" vertical="center" wrapText="1"/>
    </xf>
    <xf numFmtId="0" fontId="10" fillId="9" borderId="8" xfId="0" applyFont="1" applyFill="1" applyBorder="1" applyAlignment="1">
      <alignment horizontal="center" vertical="center" wrapText="1"/>
    </xf>
    <xf numFmtId="0" fontId="7" fillId="8" borderId="8" xfId="0" applyFont="1" applyFill="1" applyBorder="1" applyAlignment="1">
      <alignment horizontal="center" vertical="center" wrapText="1"/>
    </xf>
    <xf numFmtId="0" fontId="9" fillId="9" borderId="8" xfId="0" applyFont="1" applyFill="1" applyBorder="1" applyAlignment="1">
      <alignment horizontal="center" vertical="center" wrapText="1"/>
    </xf>
    <xf numFmtId="0" fontId="7" fillId="9" borderId="8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1" fillId="2" borderId="1" xfId="1" applyFont="1" applyFill="1" applyBorder="1" applyAlignment="1">
      <alignment horizontal="center" vertical="top" wrapText="1"/>
    </xf>
    <xf numFmtId="0" fontId="0" fillId="9" borderId="0" xfId="0" applyFill="1" applyAlignment="1">
      <alignment horizontal="center"/>
    </xf>
    <xf numFmtId="0" fontId="2" fillId="3" borderId="1" xfId="2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" fontId="11" fillId="0" borderId="5" xfId="0" applyNumberFormat="1" applyFont="1" applyBorder="1" applyAlignment="1">
      <alignment vertical="top"/>
    </xf>
    <xf numFmtId="1" fontId="0" fillId="0" borderId="6" xfId="0" applyNumberFormat="1" applyBorder="1" applyAlignment="1">
      <alignment vertical="top"/>
    </xf>
    <xf numFmtId="1" fontId="0" fillId="0" borderId="7" xfId="0" applyNumberFormat="1" applyBorder="1" applyAlignment="1">
      <alignment vertical="top"/>
    </xf>
    <xf numFmtId="0" fontId="0" fillId="0" borderId="17" xfId="0" applyBorder="1" applyAlignment="1">
      <alignment horizontal="center" vertical="top" wrapText="1"/>
    </xf>
    <xf numFmtId="0" fontId="0" fillId="0" borderId="17" xfId="0" applyBorder="1" applyAlignment="1">
      <alignment horizontal="left" vertical="center" wrapText="1"/>
    </xf>
    <xf numFmtId="0" fontId="7" fillId="0" borderId="17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7" fillId="9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/>
    </xf>
    <xf numFmtId="0" fontId="9" fillId="8" borderId="17" xfId="0" applyFont="1" applyFill="1" applyBorder="1" applyAlignment="1">
      <alignment horizontal="center" vertical="center" wrapText="1"/>
    </xf>
    <xf numFmtId="0" fontId="9" fillId="9" borderId="17" xfId="0" applyFont="1" applyFill="1" applyBorder="1" applyAlignment="1">
      <alignment horizontal="center" vertical="center" wrapText="1"/>
    </xf>
    <xf numFmtId="0" fontId="9" fillId="9" borderId="17" xfId="0" applyFont="1" applyFill="1" applyBorder="1" applyAlignment="1">
      <alignment horizontal="left" vertical="top" wrapText="1"/>
    </xf>
    <xf numFmtId="0" fontId="9" fillId="8" borderId="17" xfId="0" applyFont="1" applyFill="1" applyBorder="1" applyAlignment="1">
      <alignment horizontal="center" vertical="top" wrapText="1"/>
    </xf>
    <xf numFmtId="0" fontId="9" fillId="9" borderId="17" xfId="0" applyFont="1" applyFill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3" fillId="4" borderId="0" xfId="3" applyFont="1" applyFill="1" applyAlignment="1">
      <alignment horizontal="center" vertical="top" wrapText="1"/>
    </xf>
    <xf numFmtId="0" fontId="13" fillId="0" borderId="0" xfId="0" applyFont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24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24" fillId="8" borderId="5" xfId="0" applyFont="1" applyFill="1" applyBorder="1" applyAlignment="1">
      <alignment horizontal="center" vertical="center" wrapText="1"/>
    </xf>
    <xf numFmtId="0" fontId="24" fillId="8" borderId="6" xfId="0" applyFont="1" applyFill="1" applyBorder="1" applyAlignment="1">
      <alignment horizontal="center" vertical="center" wrapText="1"/>
    </xf>
    <xf numFmtId="0" fontId="24" fillId="8" borderId="7" xfId="0" applyFont="1" applyFill="1" applyBorder="1" applyAlignment="1">
      <alignment horizontal="center" vertical="center" wrapText="1"/>
    </xf>
    <xf numFmtId="0" fontId="24" fillId="9" borderId="5" xfId="0" applyFont="1" applyFill="1" applyBorder="1" applyAlignment="1">
      <alignment horizontal="center" vertical="center" wrapText="1"/>
    </xf>
    <xf numFmtId="0" fontId="24" fillId="9" borderId="6" xfId="0" applyFont="1" applyFill="1" applyBorder="1" applyAlignment="1">
      <alignment horizontal="center" vertical="center" wrapText="1"/>
    </xf>
    <xf numFmtId="0" fontId="24" fillId="9" borderId="7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2" fillId="8" borderId="4" xfId="0" applyFont="1" applyFill="1" applyBorder="1" applyAlignment="1">
      <alignment horizontal="center" vertical="center" wrapText="1"/>
    </xf>
    <xf numFmtId="0" fontId="12" fillId="8" borderId="8" xfId="0" applyFont="1" applyFill="1" applyBorder="1" applyAlignment="1">
      <alignment horizontal="center" vertical="center" wrapText="1"/>
    </xf>
    <xf numFmtId="0" fontId="12" fillId="9" borderId="4" xfId="0" applyFont="1" applyFill="1" applyBorder="1" applyAlignment="1">
      <alignment horizontal="center" vertical="center" wrapText="1"/>
    </xf>
    <xf numFmtId="0" fontId="12" fillId="9" borderId="8" xfId="0" applyFont="1" applyFill="1" applyBorder="1" applyAlignment="1">
      <alignment horizontal="left" vertical="top" wrapText="1"/>
    </xf>
    <xf numFmtId="0" fontId="12" fillId="8" borderId="8" xfId="0" applyFont="1" applyFill="1" applyBorder="1" applyAlignment="1">
      <alignment horizontal="center" vertical="top" wrapText="1"/>
    </xf>
    <xf numFmtId="0" fontId="12" fillId="8" borderId="5" xfId="0" applyFont="1" applyFill="1" applyBorder="1" applyAlignment="1">
      <alignment horizontal="center" vertical="center" wrapText="1"/>
    </xf>
    <xf numFmtId="0" fontId="12" fillId="8" borderId="6" xfId="0" applyFont="1" applyFill="1" applyBorder="1" applyAlignment="1">
      <alignment horizontal="center" vertical="center" wrapText="1"/>
    </xf>
    <xf numFmtId="0" fontId="12" fillId="8" borderId="7" xfId="0" applyFont="1" applyFill="1" applyBorder="1" applyAlignment="1">
      <alignment horizontal="center" vertical="center" wrapText="1"/>
    </xf>
    <xf numFmtId="0" fontId="12" fillId="8" borderId="12" xfId="0" applyFont="1" applyFill="1" applyBorder="1" applyAlignment="1">
      <alignment horizontal="center" vertical="center" wrapText="1"/>
    </xf>
    <xf numFmtId="0" fontId="12" fillId="8" borderId="13" xfId="0" applyFont="1" applyFill="1" applyBorder="1" applyAlignment="1">
      <alignment horizontal="center" vertical="center" wrapText="1"/>
    </xf>
    <xf numFmtId="0" fontId="12" fillId="9" borderId="12" xfId="0" applyFont="1" applyFill="1" applyBorder="1" applyAlignment="1">
      <alignment horizontal="center" vertical="center" wrapText="1"/>
    </xf>
    <xf numFmtId="0" fontId="12" fillId="9" borderId="13" xfId="0" applyFont="1" applyFill="1" applyBorder="1" applyAlignment="1">
      <alignment horizontal="center" vertical="center" wrapText="1"/>
    </xf>
    <xf numFmtId="0" fontId="12" fillId="9" borderId="5" xfId="0" applyFont="1" applyFill="1" applyBorder="1" applyAlignment="1">
      <alignment horizontal="center" vertical="center" wrapText="1"/>
    </xf>
    <xf numFmtId="0" fontId="12" fillId="9" borderId="6" xfId="0" applyFont="1" applyFill="1" applyBorder="1" applyAlignment="1">
      <alignment horizontal="center" vertical="center" wrapText="1"/>
    </xf>
    <xf numFmtId="0" fontId="12" fillId="9" borderId="7" xfId="0" applyFont="1" applyFill="1" applyBorder="1" applyAlignment="1">
      <alignment horizontal="center" vertical="center" wrapText="1"/>
    </xf>
    <xf numFmtId="0" fontId="12" fillId="9" borderId="9" xfId="0" applyFont="1" applyFill="1" applyBorder="1" applyAlignment="1">
      <alignment horizontal="center" vertical="center" wrapText="1"/>
    </xf>
    <xf numFmtId="0" fontId="12" fillId="9" borderId="10" xfId="0" applyFont="1" applyFill="1" applyBorder="1" applyAlignment="1">
      <alignment horizontal="center" vertical="center" wrapText="1"/>
    </xf>
    <xf numFmtId="0" fontId="12" fillId="9" borderId="11" xfId="0" applyFont="1" applyFill="1" applyBorder="1" applyAlignment="1">
      <alignment horizontal="center" vertical="center" wrapText="1"/>
    </xf>
    <xf numFmtId="0" fontId="12" fillId="9" borderId="8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9" fontId="4" fillId="6" borderId="0" xfId="4" applyNumberFormat="1" applyFont="1" applyFill="1" applyAlignment="1">
      <alignment horizontal="center" vertical="top" wrapText="1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9" fillId="5" borderId="4" xfId="0" applyFont="1" applyFill="1" applyBorder="1" applyAlignment="1" applyProtection="1">
      <alignment horizontal="center" vertical="center" wrapText="1"/>
      <protection locked="0"/>
    </xf>
    <xf numFmtId="0" fontId="9" fillId="5" borderId="8" xfId="0" applyFont="1" applyFill="1" applyBorder="1" applyAlignment="1" applyProtection="1">
      <alignment horizontal="center" vertical="center" wrapText="1"/>
      <protection locked="0"/>
    </xf>
    <xf numFmtId="0" fontId="6" fillId="8" borderId="5" xfId="0" applyFont="1" applyFill="1" applyBorder="1" applyAlignment="1" applyProtection="1">
      <alignment horizontal="center" vertical="center" wrapText="1"/>
      <protection locked="0"/>
    </xf>
    <xf numFmtId="0" fontId="6" fillId="8" borderId="6" xfId="0" applyFont="1" applyFill="1" applyBorder="1" applyAlignment="1" applyProtection="1">
      <alignment horizontal="center" vertical="center" wrapText="1"/>
      <protection locked="0"/>
    </xf>
    <xf numFmtId="0" fontId="6" fillId="8" borderId="7" xfId="0" applyFont="1" applyFill="1" applyBorder="1" applyAlignment="1" applyProtection="1">
      <alignment horizontal="center" vertical="center" wrapText="1"/>
      <protection locked="0"/>
    </xf>
    <xf numFmtId="0" fontId="6" fillId="9" borderId="5" xfId="0" applyFont="1" applyFill="1" applyBorder="1" applyAlignment="1" applyProtection="1">
      <alignment horizontal="center" vertical="center" wrapText="1"/>
      <protection locked="0"/>
    </xf>
    <xf numFmtId="0" fontId="6" fillId="9" borderId="6" xfId="0" applyFont="1" applyFill="1" applyBorder="1" applyAlignment="1" applyProtection="1">
      <alignment horizontal="center" vertical="center" wrapText="1"/>
      <protection locked="0"/>
    </xf>
    <xf numFmtId="0" fontId="6" fillId="9" borderId="7" xfId="0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10" fillId="8" borderId="5" xfId="0" applyFont="1" applyFill="1" applyBorder="1" applyAlignment="1" applyProtection="1">
      <alignment horizontal="center" vertical="center" wrapText="1"/>
      <protection locked="0"/>
    </xf>
    <xf numFmtId="0" fontId="10" fillId="8" borderId="6" xfId="0" applyFont="1" applyFill="1" applyBorder="1" applyAlignment="1" applyProtection="1">
      <alignment horizontal="center" vertical="center" wrapText="1"/>
      <protection locked="0"/>
    </xf>
    <xf numFmtId="0" fontId="10" fillId="8" borderId="7" xfId="0" applyFont="1" applyFill="1" applyBorder="1" applyAlignment="1" applyProtection="1">
      <alignment horizontal="center" vertical="center" wrapText="1"/>
      <protection locked="0"/>
    </xf>
    <xf numFmtId="0" fontId="10" fillId="9" borderId="5" xfId="0" applyFont="1" applyFill="1" applyBorder="1" applyAlignment="1" applyProtection="1">
      <alignment horizontal="center" vertical="center" wrapText="1"/>
      <protection locked="0"/>
    </xf>
    <xf numFmtId="0" fontId="10" fillId="9" borderId="6" xfId="0" applyFont="1" applyFill="1" applyBorder="1" applyAlignment="1" applyProtection="1">
      <alignment horizontal="center" vertical="center" wrapText="1"/>
      <protection locked="0"/>
    </xf>
    <xf numFmtId="0" fontId="10" fillId="9" borderId="7" xfId="0" applyFont="1" applyFill="1" applyBorder="1" applyAlignment="1" applyProtection="1">
      <alignment horizontal="center" vertical="center" wrapText="1"/>
      <protection locked="0"/>
    </xf>
    <xf numFmtId="0" fontId="9" fillId="8" borderId="4" xfId="0" applyFont="1" applyFill="1" applyBorder="1" applyAlignment="1" applyProtection="1">
      <alignment horizontal="center" vertical="center" wrapText="1"/>
      <protection locked="0"/>
    </xf>
    <xf numFmtId="0" fontId="9" fillId="8" borderId="8" xfId="0" applyFont="1" applyFill="1" applyBorder="1" applyAlignment="1" applyProtection="1">
      <alignment horizontal="center" vertical="center" wrapText="1"/>
      <protection locked="0"/>
    </xf>
    <xf numFmtId="0" fontId="7" fillId="8" borderId="5" xfId="0" applyFont="1" applyFill="1" applyBorder="1" applyAlignment="1" applyProtection="1">
      <alignment horizontal="center" vertical="center" wrapText="1"/>
      <protection locked="0"/>
    </xf>
    <xf numFmtId="0" fontId="7" fillId="8" borderId="6" xfId="0" applyFont="1" applyFill="1" applyBorder="1" applyAlignment="1" applyProtection="1">
      <alignment horizontal="center" vertical="center" wrapText="1"/>
      <protection locked="0"/>
    </xf>
    <xf numFmtId="0" fontId="7" fillId="8" borderId="7" xfId="0" applyFont="1" applyFill="1" applyBorder="1" applyAlignment="1" applyProtection="1">
      <alignment horizontal="center" vertical="center" wrapText="1"/>
      <protection locked="0"/>
    </xf>
    <xf numFmtId="0" fontId="9" fillId="9" borderId="4" xfId="0" applyFont="1" applyFill="1" applyBorder="1" applyAlignment="1" applyProtection="1">
      <alignment horizontal="center" vertical="center" wrapText="1"/>
      <protection locked="0"/>
    </xf>
    <xf numFmtId="0" fontId="9" fillId="9" borderId="8" xfId="0" applyFont="1" applyFill="1" applyBorder="1" applyAlignment="1" applyProtection="1">
      <alignment horizontal="left" vertical="top" wrapText="1"/>
      <protection locked="0"/>
    </xf>
    <xf numFmtId="0" fontId="7" fillId="9" borderId="5" xfId="0" applyFont="1" applyFill="1" applyBorder="1" applyAlignment="1" applyProtection="1">
      <alignment horizontal="center" vertical="center" wrapText="1"/>
      <protection locked="0"/>
    </xf>
    <xf numFmtId="0" fontId="7" fillId="9" borderId="6" xfId="0" applyFont="1" applyFill="1" applyBorder="1" applyAlignment="1" applyProtection="1">
      <alignment horizontal="center" vertical="center" wrapText="1"/>
      <protection locked="0"/>
    </xf>
    <xf numFmtId="0" fontId="7" fillId="9" borderId="7" xfId="0" applyFont="1" applyFill="1" applyBorder="1" applyAlignment="1" applyProtection="1">
      <alignment horizontal="center" vertical="center" wrapText="1"/>
      <protection locked="0"/>
    </xf>
    <xf numFmtId="0" fontId="9" fillId="8" borderId="8" xfId="0" applyFont="1" applyFill="1" applyBorder="1" applyAlignment="1" applyProtection="1">
      <alignment horizontal="center" vertical="top" wrapText="1"/>
      <protection locked="0"/>
    </xf>
    <xf numFmtId="0" fontId="9" fillId="8" borderId="5" xfId="0" applyFont="1" applyFill="1" applyBorder="1" applyAlignment="1" applyProtection="1">
      <alignment horizontal="center" vertical="center" wrapText="1"/>
      <protection locked="0"/>
    </xf>
    <xf numFmtId="0" fontId="9" fillId="8" borderId="6" xfId="0" applyFont="1" applyFill="1" applyBorder="1" applyAlignment="1" applyProtection="1">
      <alignment horizontal="center" vertical="center" wrapText="1"/>
      <protection locked="0"/>
    </xf>
    <xf numFmtId="0" fontId="9" fillId="8" borderId="7" xfId="0" applyFont="1" applyFill="1" applyBorder="1" applyAlignment="1" applyProtection="1">
      <alignment horizontal="center" vertical="center" wrapText="1"/>
      <protection locked="0"/>
    </xf>
    <xf numFmtId="0" fontId="9" fillId="8" borderId="12" xfId="0" applyFont="1" applyFill="1" applyBorder="1" applyAlignment="1" applyProtection="1">
      <alignment horizontal="center" vertical="center" wrapText="1"/>
      <protection locked="0"/>
    </xf>
    <xf numFmtId="0" fontId="9" fillId="8" borderId="13" xfId="0" applyFont="1" applyFill="1" applyBorder="1" applyAlignment="1" applyProtection="1">
      <alignment horizontal="center" vertical="center" wrapText="1"/>
      <protection locked="0"/>
    </xf>
    <xf numFmtId="0" fontId="9" fillId="9" borderId="12" xfId="0" applyFont="1" applyFill="1" applyBorder="1" applyAlignment="1" applyProtection="1">
      <alignment horizontal="center" vertical="center" wrapText="1"/>
      <protection locked="0"/>
    </xf>
    <xf numFmtId="0" fontId="9" fillId="9" borderId="13" xfId="0" applyFont="1" applyFill="1" applyBorder="1" applyAlignment="1" applyProtection="1">
      <alignment horizontal="center" vertical="center" wrapText="1"/>
      <protection locked="0"/>
    </xf>
    <xf numFmtId="0" fontId="9" fillId="9" borderId="5" xfId="0" applyFont="1" applyFill="1" applyBorder="1" applyAlignment="1" applyProtection="1">
      <alignment horizontal="center" vertical="center" wrapText="1"/>
      <protection locked="0"/>
    </xf>
    <xf numFmtId="0" fontId="9" fillId="9" borderId="6" xfId="0" applyFont="1" applyFill="1" applyBorder="1" applyAlignment="1" applyProtection="1">
      <alignment horizontal="center" vertical="center" wrapText="1"/>
      <protection locked="0"/>
    </xf>
    <xf numFmtId="0" fontId="9" fillId="9" borderId="7" xfId="0" applyFont="1" applyFill="1" applyBorder="1" applyAlignment="1" applyProtection="1">
      <alignment horizontal="center" vertical="center" wrapText="1"/>
      <protection locked="0"/>
    </xf>
    <xf numFmtId="0" fontId="9" fillId="9" borderId="9" xfId="0" applyFont="1" applyFill="1" applyBorder="1" applyAlignment="1" applyProtection="1">
      <alignment horizontal="center" vertical="center" wrapText="1"/>
      <protection locked="0"/>
    </xf>
    <xf numFmtId="0" fontId="9" fillId="9" borderId="10" xfId="0" applyFont="1" applyFill="1" applyBorder="1" applyAlignment="1" applyProtection="1">
      <alignment horizontal="center" vertical="center" wrapText="1"/>
      <protection locked="0"/>
    </xf>
    <xf numFmtId="0" fontId="9" fillId="9" borderId="11" xfId="0" applyFont="1" applyFill="1" applyBorder="1" applyAlignment="1" applyProtection="1">
      <alignment horizontal="center" vertical="center" wrapText="1"/>
      <protection locked="0"/>
    </xf>
    <xf numFmtId="0" fontId="9" fillId="9" borderId="8" xfId="0" applyFont="1" applyFill="1" applyBorder="1" applyAlignment="1" applyProtection="1">
      <alignment horizontal="center" vertical="top" wrapText="1"/>
      <protection locked="0"/>
    </xf>
    <xf numFmtId="0" fontId="9" fillId="0" borderId="0" xfId="0" applyFont="1" applyAlignment="1">
      <alignment horizontal="right" vertical="top" wrapText="1"/>
    </xf>
    <xf numFmtId="0" fontId="1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</cellXfs>
  <cellStyles count="6">
    <cellStyle name="Акцент5" xfId="4" builtinId="45"/>
    <cellStyle name="Ввод " xfId="2" builtinId="20"/>
    <cellStyle name="Вывод" xfId="5" builtinId="21"/>
    <cellStyle name="Нейтральный" xfId="1" builtinId="28"/>
    <cellStyle name="Обычный" xfId="0" builtinId="0"/>
    <cellStyle name="Плохой" xfId="3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33internat.tomsk.ru/wp-content/uploads/&#1055;&#1088;&#1086;&#1075;&#1088;&#1072;&#1084;&#1084;&#1072;-&#1085;&#1072;&#1089;&#1090;&#1072;&#1074;&#1085;&#1080;&#1095;&#1077;&#1089;&#1090;&#1074;&#1072;-&#1084;&#1086;&#1076;&#1091;&#1083;&#1100;-&#1091;&#1095;&#1080;&#1090;&#1077;&#1083;&#1100;-&#1091;&#1095;&#1080;&#1090;&#1077;&#1083;&#1100;-2021.pdf" TargetMode="External"/><Relationship Id="rId2" Type="http://schemas.openxmlformats.org/officeDocument/2006/relationships/hyperlink" Target="http://cdo.tomedu.ru/wp-content/uploads/2021/11/polozhenie-o-nastavnichestve-2021-g..pdf" TargetMode="External"/><Relationship Id="rId1" Type="http://schemas.openxmlformats.org/officeDocument/2006/relationships/hyperlink" Target="http://kkk.tom.ru/index.php/vospitanie/nastavnichestvo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ulu-ul.tomschool.ru/?section_id=137" TargetMode="External"/><Relationship Id="rId2" Type="http://schemas.openxmlformats.org/officeDocument/2006/relationships/hyperlink" Target="https://ulu-ul.tomschool.ru/?section_id=61" TargetMode="External"/><Relationship Id="rId1" Type="http://schemas.openxmlformats.org/officeDocument/2006/relationships/hyperlink" Target="https://ulu-ul.tomschool.ru/?section_id=61" TargetMode="External"/></Relationships>
</file>

<file path=xl/worksheets/_rels/sheet12.xml.rels><?xml version="1.0" encoding="UTF-8" standalone="yes"?>
<Relationships xmlns="http://schemas.openxmlformats.org/package/2006/relationships"><Relationship Id="rId13" Type="http://schemas.openxmlformats.org/officeDocument/2006/relationships/hyperlink" Target="http://kolp-inkschool.edu.tomsk.ru/wp-content/uploads/2022/03/Polozhenie-po-nastavnichestvu.pdf" TargetMode="External"/><Relationship Id="rId18" Type="http://schemas.openxmlformats.org/officeDocument/2006/relationships/hyperlink" Target="http://togur-school.tom.ru/nastavnichestvo/" TargetMode="External"/><Relationship Id="rId26" Type="http://schemas.openxmlformats.org/officeDocument/2006/relationships/hyperlink" Target="http://kolp-ozschool.edu.tomsk.ru/svedeniya-ob-obrazovatelnoy-organizatsii-2/shkola-molodogo-uchitelya/" TargetMode="External"/><Relationship Id="rId39" Type="http://schemas.openxmlformats.org/officeDocument/2006/relationships/hyperlink" Target="http://sad9.tom.ru/WP/2018/10/10/&#1087;&#1086;&#1083;&#1086;&#1078;&#1077;&#1085;&#1080;&#1077;-&#1086;-&#1085;&#1072;&#1089;&#1090;&#1072;&#1074;&#1085;&#1080;&#1095;&#1077;&#1089;&#1090;&#1074;&#1077;-&#1084;&#1086;&#1083;&#1086;&#1076;&#1099;&#1093;-&#1089;/" TargetMode="External"/><Relationship Id="rId21" Type="http://schemas.openxmlformats.org/officeDocument/2006/relationships/hyperlink" Target="http://kolp-chaschool.edu.tomsk.ru/metodicheskaya-kopilka/nastavnichestvo/nastavnichestvo-pedagogov/" TargetMode="External"/><Relationship Id="rId34" Type="http://schemas.openxmlformats.org/officeDocument/2006/relationships/hyperlink" Target="http://zol.dou.tomsk.ru/navigatsiya/nastavnichestvo/" TargetMode="External"/><Relationship Id="rId42" Type="http://schemas.openxmlformats.org/officeDocument/2006/relationships/hyperlink" Target="https://chazhemto.tvoysadik.ru/upload/tschazhemto_new/files/8a/6e/8a6e6c08aab50cdb6f4ab559f8d2b300.pdf" TargetMode="External"/><Relationship Id="rId47" Type="http://schemas.openxmlformats.org/officeDocument/2006/relationships/hyperlink" Target="http://dush.tom.ru/molodie-specialist" TargetMode="External"/><Relationship Id="rId50" Type="http://schemas.openxmlformats.org/officeDocument/2006/relationships/hyperlink" Target="http://www.kolpduc.tom.ru/nastavnichestvo" TargetMode="External"/><Relationship Id="rId7" Type="http://schemas.openxmlformats.org/officeDocument/2006/relationships/hyperlink" Target="http://kolpschool5.edu.tomsk.ru/?page_id=8729" TargetMode="External"/><Relationship Id="rId2" Type="http://schemas.openxmlformats.org/officeDocument/2006/relationships/hyperlink" Target="http://kolpschool4.edu.tomsk.ru/metodkabinet/nastavnichestvo/" TargetMode="External"/><Relationship Id="rId16" Type="http://schemas.openxmlformats.org/officeDocument/2006/relationships/hyperlink" Target="https://kolp-nvschool.edu.tomsk.ru/nastavnichestvo/" TargetMode="External"/><Relationship Id="rId29" Type="http://schemas.openxmlformats.org/officeDocument/2006/relationships/hyperlink" Target="http://maraksasch.tom.ru/nastavnichestvo/" TargetMode="External"/><Relationship Id="rId11" Type="http://schemas.openxmlformats.org/officeDocument/2006/relationships/hyperlink" Target="http://kolp-inkschool.edu.tomsk.ru/rabota-s-molodymi-spetsialistami/" TargetMode="External"/><Relationship Id="rId24" Type="http://schemas.openxmlformats.org/officeDocument/2006/relationships/hyperlink" Target="http://kolp-kopschool.edu.tomsk.ru/nastavnichestvo/" TargetMode="External"/><Relationship Id="rId32" Type="http://schemas.openxmlformats.org/officeDocument/2006/relationships/hyperlink" Target="http://kolp-ds3.dou.tomsk.ru/pamyatnye-daty-rossii/" TargetMode="External"/><Relationship Id="rId37" Type="http://schemas.openxmlformats.org/officeDocument/2006/relationships/hyperlink" Target="http://ds19.dou.tomsk.ru/nastavnichestvo/" TargetMode="External"/><Relationship Id="rId40" Type="http://schemas.openxmlformats.org/officeDocument/2006/relationships/hyperlink" Target="https://chazhemto.tvoysadik.ru/?section_id=174" TargetMode="External"/><Relationship Id="rId45" Type="http://schemas.openxmlformats.org/officeDocument/2006/relationships/hyperlink" Target="http://kolpdebz.tom.ru/files/Pologenie%20o%20nastavnichestve.pdf" TargetMode="External"/><Relationship Id="rId5" Type="http://schemas.openxmlformats.org/officeDocument/2006/relationships/hyperlink" Target="http://kolpschool5.edu.tomsk.ru/?page_id=8729" TargetMode="External"/><Relationship Id="rId15" Type="http://schemas.openxmlformats.org/officeDocument/2006/relationships/hyperlink" Target="https://kolp-nvschool.edu.tomsk.ru/nastavnichestvo/" TargetMode="External"/><Relationship Id="rId23" Type="http://schemas.openxmlformats.org/officeDocument/2006/relationships/hyperlink" Target="http://kolp-chaschool.edu.tomsk.ru/wp-content/uploads/2021/10/polozhenie-o-nastavnichestve.pdf" TargetMode="External"/><Relationship Id="rId28" Type="http://schemas.openxmlformats.org/officeDocument/2006/relationships/hyperlink" Target="http://maraksasch.tom.ru/nastavnichestvo/" TargetMode="External"/><Relationship Id="rId36" Type="http://schemas.openxmlformats.org/officeDocument/2006/relationships/hyperlink" Target="http://zol.dou.tomsk.ru/wp-content/uploads/2022/03/Polozhenie-o-nastavnichestve-.pdf" TargetMode="External"/><Relationship Id="rId49" Type="http://schemas.openxmlformats.org/officeDocument/2006/relationships/hyperlink" Target="http://www.kolpduc.tom.ru/nastavnichestvo" TargetMode="External"/><Relationship Id="rId10" Type="http://schemas.openxmlformats.org/officeDocument/2006/relationships/hyperlink" Target="http://kolp-smschool.edu.tomsk.ru/nastavnichestvo-molodyih-pedagogov/" TargetMode="External"/><Relationship Id="rId19" Type="http://schemas.openxmlformats.org/officeDocument/2006/relationships/hyperlink" Target="http://togur-school.tom.ru/nastavnichestvo/" TargetMode="External"/><Relationship Id="rId31" Type="http://schemas.openxmlformats.org/officeDocument/2006/relationships/hyperlink" Target="http://kolp-stkschool.edu.tomsk.ru/nastavnichestvo/" TargetMode="External"/><Relationship Id="rId44" Type="http://schemas.openxmlformats.org/officeDocument/2006/relationships/hyperlink" Target="http://kolpdebz.tom.ru/&#1085;&#1072;&#1089;&#1090;&#1072;&#1074;&#1085;&#1080;&#1095;&#1077;&#1089;&#1090;&#1074;&#1086;/" TargetMode="External"/><Relationship Id="rId52" Type="http://schemas.openxmlformats.org/officeDocument/2006/relationships/hyperlink" Target="https://kol-dshi.tom.muzkult.ru/Nastavnichestvo" TargetMode="External"/><Relationship Id="rId4" Type="http://schemas.openxmlformats.org/officeDocument/2006/relationships/hyperlink" Target="http://kolpschool4.edu.tomsk.ru/metodkabinet/nastavnichestvo/" TargetMode="External"/><Relationship Id="rId9" Type="http://schemas.openxmlformats.org/officeDocument/2006/relationships/hyperlink" Target="http://kolp-smschool.edu.tomsk.ru/nastavnichestvo-molodyih-pedagogov/" TargetMode="External"/><Relationship Id="rId14" Type="http://schemas.openxmlformats.org/officeDocument/2006/relationships/hyperlink" Target="https://kolp-nvschool.edu.tomsk.ru/nastavnichestvo/" TargetMode="External"/><Relationship Id="rId22" Type="http://schemas.openxmlformats.org/officeDocument/2006/relationships/hyperlink" Target="http://kolp-chaschool.edu.tomsk.ru/metodicheskaya-kopilka/nastavnichestvo/" TargetMode="External"/><Relationship Id="rId27" Type="http://schemas.openxmlformats.org/officeDocument/2006/relationships/hyperlink" Target="http://kolp-ozschool.edu.tomsk.ru/svedeniya-ob-obrazovatelnoy-organizatsii-2/shkola-molodogo-uchitelya/" TargetMode="External"/><Relationship Id="rId30" Type="http://schemas.openxmlformats.org/officeDocument/2006/relationships/hyperlink" Target="http://maraksasch.tom.ru/nastavnichestvo/" TargetMode="External"/><Relationship Id="rId35" Type="http://schemas.openxmlformats.org/officeDocument/2006/relationships/hyperlink" Target="http://zol.dou.tomsk.ru/navigatsiya/nastavnichestvo/" TargetMode="External"/><Relationship Id="rId43" Type="http://schemas.openxmlformats.org/officeDocument/2006/relationships/hyperlink" Target="http://mbdou14.dou.tomsk.ru/pedagogicheskoe-nastavnichestvo/" TargetMode="External"/><Relationship Id="rId48" Type="http://schemas.openxmlformats.org/officeDocument/2006/relationships/hyperlink" Target="http://dush.tom.ru/wp-content/uploads/2021/06/nastavnichestvo-%E2%84%96-122-ot-01.09.2021.pdf" TargetMode="External"/><Relationship Id="rId8" Type="http://schemas.openxmlformats.org/officeDocument/2006/relationships/hyperlink" Target="http://kolpschool7.tom.ru/metodicheskiy-kabinet/rabota-s-molodymi-nachinayushhimi-specialistami/" TargetMode="External"/><Relationship Id="rId51" Type="http://schemas.openxmlformats.org/officeDocument/2006/relationships/hyperlink" Target="http://www.kolpduc.tom.ru/files/plan/Pologenie_Nastavnik_Optimized.pdf" TargetMode="External"/><Relationship Id="rId3" Type="http://schemas.openxmlformats.org/officeDocument/2006/relationships/hyperlink" Target="http://kolpschool4.edu.tomsk.ru/metodkabinet/nastavnichestvo/" TargetMode="External"/><Relationship Id="rId12" Type="http://schemas.openxmlformats.org/officeDocument/2006/relationships/hyperlink" Target="http://kolp-inkschool.edu.tomsk.ru/pamyatki-molodomu-pedagogu/" TargetMode="External"/><Relationship Id="rId17" Type="http://schemas.openxmlformats.org/officeDocument/2006/relationships/hyperlink" Target="http://kolp-sarschool.edu.tomsk.ru/nastavnichestvo/" TargetMode="External"/><Relationship Id="rId25" Type="http://schemas.openxmlformats.org/officeDocument/2006/relationships/hyperlink" Target="http://kolp-ozschool.edu.tomsk.ru/wp-content/uploads/2022/03/plan-raboty-21-22.pdf" TargetMode="External"/><Relationship Id="rId33" Type="http://schemas.openxmlformats.org/officeDocument/2006/relationships/hyperlink" Target="http://kolp-ds3.dou.tomsk.ru/pamyatnye-daty-rossii/" TargetMode="External"/><Relationship Id="rId38" Type="http://schemas.openxmlformats.org/officeDocument/2006/relationships/hyperlink" Target="http://sad9.tom.ru/WP/category/&#1084;&#1086;&#1083;&#1086;&#1076;&#1099;&#1077;-&#1089;&#1087;&#1077;&#1094;&#1080;&#1072;&#1083;&#1080;&#1089;&#1090;&#1099;/" TargetMode="External"/><Relationship Id="rId46" Type="http://schemas.openxmlformats.org/officeDocument/2006/relationships/hyperlink" Target="http://dush.tom.ru/molodie-specialist" TargetMode="External"/><Relationship Id="rId20" Type="http://schemas.openxmlformats.org/officeDocument/2006/relationships/hyperlink" Target="http://togur-school.tom.ru/nastavnichestvo/" TargetMode="External"/><Relationship Id="rId41" Type="http://schemas.openxmlformats.org/officeDocument/2006/relationships/hyperlink" Target="https://chazhemto.tvoysadik.ru/?section_id=173" TargetMode="External"/><Relationship Id="rId1" Type="http://schemas.openxmlformats.org/officeDocument/2006/relationships/hyperlink" Target="http://school2kolp.ru/kollektpv/nastavnichestvo/" TargetMode="External"/><Relationship Id="rId6" Type="http://schemas.openxmlformats.org/officeDocument/2006/relationships/hyperlink" Target="http://kolpschool5.edu.tomsk.ru/?page_id=8729" TargetMode="Externa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hyperlink" Target="https://mdou50.ru/sveden/document" TargetMode="External"/><Relationship Id="rId3" Type="http://schemas.openxmlformats.org/officeDocument/2006/relationships/hyperlink" Target="https://&#1076;&#1077;&#1090;&#1089;&#1072;&#1076;18.&#1090;&#1086;&#1084;&#1089;&#1072;&#1081;&#1090;.&#1088;&#1092;/wp-content/uploads/2022/03/-o-nastavnichestve.pdf" TargetMode="External"/><Relationship Id="rId7" Type="http://schemas.openxmlformats.org/officeDocument/2006/relationships/hyperlink" Target="http://ds-46.dou.tomsk.ru/wp-content/uploads/2022/05/Polozhenie-o-nastavnichestve-dou-46.pdf" TargetMode="External"/><Relationship Id="rId12" Type="http://schemas.openxmlformats.org/officeDocument/2006/relationships/hyperlink" Target="https://dou70.ru/93/images/21-22/doc/loc_akty/polozhenie_o_nastavnichestve_v_mbdouno93.pdf" TargetMode="External"/><Relationship Id="rId2" Type="http://schemas.openxmlformats.org/officeDocument/2006/relationships/hyperlink" Target="http://madou15.dou.tomsk.ru/wp-content/uploads/2022/05/Novoe-polozhenie-o-nastavnichestve.pdf" TargetMode="External"/><Relationship Id="rId1" Type="http://schemas.openxmlformats.org/officeDocument/2006/relationships/hyperlink" Target="https://&#1076;&#1077;&#1090;&#1089;&#1072;&#1076;8.&#1090;&#1086;&#1084;&#1089;&#1072;&#1081;&#1090;.&#1088;&#1092;/wp-content/uploads/2022/03/%D0%9F%D0%BE%D0%BB%D0%BE%D0%B6%D0%B5%D0%BD%D0%B8%D0%B5-%D0%BE-%D0%BD%D0%B0%D1%81%D1%82%D0%B0%D0%B2%D0%BD%D0%B8%D1%87%D0%B5%D1%81%D1%82%D0%B2%D0%B5.pdf" TargetMode="External"/><Relationship Id="rId6" Type="http://schemas.openxmlformats.org/officeDocument/2006/relationships/hyperlink" Target="http://dsad44.ru/wp-content/uploads/2015/10/Polozhenie-o-nastavnichestve-MADOU-----44-g.-Tomska.pdf" TargetMode="External"/><Relationship Id="rId11" Type="http://schemas.openxmlformats.org/officeDocument/2006/relationships/hyperlink" Target="https://drive.google.com/file/d/1PsYpPp61gQpfygZ63h2VYZdrZySSY7C9/view" TargetMode="External"/><Relationship Id="rId5" Type="http://schemas.openxmlformats.org/officeDocument/2006/relationships/hyperlink" Target="http://ds-35.dou.tomsk.ru/wp-content/uploads/2022/05/Polozhenie-o-nastavnichestve.pdf" TargetMode="External"/><Relationship Id="rId10" Type="http://schemas.openxmlformats.org/officeDocument/2006/relationships/hyperlink" Target="http://ds-61.dou.tomsk.ru/wp-content/uploads/2022/03/Polozhenie-o-nastavnichestve-v-MADOU-61-g.pdf" TargetMode="External"/><Relationship Id="rId4" Type="http://schemas.openxmlformats.org/officeDocument/2006/relationships/hyperlink" Target="http://ds-21.dou.tomsk.ru/wp-content/uploads/2021/05/Polozhenie-o-nastavnichestve.pdf" TargetMode="External"/><Relationship Id="rId9" Type="http://schemas.openxmlformats.org/officeDocument/2006/relationships/hyperlink" Target="http://dsad54.tom.ru/sites/default/files/files/&#1055;&#1086;&#1083;&#1086;&#1078;&#1077;&#1085;&#1080;&#1077;%20&#1086;%20&#1085;&#1072;&#1089;&#1090;&#1072;&#1074;&#1085;&#1080;&#1095;&#1077;&#1089;&#1090;&#1074;&#1077;2184_2.pdf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://psh257.ucoz.ru/Kadri/polozhenie_o_nastavnichestve.pdf" TargetMode="External"/><Relationship Id="rId2" Type="http://schemas.openxmlformats.org/officeDocument/2006/relationships/hyperlink" Target="http://psh257.ucoz.ru/index/nastavnichestvo/0-409" TargetMode="External"/><Relationship Id="rId1" Type="http://schemas.openxmlformats.org/officeDocument/2006/relationships/hyperlink" Target="http://psh257.ucoz.ru/index/nastavnichestvo/0-409" TargetMode="External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hyperlink" Target="http://sheg-school2.edu.tomsk.ru/innovatsionnaya-deyatelnost-rvtsi/" TargetMode="External"/><Relationship Id="rId13" Type="http://schemas.openxmlformats.org/officeDocument/2006/relationships/hyperlink" Target="http://sheg-ds2.dou.tomsk.ru/dokumentyi/obrazovanie/nastavnichestvo/" TargetMode="External"/><Relationship Id="rId3" Type="http://schemas.openxmlformats.org/officeDocument/2006/relationships/hyperlink" Target="http://sheg-school1.edu.tomsk.ru/sistema-nastavnichestva/" TargetMode="External"/><Relationship Id="rId7" Type="http://schemas.openxmlformats.org/officeDocument/2006/relationships/hyperlink" Target="https://yadi.sk/i/d3IIWj1wwyHnmw" TargetMode="External"/><Relationship Id="rId12" Type="http://schemas.openxmlformats.org/officeDocument/2006/relationships/hyperlink" Target="http://sheg-gusschool.edu.tomsk.ru/nastavnichestvo-pedagogov/" TargetMode="External"/><Relationship Id="rId17" Type="http://schemas.openxmlformats.org/officeDocument/2006/relationships/hyperlink" Target="http://sheg-cdt.dou.tomsk.ru/wp-content/uploads/2021/12/polozhenie-o-nastavnichestve-TSDT.pdfhttp:/sheg-cdt.dou.tomsk.ru/wp-content/uploads/2021/12/polozhenie-o-nastavnichestve-TSDT.pdfhttp:/sheg-cdt.dou.tomsk.ru/wp-content/uploads/2021/12/polozhenie-o-nastavnichestve-TSDT.pdfhttp:/sheg-cdt.dou.tomsk.ru/wp-content/uploads/2021/12/polozhenie-o-nastavnichestve-TSDT.pdfhttp:/sheg-cdt.dou.tomsk.ru/wp-content/uploads/2021/12/polozhenie-o-nastavnichestve-TSDT.pdfhttp:/sheg-cdt.dou.tomsk.ru/wp-content/uploads/2021/12/polozhenie-o-nastavnichestve-TSDT.pdfhttp:/sheg-cdt.dou.tomsk.ru/wp-content/uploads/2021/12/polozhenie-o-nastavnichestve-TSDT.pdfhttp:/sheg-cdt.dou.tomsk.ru/wp-content/uploads/2021/12/polozhenie-o-nastavnichestve-TSDT.pdfv" TargetMode="External"/><Relationship Id="rId2" Type="http://schemas.openxmlformats.org/officeDocument/2006/relationships/hyperlink" Target="http://sheg-school1.edu.tomsk.ru/sistema-nastavnichestva/" TargetMode="External"/><Relationship Id="rId16" Type="http://schemas.openxmlformats.org/officeDocument/2006/relationships/hyperlink" Target="http://forest.dou.tomsk.ru/svedeniya-ob-obrazovatelnoy-organizatsii-3/obrazovanie/obrazovatelnye-standarty/" TargetMode="External"/><Relationship Id="rId1" Type="http://schemas.openxmlformats.org/officeDocument/2006/relationships/hyperlink" Target="http://sheg-school1.edu.tomsk.ru/sistema-nastavnichestva/" TargetMode="External"/><Relationship Id="rId6" Type="http://schemas.openxmlformats.org/officeDocument/2006/relationships/hyperlink" Target="https://yadi.sk/i/d3IIWj1wwyHnmw" TargetMode="External"/><Relationship Id="rId11" Type="http://schemas.openxmlformats.org/officeDocument/2006/relationships/hyperlink" Target="http://sheg-school2.edu.tomsk.ru/wp-content/uploads/2021/09/Prikaz-o-naznachenii-nastavnikov.pdf" TargetMode="External"/><Relationship Id="rId5" Type="http://schemas.openxmlformats.org/officeDocument/2006/relationships/hyperlink" Target="http://sheg-monschool.edu.tomsk.ru/shkola/nastavnichestvo/" TargetMode="External"/><Relationship Id="rId15" Type="http://schemas.openxmlformats.org/officeDocument/2006/relationships/hyperlink" Target="http://forest.dou.tomsk.ru/svedeniya-ob-obrazovatelnoy-organizatsii-3/obrazovanie/obrazovatelnye-standarty/" TargetMode="External"/><Relationship Id="rId10" Type="http://schemas.openxmlformats.org/officeDocument/2006/relationships/hyperlink" Target="http://sheg-school2.edu.tomsk.ru/wp-content/uploads/2019/12/Polozhenie-o-nastavnichestve.pdf" TargetMode="External"/><Relationship Id="rId4" Type="http://schemas.openxmlformats.org/officeDocument/2006/relationships/hyperlink" Target="http://sheg-babschool.edu.tomsk.ru/n-a-s-t-a-v-n-i-ch-e-s-t-v-o/" TargetMode="External"/><Relationship Id="rId9" Type="http://schemas.openxmlformats.org/officeDocument/2006/relationships/hyperlink" Target="http://sheg-school2.edu.tomsk.ru/innovatsionnaya-deyatelnost-rvtsi/" TargetMode="External"/><Relationship Id="rId14" Type="http://schemas.openxmlformats.org/officeDocument/2006/relationships/hyperlink" Target="http://sheg-ds2.dou.tomsk.ru/wp-content/uploads/2021/11/Polozhenie-o-nastavnichestve.pdf" TargetMode="External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hyperlink" Target="http://spas-school.edu.tomsk.ru/rabota-s-molodymi-spetsialistami/" TargetMode="External"/><Relationship Id="rId13" Type="http://schemas.openxmlformats.org/officeDocument/2006/relationships/hyperlink" Target="http://tom-rasschool.edu.tomsk.ru/deyatelnost-shkolyi/" TargetMode="External"/><Relationship Id="rId18" Type="http://schemas.openxmlformats.org/officeDocument/2006/relationships/hyperlink" Target="https://vk.com/doc-186444609_628382370" TargetMode="External"/><Relationship Id="rId3" Type="http://schemas.openxmlformats.org/officeDocument/2006/relationships/hyperlink" Target="http://spas-school.edu.tomsk.ru/rabota-s-molodymi-spetsialistami/" TargetMode="External"/><Relationship Id="rId7" Type="http://schemas.openxmlformats.org/officeDocument/2006/relationships/hyperlink" Target="http://spas-school.edu.tomsk.ru/rabota-s-molodymi-spetsialistami/" TargetMode="External"/><Relationship Id="rId12" Type="http://schemas.openxmlformats.org/officeDocument/2006/relationships/hyperlink" Target="http://tom-rasschool.edu.tomsk.ru/deyatelnost-shkolyi/" TargetMode="External"/><Relationship Id="rId17" Type="http://schemas.openxmlformats.org/officeDocument/2006/relationships/hyperlink" Target="https://moryakovkasadik.jimdofree.com/%D0%BC%D0%B5%D1%82%D0%BE%D0%B4%D0%B8%D1%87%D0%B5%D1%81%D0%BA%D0%B8%D0%B9-%D0%BA%D0%B0%D0%B1%D0%B8%D0%BD%D0%B5%D1%82-%D0%B4%D0%BE%D1%83/" TargetMode="External"/><Relationship Id="rId2" Type="http://schemas.openxmlformats.org/officeDocument/2006/relationships/hyperlink" Target="http://spas-school.edu.tomsk.ru/rabota-s-molodymi-spetsialistami/" TargetMode="External"/><Relationship Id="rId16" Type="http://schemas.openxmlformats.org/officeDocument/2006/relationships/hyperlink" Target="http://tom-chrechka.dou.tomsk.ru/wp-content/uploads/2017/04/Polozhenie-o-nastavnichestve.pdf" TargetMode="External"/><Relationship Id="rId20" Type="http://schemas.openxmlformats.org/officeDocument/2006/relationships/hyperlink" Target="http://tom-odisey.dou.tomsk.ru/nastavnichestvo/" TargetMode="External"/><Relationship Id="rId1" Type="http://schemas.openxmlformats.org/officeDocument/2006/relationships/hyperlink" Target="http://spas-school.edu.tomsk.ru/rabota-s-molodymi-spetsialistami/" TargetMode="External"/><Relationship Id="rId6" Type="http://schemas.openxmlformats.org/officeDocument/2006/relationships/hyperlink" Target="http://tom-bgschool.edu.tomsk.ru/sveden/education/metodicheskij-sovet-shkoly/nastavnichestvo" TargetMode="External"/><Relationship Id="rId11" Type="http://schemas.openxmlformats.org/officeDocument/2006/relationships/hyperlink" Target="http://tom-rasschool.edu.tomsk.ru/deyatelnost-shkolyi/" TargetMode="External"/><Relationship Id="rId5" Type="http://schemas.openxmlformats.org/officeDocument/2006/relationships/hyperlink" Target="http://tom-halschool.edu.tomsk.ru/nastavnichestvo/" TargetMode="External"/><Relationship Id="rId15" Type="http://schemas.openxmlformats.org/officeDocument/2006/relationships/hyperlink" Target="http://tom-zorkalcevo.dou.tomsk.ru/lokalnyie-aktyi/" TargetMode="External"/><Relationship Id="rId10" Type="http://schemas.openxmlformats.org/officeDocument/2006/relationships/hyperlink" Target="http://tom-molschool.tom.eduru.ru/media/2021/12/03/1307867061/Polozhenie_ob_organizacii_nastavnichestva.pdf" TargetMode="External"/><Relationship Id="rId19" Type="http://schemas.openxmlformats.org/officeDocument/2006/relationships/hyperlink" Target="https://vk.com/doc-186444609_628382370" TargetMode="External"/><Relationship Id="rId4" Type="http://schemas.openxmlformats.org/officeDocument/2006/relationships/hyperlink" Target="http://tom-halschool.edu.tomsk.ru/nastavnichestvo/" TargetMode="External"/><Relationship Id="rId9" Type="http://schemas.openxmlformats.org/officeDocument/2006/relationships/hyperlink" Target="https://kislovka-school.obrpro.ru/documents/lokalnye-normativnye-akty-reglamentiruiushchie-o-9" TargetMode="External"/><Relationship Id="rId14" Type="http://schemas.openxmlformats.org/officeDocument/2006/relationships/hyperlink" Target="http://tom-zorkalcevo.dou.tomsk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alexschool.ru/wp-content/uploads/polozhenie-o-nastavnichestve-.pdf" TargetMode="External"/><Relationship Id="rId1" Type="http://schemas.openxmlformats.org/officeDocument/2006/relationships/hyperlink" Target="http://alexschool.ru/nastavnichestvo-2/" TargetMode="External"/></Relationships>
</file>

<file path=xl/worksheets/_rels/sheet20.xml.rels><?xml version="1.0" encoding="UTF-8" standalone="yes"?>
<Relationships xmlns="http://schemas.openxmlformats.org/package/2006/relationships"><Relationship Id="rId13" Type="http://schemas.openxmlformats.org/officeDocument/2006/relationships/hyperlink" Target="http://sev-school78.edu.tomsk.ru/uchitelskaya/attestatsiya-pedagogov/" TargetMode="External"/><Relationship Id="rId18" Type="http://schemas.openxmlformats.org/officeDocument/2006/relationships/hyperlink" Target="http://&#1096;&#1082;&#1086;&#1083;&#1072;-84.&#1088;&#1092;/nastavnik" TargetMode="External"/><Relationship Id="rId26" Type="http://schemas.openxmlformats.org/officeDocument/2006/relationships/hyperlink" Target="http://internat.seversk.ru/index.php/overview4/nastavnichestvo" TargetMode="External"/><Relationship Id="rId39" Type="http://schemas.openxmlformats.org/officeDocument/2006/relationships/hyperlink" Target="http://ds11.seversk.ru/wp-content/uploads/2020/09/polozhenie-po-nastavnichestvu.pdf" TargetMode="External"/><Relationship Id="rId21" Type="http://schemas.openxmlformats.org/officeDocument/2006/relationships/hyperlink" Target="http://school89seversk.ucoz.ru/index/nastavnichestvo/0-240" TargetMode="External"/><Relationship Id="rId34" Type="http://schemas.openxmlformats.org/officeDocument/2006/relationships/hyperlink" Target="https://seversk198.tomschool.ru/sveden/document" TargetMode="External"/><Relationship Id="rId42" Type="http://schemas.openxmlformats.org/officeDocument/2006/relationships/hyperlink" Target="http://ds20.seversk.ru/?page_id=4589" TargetMode="External"/><Relationship Id="rId47" Type="http://schemas.openxmlformats.org/officeDocument/2006/relationships/hyperlink" Target="http://cad50.vseversk.ru/list_21_03.htm" TargetMode="External"/><Relationship Id="rId50" Type="http://schemas.openxmlformats.org/officeDocument/2006/relationships/hyperlink" Target="http://malinka.seversk.ru/index.php?option=com_content&amp;view=article&amp;id=836:shkola-molodogo-pedagoga&amp;catid=16:pravayakolonka&amp;Itemid=191" TargetMode="External"/><Relationship Id="rId7" Type="http://schemas.openxmlformats.org/officeDocument/2006/relationships/hyperlink" Target="https://&#1089;&#1092;&#1084;&#1083;.&#1088;&#1092;/metodicheskaya-rabota/" TargetMode="External"/><Relationship Id="rId2" Type="http://schemas.openxmlformats.org/officeDocument/2006/relationships/hyperlink" Target="http://school76.edu.tomsk.ru/shkola-molodogo-pedagoga/" TargetMode="External"/><Relationship Id="rId16" Type="http://schemas.openxmlformats.org/officeDocument/2006/relationships/hyperlink" Target="http://&#1096;&#1082;&#1086;&#1083;&#1072;-84.&#1088;&#1092;/nastavnik" TargetMode="External"/><Relationship Id="rId29" Type="http://schemas.openxmlformats.org/officeDocument/2006/relationships/hyperlink" Target="http://school196.tomsk.ru/240/" TargetMode="External"/><Relationship Id="rId11" Type="http://schemas.openxmlformats.org/officeDocument/2006/relationships/hyperlink" Target="http://gimnazia.tomsknet.ru/index.php?cat=4&amp;scat=1" TargetMode="External"/><Relationship Id="rId24" Type="http://schemas.openxmlformats.org/officeDocument/2006/relationships/hyperlink" Target="http://school90-seversk.ru/metodrabota.html" TargetMode="External"/><Relationship Id="rId32" Type="http://schemas.openxmlformats.org/officeDocument/2006/relationships/hyperlink" Target="https://sc197m.tomschool.ru/" TargetMode="External"/><Relationship Id="rId37" Type="http://schemas.openxmlformats.org/officeDocument/2006/relationships/hyperlink" Target="http://sol-tomsk.ru/288/" TargetMode="External"/><Relationship Id="rId40" Type="http://schemas.openxmlformats.org/officeDocument/2006/relationships/hyperlink" Target="https://mdouds17.dou.tomsk.ru/nachinayushhemu-vospitatelyu.html/" TargetMode="External"/><Relationship Id="rId45" Type="http://schemas.openxmlformats.org/officeDocument/2006/relationships/hyperlink" Target="http://ds37.seversk.ru/&#1087;&#1088;&#1072;&#1074;&#1086;&#1077;-&#1084;&#1077;&#1085;&#1102;/&#1087;&#1077;&#1076;&#1072;&#1075;&#1086;&#1075;&#1072;&#1084;/" TargetMode="External"/><Relationship Id="rId53" Type="http://schemas.openxmlformats.org/officeDocument/2006/relationships/hyperlink" Target="http://ds60.seversk.ru/wp-content/uploads/2011/06/polozhenie-o-nastavnichestve.pdf" TargetMode="External"/><Relationship Id="rId5" Type="http://schemas.openxmlformats.org/officeDocument/2006/relationships/hyperlink" Target="https://seversk80.tomschool.ru/sveden/employees" TargetMode="External"/><Relationship Id="rId10" Type="http://schemas.openxmlformats.org/officeDocument/2006/relationships/hyperlink" Target="http://gimnazia.tomsknet.ru/index.php?cat=4&amp;scat=1" TargetMode="External"/><Relationship Id="rId19" Type="http://schemas.openxmlformats.org/officeDocument/2006/relationships/hyperlink" Target="http://school87.vseversk.ru/new_page_85.htm" TargetMode="External"/><Relationship Id="rId31" Type="http://schemas.openxmlformats.org/officeDocument/2006/relationships/hyperlink" Target="https://sc197m.tomschool.ru/" TargetMode="External"/><Relationship Id="rId44" Type="http://schemas.openxmlformats.org/officeDocument/2006/relationships/hyperlink" Target="https://disk.yandex.ru/i/9OJKVPSRDk0iaA" TargetMode="External"/><Relationship Id="rId52" Type="http://schemas.openxmlformats.org/officeDocument/2006/relationships/hyperlink" Target="http://ds59.seversk.ru/wp-content/uploads/2022/03/polozhenie-o-nastavnichestve.pdf" TargetMode="External"/><Relationship Id="rId4" Type="http://schemas.openxmlformats.org/officeDocument/2006/relationships/hyperlink" Target="http://school76.edu.tomsk.ru/shkola-molodogo-pedagoga/" TargetMode="External"/><Relationship Id="rId9" Type="http://schemas.openxmlformats.org/officeDocument/2006/relationships/hyperlink" Target="https://&#1089;&#1092;&#1084;&#1083;.&#1088;&#1092;/wp-content/uploads/Documents/nastavnichestvo/prikaz_nastav.pdf" TargetMode="External"/><Relationship Id="rId14" Type="http://schemas.openxmlformats.org/officeDocument/2006/relationships/hyperlink" Target="http://seversk-school83.tom.ru/" TargetMode="External"/><Relationship Id="rId22" Type="http://schemas.openxmlformats.org/officeDocument/2006/relationships/hyperlink" Target="http://school89seversk.ucoz.ru/index/nastavnichestvo/0-240" TargetMode="External"/><Relationship Id="rId27" Type="http://schemas.openxmlformats.org/officeDocument/2006/relationships/hyperlink" Target="http://internat.seversk.ru/index.php/overview4/nastavnichestvo" TargetMode="External"/><Relationship Id="rId30" Type="http://schemas.openxmlformats.org/officeDocument/2006/relationships/hyperlink" Target="http://school196.tomsk.ru/240/" TargetMode="External"/><Relationship Id="rId35" Type="http://schemas.openxmlformats.org/officeDocument/2006/relationships/hyperlink" Target="https://seversk198.tomschool.ru/sveden/document" TargetMode="External"/><Relationship Id="rId43" Type="http://schemas.openxmlformats.org/officeDocument/2006/relationships/hyperlink" Target="http://ds20.seversk.ru/?page_id=4589" TargetMode="External"/><Relationship Id="rId48" Type="http://schemas.openxmlformats.org/officeDocument/2006/relationships/hyperlink" Target="http://malinka.seversk.ru/index.php?option=com_content&amp;view=article&amp;id=836:shkola-molodogo-pedagoga&amp;catid=16:pravayakolonka&amp;Itemid=191" TargetMode="External"/><Relationship Id="rId8" Type="http://schemas.openxmlformats.org/officeDocument/2006/relationships/hyperlink" Target="https://&#1089;&#1092;&#1084;&#1083;.&#1088;&#1092;/wp-content/uploads/Documents/nastavnichestvo/polozh_nastav.pdf" TargetMode="External"/><Relationship Id="rId51" Type="http://schemas.openxmlformats.org/officeDocument/2006/relationships/hyperlink" Target="http://crr58.vseversk.ru/p_5.htm" TargetMode="External"/><Relationship Id="rId3" Type="http://schemas.openxmlformats.org/officeDocument/2006/relationships/hyperlink" Target="http://school76.edu.tomsk.ru/shkola-molodogo-pedagoga/" TargetMode="External"/><Relationship Id="rId12" Type="http://schemas.openxmlformats.org/officeDocument/2006/relationships/hyperlink" Target="http://sev-school78.edu.tomsk.ru/uchitelskaya/attestatsiya-pedagogov/" TargetMode="External"/><Relationship Id="rId17" Type="http://schemas.openxmlformats.org/officeDocument/2006/relationships/hyperlink" Target="http://&#1096;&#1082;&#1086;&#1083;&#1072;-84.&#1088;&#1092;/nastavnik" TargetMode="External"/><Relationship Id="rId25" Type="http://schemas.openxmlformats.org/officeDocument/2006/relationships/hyperlink" Target="http://school90-seversk.ru/doc/&#1055;&#1086;&#1083;&#1086;&#1078;&#1077;&#1085;&#1080;&#1077;%20&#1054;%20&#1085;&#1072;&#1089;&#1090;&#1072;&#1074;&#1085;&#1080;&#1095;&#1077;&#1089;&#1090;&#1074;&#1077;.pdf" TargetMode="External"/><Relationship Id="rId33" Type="http://schemas.openxmlformats.org/officeDocument/2006/relationships/hyperlink" Target="https://sc197m.tomschool.ru/" TargetMode="External"/><Relationship Id="rId38" Type="http://schemas.openxmlformats.org/officeDocument/2006/relationships/hyperlink" Target="http://sol-tomsk.ru/288/" TargetMode="External"/><Relationship Id="rId46" Type="http://schemas.openxmlformats.org/officeDocument/2006/relationships/hyperlink" Target="http://ds37.seversk.ru/wp-content/uploads/2021/12/&#1055;&#1086;&#1083;&#1086;&#1078;&#1077;&#1085;&#1080;&#1077;-&#1086;-&#1088;&#1072;&#1073;&#1086;&#1090;&#1077;-&#1096;&#1082;&#1086;&#1083;&#1099;-&#1084;&#1086;&#1083;&#1086;&#1076;&#1086;&#1075;&#1086;-&#1087;&#1077;&#1076;&#1072;&#1075;&#1086;&#1075;&#1072;.pdf" TargetMode="External"/><Relationship Id="rId20" Type="http://schemas.openxmlformats.org/officeDocument/2006/relationships/hyperlink" Target="http://school87.vseversk.ru/new_page_85.htm" TargetMode="External"/><Relationship Id="rId41" Type="http://schemas.openxmlformats.org/officeDocument/2006/relationships/hyperlink" Target="https://mdouds17.dou.tomsk.ru/wp-content/uploads/2022/05/%D0%9D%D0%B0%D1%81%D1%82%D0%B0%D0%B2%D0%BD%D0%B8%D1%87%D0%B5%D1%81%D1%82%D0%B2%D0%BE.pdf" TargetMode="External"/><Relationship Id="rId1" Type="http://schemas.openxmlformats.org/officeDocument/2006/relationships/hyperlink" Target="http://school76.edu.tomsk.ru/shkola-molodogo-pedagoga/" TargetMode="External"/><Relationship Id="rId6" Type="http://schemas.openxmlformats.org/officeDocument/2006/relationships/hyperlink" Target="https://&#1089;&#1092;&#1084;&#1083;.&#1088;&#1092;/metodicheskaya-rabota/" TargetMode="External"/><Relationship Id="rId15" Type="http://schemas.openxmlformats.org/officeDocument/2006/relationships/hyperlink" Target="http://seversk-school83.tom.ru/" TargetMode="External"/><Relationship Id="rId23" Type="http://schemas.openxmlformats.org/officeDocument/2006/relationships/hyperlink" Target="http://school90-seversk.ru/metodrabota.html" TargetMode="External"/><Relationship Id="rId28" Type="http://schemas.openxmlformats.org/officeDocument/2006/relationships/hyperlink" Target="http://internat.seversk.ru/index.php/overview4/nastavnichestvo" TargetMode="External"/><Relationship Id="rId36" Type="http://schemas.openxmlformats.org/officeDocument/2006/relationships/hyperlink" Target="http://sol-tomsk.ru/288/" TargetMode="External"/><Relationship Id="rId49" Type="http://schemas.openxmlformats.org/officeDocument/2006/relationships/hyperlink" Target="http://malinka.seversk.ru/index.php?option=com_content&amp;view=article&amp;id=836:shkola-molodogo-pedagoga&amp;catid=16:pravayakolonka&amp;Itemid=191" TargetMode="External"/></Relationships>
</file>

<file path=xl/worksheets/_rels/sheet21.xml.rels><?xml version="1.0" encoding="UTF-8" standalone="yes"?>
<Relationships xmlns="http://schemas.openxmlformats.org/package/2006/relationships"><Relationship Id="rId13" Type="http://schemas.openxmlformats.org/officeDocument/2006/relationships/hyperlink" Target="https://shkola3.guostrj.ru/deyatel-nost/nastavnichestvo/" TargetMode="External"/><Relationship Id="rId18" Type="http://schemas.openxmlformats.org/officeDocument/2006/relationships/hyperlink" Target="https://4schoolstrj.ucoz.ru/index/razvitie_nastavnichestva/0-234" TargetMode="External"/><Relationship Id="rId26" Type="http://schemas.openxmlformats.org/officeDocument/2006/relationships/hyperlink" Target="http://strjotschool.edu.tomsk.ru/nastavnichestvo/" TargetMode="External"/><Relationship Id="rId39" Type="http://schemas.openxmlformats.org/officeDocument/2006/relationships/hyperlink" Target="http://kolobok.guostrj.ru/files/sady/kolobok_file/deyatelnost/NASTAVNICHESTVO/LOKALINUE/polozhenie_o_nastavnichestve.pdf" TargetMode="External"/><Relationship Id="rId21" Type="http://schemas.openxmlformats.org/officeDocument/2006/relationships/hyperlink" Target="http://strjschool6.edu.tomsk.ru/svedeniya-ob-obrazovatelnoj-organizatsii/obrazovanie/razvitie-nastavnichestva/" TargetMode="External"/><Relationship Id="rId34" Type="http://schemas.openxmlformats.org/officeDocument/2006/relationships/hyperlink" Target="https://kljuchik.guostrj.ru/deyatel-nost/razvitie-nastavnichestva-v-dou/" TargetMode="External"/><Relationship Id="rId42" Type="http://schemas.openxmlformats.org/officeDocument/2006/relationships/hyperlink" Target="https://rjabinushka.guostrj.ru/deyatelnost/nastavnichestvo/" TargetMode="External"/><Relationship Id="rId47" Type="http://schemas.openxmlformats.org/officeDocument/2006/relationships/hyperlink" Target="http://zuravushka-strj.ru/?page_id=11700" TargetMode="External"/><Relationship Id="rId50" Type="http://schemas.openxmlformats.org/officeDocument/2006/relationships/hyperlink" Target="http://rosinka-strj.ucoz.ru/index/razvitie_nastavnichestva/0-81" TargetMode="External"/><Relationship Id="rId55" Type="http://schemas.openxmlformats.org/officeDocument/2006/relationships/hyperlink" Target="https://dssemicvetik.ru/deyatelnost/informatsionnaya-bezopasnost.php" TargetMode="External"/><Relationship Id="rId63" Type="http://schemas.openxmlformats.org/officeDocument/2006/relationships/hyperlink" Target="mailto:AvdeevaVA@guostrj.ru" TargetMode="External"/><Relationship Id="rId7" Type="http://schemas.openxmlformats.org/officeDocument/2006/relationships/hyperlink" Target="http://strjschool1.ucoz.ru/index/razvitie_nastavnichestva/0-362" TargetMode="External"/><Relationship Id="rId2" Type="http://schemas.openxmlformats.org/officeDocument/2006/relationships/hyperlink" Target="http://strjschool5.edu.tomsk.ru/nastavnichestvo/" TargetMode="External"/><Relationship Id="rId16" Type="http://schemas.openxmlformats.org/officeDocument/2006/relationships/hyperlink" Target="https://4schoolstrj.ucoz.ru/index/razvitie_nastavnichestva/0-234" TargetMode="External"/><Relationship Id="rId29" Type="http://schemas.openxmlformats.org/officeDocument/2006/relationships/hyperlink" Target="https://solnyshko.guostrj.ru/deyatel-nost/godovoj-plan-uchrezhdeniya/razvitie-nastavnichestva/" TargetMode="External"/><Relationship Id="rId11" Type="http://schemas.openxmlformats.org/officeDocument/2006/relationships/hyperlink" Target="http://strjschool2.ucoz.org/index/razvitie_nastavnichestva/0-101" TargetMode="External"/><Relationship Id="rId24" Type="http://schemas.openxmlformats.org/officeDocument/2006/relationships/hyperlink" Target="http://strjotschool.edu.tomsk.ru/nastavnichestvo/" TargetMode="External"/><Relationship Id="rId32" Type="http://schemas.openxmlformats.org/officeDocument/2006/relationships/hyperlink" Target="http://ds3-petushok.ru/load/shkola_molodogo_pedagoga/32" TargetMode="External"/><Relationship Id="rId37" Type="http://schemas.openxmlformats.org/officeDocument/2006/relationships/hyperlink" Target="https://kolobok.guostrj.ru/d/metodicheskaya-deyatelnost/razvitie-nastavnichestva-v-dou/" TargetMode="External"/><Relationship Id="rId40" Type="http://schemas.openxmlformats.org/officeDocument/2006/relationships/hyperlink" Target="https://rjabinushka.guostrj.ru/deyatelnost/nastavnichestvo/" TargetMode="External"/><Relationship Id="rId45" Type="http://schemas.openxmlformats.org/officeDocument/2006/relationships/hyperlink" Target="http://rybka.guostrj.ru/files/sady/rybka_file/deyatelnost/nastavniki/polozhenie_ob_organizacii_nastavnichestva_v_mdou.pdf" TargetMode="External"/><Relationship Id="rId53" Type="http://schemas.openxmlformats.org/officeDocument/2006/relationships/hyperlink" Target="http://&#1076;&#1089;11&#1088;&#1086;&#1084;&#1072;&#1096;&#1082;&#1072;.&#1088;&#1092;/index/razvitie_nastavnichestva/0-579" TargetMode="External"/><Relationship Id="rId58" Type="http://schemas.openxmlformats.org/officeDocument/2006/relationships/hyperlink" Target="https://strezh-center.tom.sportsng.ru/razvitie_nastavnichestva" TargetMode="External"/><Relationship Id="rId5" Type="http://schemas.openxmlformats.org/officeDocument/2006/relationships/hyperlink" Target="https://school7.ucoz.org/43/11/1/IMG_0004-25-.pdf" TargetMode="External"/><Relationship Id="rId61" Type="http://schemas.openxmlformats.org/officeDocument/2006/relationships/hyperlink" Target="https://debc.su/razvitie-nastavnichestva/" TargetMode="External"/><Relationship Id="rId19" Type="http://schemas.openxmlformats.org/officeDocument/2006/relationships/hyperlink" Target="http://strjschool6.edu.tomsk.ru/svedeniya-ob-obrazovatelnoj-organizatsii/obrazovanie/razvitie-nastavnichestva/" TargetMode="External"/><Relationship Id="rId14" Type="http://schemas.openxmlformats.org/officeDocument/2006/relationships/hyperlink" Target="https://shkola3.guostrj.ru/deyatel-nost/nastavnichestvo/" TargetMode="External"/><Relationship Id="rId22" Type="http://schemas.openxmlformats.org/officeDocument/2006/relationships/hyperlink" Target="https://skoshstrj.ru/nastav/" TargetMode="External"/><Relationship Id="rId27" Type="http://schemas.openxmlformats.org/officeDocument/2006/relationships/hyperlink" Target="https://shkola3.guostrj.ru/deyatel-nost/nastavnichestvo/" TargetMode="External"/><Relationship Id="rId30" Type="http://schemas.openxmlformats.org/officeDocument/2006/relationships/hyperlink" Target="https://solnyshko.guostrj.ru/deyatel-nost/godovoj-plan-uchrezhdeniya/razvitie-nastavnichestva/" TargetMode="External"/><Relationship Id="rId35" Type="http://schemas.openxmlformats.org/officeDocument/2006/relationships/hyperlink" Target="https://kljuchik.guostrj.ru/deyatel-nost/razvitie-nastavnichestva-v-dou/" TargetMode="External"/><Relationship Id="rId43" Type="http://schemas.openxmlformats.org/officeDocument/2006/relationships/hyperlink" Target="https://rybka.guostrj.ru/deyatel-nost/razvitie-nastavnichestva-v-dou/" TargetMode="External"/><Relationship Id="rId48" Type="http://schemas.openxmlformats.org/officeDocument/2006/relationships/hyperlink" Target="http://zuravushka-strj.ru/?page_id=11700" TargetMode="External"/><Relationship Id="rId56" Type="http://schemas.openxmlformats.org/officeDocument/2006/relationships/hyperlink" Target="https://strezh-center.tom.sportsng.ru/razvitie_nastavnichestva" TargetMode="External"/><Relationship Id="rId64" Type="http://schemas.openxmlformats.org/officeDocument/2006/relationships/hyperlink" Target="mailto:ArbuzovaAV@guostrj.ru" TargetMode="External"/><Relationship Id="rId8" Type="http://schemas.openxmlformats.org/officeDocument/2006/relationships/hyperlink" Target="http://strjschool1.ucoz.ru/index/razvitie_nastavnichestva/0-362" TargetMode="External"/><Relationship Id="rId51" Type="http://schemas.openxmlformats.org/officeDocument/2006/relationships/hyperlink" Target="http://rosinka-strj.ucoz.ru/index/razvitie_nastavnichestva/0-81" TargetMode="External"/><Relationship Id="rId3" Type="http://schemas.openxmlformats.org/officeDocument/2006/relationships/hyperlink" Target="http://strjschool5.edu.tomsk.ru/nastavnichestvo/" TargetMode="External"/><Relationship Id="rId12" Type="http://schemas.openxmlformats.org/officeDocument/2006/relationships/hyperlink" Target="http://strjschool2.ucoz.org/index/razvitie_nastavnichestva/0-101" TargetMode="External"/><Relationship Id="rId17" Type="http://schemas.openxmlformats.org/officeDocument/2006/relationships/hyperlink" Target="https://4schoolstrj.ucoz.ru/index/razvitie_nastavnichestva/0-234" TargetMode="External"/><Relationship Id="rId25" Type="http://schemas.openxmlformats.org/officeDocument/2006/relationships/hyperlink" Target="http://strjotschool.edu.tomsk.ru/nastavnichestvo/" TargetMode="External"/><Relationship Id="rId33" Type="http://schemas.openxmlformats.org/officeDocument/2006/relationships/hyperlink" Target="http://ds3-petushok.ru/js/polozhenie_o_nastavnichestve.pdf" TargetMode="External"/><Relationship Id="rId38" Type="http://schemas.openxmlformats.org/officeDocument/2006/relationships/hyperlink" Target="http://envershinina.ucoz.net/publ/51" TargetMode="External"/><Relationship Id="rId46" Type="http://schemas.openxmlformats.org/officeDocument/2006/relationships/hyperlink" Target="http://zuravushka-strj.ru/?page_id=11700" TargetMode="External"/><Relationship Id="rId59" Type="http://schemas.openxmlformats.org/officeDocument/2006/relationships/hyperlink" Target="https://debc.su/razvitie-nastavnichestva/" TargetMode="External"/><Relationship Id="rId20" Type="http://schemas.openxmlformats.org/officeDocument/2006/relationships/hyperlink" Target="http://strjschool6.edu.tomsk.ru/svedeniya-ob-obrazovatelnoj-organizatsii/obrazovanie/razvitie-nastavnichestva/" TargetMode="External"/><Relationship Id="rId41" Type="http://schemas.openxmlformats.org/officeDocument/2006/relationships/hyperlink" Target="https://rjabinushka.guostrj.ru/deyatelnost/nastavnichestvo/" TargetMode="External"/><Relationship Id="rId54" Type="http://schemas.openxmlformats.org/officeDocument/2006/relationships/hyperlink" Target="http://&#1076;&#1089;11&#1088;&#1086;&#1084;&#1072;&#1096;&#1082;&#1072;.&#1088;&#1092;/proverka/polozhenie_o_nastavnichestve.pdf" TargetMode="External"/><Relationship Id="rId62" Type="http://schemas.openxmlformats.org/officeDocument/2006/relationships/hyperlink" Target="http://www.cdodstrj.ru/method.aspx" TargetMode="External"/><Relationship Id="rId1" Type="http://schemas.openxmlformats.org/officeDocument/2006/relationships/hyperlink" Target="http://strjschool5.edu.tomsk.ru/nastavnichestvo/" TargetMode="External"/><Relationship Id="rId6" Type="http://schemas.openxmlformats.org/officeDocument/2006/relationships/hyperlink" Target="https://school7.ucoz.org/43/11/1/IMG_0003-53-.pdf" TargetMode="External"/><Relationship Id="rId15" Type="http://schemas.openxmlformats.org/officeDocument/2006/relationships/hyperlink" Target="http://shkola3.guostrj.ru/files/sady/shkola3_file/polozhenie_o_nastavnichestve_s_prilozheniyami.pdf" TargetMode="External"/><Relationship Id="rId23" Type="http://schemas.openxmlformats.org/officeDocument/2006/relationships/hyperlink" Target="https://skoshstrj.ru/nastav/" TargetMode="External"/><Relationship Id="rId28" Type="http://schemas.openxmlformats.org/officeDocument/2006/relationships/hyperlink" Target="https://solnyshko.guostrj.ru/deyatel-nost/godovoj-plan-uchrezhdeniya/razvitie-nastavnichestva/" TargetMode="External"/><Relationship Id="rId36" Type="http://schemas.openxmlformats.org/officeDocument/2006/relationships/hyperlink" Target="http://kljuchik.guostrj.ru/files/sady/kljuchik_file/&#1076;&#1077;&#1103;&#1090;&#1077;&#1083;&#1100;&#1085;&#1086;&#1089;&#1090;&#1100;/polozhenie_o_nastavnichestve1.pdf" TargetMode="External"/><Relationship Id="rId49" Type="http://schemas.openxmlformats.org/officeDocument/2006/relationships/hyperlink" Target="http://rosinka-strj.ucoz.ru/index/razvitie_nastavnichestva/0-81" TargetMode="External"/><Relationship Id="rId57" Type="http://schemas.openxmlformats.org/officeDocument/2006/relationships/hyperlink" Target="https://strezh-center.tom.sportsng.ru/razvitie_nastavnichestva" TargetMode="External"/><Relationship Id="rId10" Type="http://schemas.openxmlformats.org/officeDocument/2006/relationships/hyperlink" Target="http://strjschool2.ucoz.org/index/razvitie_nastavnichestva/0-101" TargetMode="External"/><Relationship Id="rId31" Type="http://schemas.openxmlformats.org/officeDocument/2006/relationships/hyperlink" Target="http://ds3-petushok.ru/load/shkola_molodogo_pedagoga/32" TargetMode="External"/><Relationship Id="rId44" Type="http://schemas.openxmlformats.org/officeDocument/2006/relationships/hyperlink" Target="https://rybka.guostrj.ru/deyatel-nost/razvitie-nastavnichestva-v-dou/" TargetMode="External"/><Relationship Id="rId52" Type="http://schemas.openxmlformats.org/officeDocument/2006/relationships/hyperlink" Target="http://&#1076;&#1089;11&#1088;&#1086;&#1084;&#1072;&#1096;&#1082;&#1072;.&#1088;&#1092;/index/razvitie_nastavnichestva/0-579" TargetMode="External"/><Relationship Id="rId60" Type="http://schemas.openxmlformats.org/officeDocument/2006/relationships/hyperlink" Target="https://debc.su/razvitie-nastavnichestva/" TargetMode="External"/><Relationship Id="rId4" Type="http://schemas.openxmlformats.org/officeDocument/2006/relationships/hyperlink" Target="https://school7.ucoz.org/index/nastavnichestvo/0-280" TargetMode="External"/><Relationship Id="rId9" Type="http://schemas.openxmlformats.org/officeDocument/2006/relationships/hyperlink" Target="http://strjschool1.ucoz.ru/index/razvitie_nastavnichestva/0-362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://mol-mlschool2.edu.tomsk.ru/nastavnichestvo/" TargetMode="External"/><Relationship Id="rId18" Type="http://schemas.openxmlformats.org/officeDocument/2006/relationships/hyperlink" Target="http://mogschool.edu.tomsk.ru/shkola-molodogo-uchitelya/" TargetMode="External"/><Relationship Id="rId26" Type="http://schemas.openxmlformats.org/officeDocument/2006/relationships/hyperlink" Target="http://mol-svet.dou.tomsk.ru/" TargetMode="External"/><Relationship Id="rId3" Type="http://schemas.openxmlformats.org/officeDocument/2006/relationships/hyperlink" Target="http://mol-sgschool.edu.tomsk.ru/%D0%BD%D0%B0%D1%81%D1%82%D0%B0%D0%B2%D0%BD%D0%B8%D1%87%D0%B5%D1%81%D1%82%D0%B2%D0%BE/" TargetMode="External"/><Relationship Id="rId21" Type="http://schemas.openxmlformats.org/officeDocument/2006/relationships/hyperlink" Target="http://mol-romashka.dou.tomsk.ru/wp-content/uploads/2021/04/programma-podderzhki-i-soprovozhdeniya-molodyh-pedagogov-v-MBDOU-detskij-sad-Romashka.pdf" TargetMode="External"/><Relationship Id="rId7" Type="http://schemas.openxmlformats.org/officeDocument/2006/relationships/hyperlink" Target="http://mol-tngschool.edu.tomsk.ru/nastavnichestvo/" TargetMode="External"/><Relationship Id="rId12" Type="http://schemas.openxmlformats.org/officeDocument/2006/relationships/hyperlink" Target="http://mol-mlschool1.edu.tomsk.ru/nastavnichestvo/" TargetMode="External"/><Relationship Id="rId17" Type="http://schemas.openxmlformats.org/officeDocument/2006/relationships/hyperlink" Target="http://mogschool.edu.tomsk.ru/shkola-molodogo-uchitelya/" TargetMode="External"/><Relationship Id="rId25" Type="http://schemas.openxmlformats.org/officeDocument/2006/relationships/hyperlink" Target="http://mol-svet.dou.tomsk.ru/" TargetMode="External"/><Relationship Id="rId33" Type="http://schemas.openxmlformats.org/officeDocument/2006/relationships/hyperlink" Target="http://mol-uoml.edu.tomsk.ru/wp-content/uploads/2020/07/Prikaz----156-02.07.2020-Ob-utverzhdenii-munitsipalnoy-tselevoy-programmyi-razvitiya-sistemyi-nastavnichestva-v-sfere-obshhego-obrazovaniya-Molchanovskogo-rayona-1.pdf" TargetMode="External"/><Relationship Id="rId2" Type="http://schemas.openxmlformats.org/officeDocument/2006/relationships/hyperlink" Target="http://mol-sgschool.edu.tomsk.ru/%D0%BD%D0%B0%D1%81%D1%82%D0%B0%D0%B2%D0%BD%D0%B8%D1%87%D0%B5%D1%81%D1%82%D0%B2%D0%BE/" TargetMode="External"/><Relationship Id="rId16" Type="http://schemas.openxmlformats.org/officeDocument/2006/relationships/hyperlink" Target="http://mogschool.edu.tomsk.ru/shkola-molodogo-uchitelya/" TargetMode="External"/><Relationship Id="rId20" Type="http://schemas.openxmlformats.org/officeDocument/2006/relationships/hyperlink" Target="http://mol-romashka.dou.tomsk.ru/nastavnichestvo/" TargetMode="External"/><Relationship Id="rId29" Type="http://schemas.openxmlformats.org/officeDocument/2006/relationships/hyperlink" Target="http://mol-ddt.dou.tomsk.ru/wp-content/uploads/2021/12/Programma-nastavnichestva.pdf" TargetMode="External"/><Relationship Id="rId1" Type="http://schemas.openxmlformats.org/officeDocument/2006/relationships/hyperlink" Target="http://mol-sgschool.edu.tomsk.ru/%D0%BD%D0%B0%D1%81%D1%82%D0%B0%D0%B2%D0%BD%D0%B8%D1%87%D0%B5%D1%81%D1%82%D0%B2%D0%BE/" TargetMode="External"/><Relationship Id="rId6" Type="http://schemas.openxmlformats.org/officeDocument/2006/relationships/hyperlink" Target="http://mol-slzschool.edu.tomsk.ru/nastavnichestvo" TargetMode="External"/><Relationship Id="rId11" Type="http://schemas.openxmlformats.org/officeDocument/2006/relationships/hyperlink" Target="http://mol-mlschool1.edu.tomsk.ru/nastavnichestvo/" TargetMode="External"/><Relationship Id="rId24" Type="http://schemas.openxmlformats.org/officeDocument/2006/relationships/hyperlink" Target="http://mol-malysh.dou.tomsk.ru/wp-content/uploads/2021/04/Programma-nastavnichestva-SHkola-molodogo-pedagoga.pdf" TargetMode="External"/><Relationship Id="rId32" Type="http://schemas.openxmlformats.org/officeDocument/2006/relationships/hyperlink" Target="http://mol-uoml.edu.tomsk.ru/glavnoe-menu/razvitie-nastavnichestva/" TargetMode="External"/><Relationship Id="rId5" Type="http://schemas.openxmlformats.org/officeDocument/2006/relationships/hyperlink" Target="http://mol-slzschool.edu.tomsk.ru/nastavnichestvo" TargetMode="External"/><Relationship Id="rId15" Type="http://schemas.openxmlformats.org/officeDocument/2006/relationships/hyperlink" Target="http://mol-mlschool2.edu.tomsk.ru/nastavnichestvo/" TargetMode="External"/><Relationship Id="rId23" Type="http://schemas.openxmlformats.org/officeDocument/2006/relationships/hyperlink" Target="http://mol-malysh.dou.tomsk.ru/molodye-pedagogi/" TargetMode="External"/><Relationship Id="rId28" Type="http://schemas.openxmlformats.org/officeDocument/2006/relationships/hyperlink" Target="http://mol-ddt.dou.tomsk.ru/wp-content/uploads/2021/12/Programma-nastavnichestva.pdf" TargetMode="External"/><Relationship Id="rId10" Type="http://schemas.openxmlformats.org/officeDocument/2006/relationships/hyperlink" Target="http://mol-mlschool1.edu.tomsk.ru/nastavnichestvo/" TargetMode="External"/><Relationship Id="rId19" Type="http://schemas.openxmlformats.org/officeDocument/2006/relationships/hyperlink" Target="http://mol-romashka.dou.tomsk.ru/wp-content/uploads/2021/04/Programma-po-rabote-s-molodymi-pedagogami-K-vershinam-masterstva.pdf" TargetMode="External"/><Relationship Id="rId31" Type="http://schemas.openxmlformats.org/officeDocument/2006/relationships/hyperlink" Target="http://mol-uoml.edu.tomsk.ru/glavnoe-menu/podderjka-molodih-pedagogov/" TargetMode="External"/><Relationship Id="rId4" Type="http://schemas.openxmlformats.org/officeDocument/2006/relationships/hyperlink" Target="http://mol-slzschool.edu.tomsk.ru/nastavnichestvo" TargetMode="External"/><Relationship Id="rId9" Type="http://schemas.openxmlformats.org/officeDocument/2006/relationships/hyperlink" Target="http://mol-tngschool.edu.tomsk.ru/nastavnichestvo/" TargetMode="External"/><Relationship Id="rId14" Type="http://schemas.openxmlformats.org/officeDocument/2006/relationships/hyperlink" Target="http://mol-mlschool2.edu.tomsk.ru/nastavnichestvo/" TargetMode="External"/><Relationship Id="rId22" Type="http://schemas.openxmlformats.org/officeDocument/2006/relationships/hyperlink" Target="http://mol-malysh.dou.tomsk.ru/molodye-pedagogi/" TargetMode="External"/><Relationship Id="rId27" Type="http://schemas.openxmlformats.org/officeDocument/2006/relationships/hyperlink" Target="http://mol-svet.dou.tomsk.ru/wp-content/uploads/2022/01/Polozhenie-o-nastavnichestve-v-MBDOU-ds-Svetlyachok.docx" TargetMode="External"/><Relationship Id="rId30" Type="http://schemas.openxmlformats.org/officeDocument/2006/relationships/hyperlink" Target="http://mol-ddt.dou.tomsk.ru/wp-content/uploads/2021/12/Programma-nastavnichestva.pdf" TargetMode="External"/><Relationship Id="rId8" Type="http://schemas.openxmlformats.org/officeDocument/2006/relationships/hyperlink" Target="http://mol-tngschool.edu.tomsk.ru/nastavnichestvo/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://sem.tomedu.ru/dopolnitelnaya-informatsiya/razvitie-nastavnichestva/" TargetMode="External"/><Relationship Id="rId18" Type="http://schemas.openxmlformats.org/officeDocument/2006/relationships/hyperlink" Target="http://zyr-pchschool.edu.tomsk.ru/?page_id=6163" TargetMode="External"/><Relationship Id="rId26" Type="http://schemas.openxmlformats.org/officeDocument/2006/relationships/hyperlink" Target="http://dou-prichulym.tomedu.ru/wp-content/uploads/2021/11/Nastavnichestvo.pdf" TargetMode="External"/><Relationship Id="rId3" Type="http://schemas.openxmlformats.org/officeDocument/2006/relationships/hyperlink" Target="https://vys-school.obr70.ru/item/254420" TargetMode="External"/><Relationship Id="rId21" Type="http://schemas.openxmlformats.org/officeDocument/2006/relationships/hyperlink" Target="https://www.zyr.su/documents/nastavnichestvo/" TargetMode="External"/><Relationship Id="rId34" Type="http://schemas.openxmlformats.org/officeDocument/2006/relationships/hyperlink" Target="https://sport.zyr.su/%d1%80%d0%b0%d0%b7%d0%b2%d0%b8%d1%82%d0%b8%d0%b5-%d0%bd%d0%b0%d1%81%d1%82%d0%b0%d0%b2%d0%bd%d0%b8%d1%87%d0%b5%d1%81%d1%82%d0%b2%d0%b0/" TargetMode="External"/><Relationship Id="rId7" Type="http://schemas.openxmlformats.org/officeDocument/2006/relationships/hyperlink" Target="http://zyr-chrschool.edu.tomsk.ru/razvitie-nastavnichestva/" TargetMode="External"/><Relationship Id="rId12" Type="http://schemas.openxmlformats.org/officeDocument/2006/relationships/hyperlink" Target="http://sem.tomedu.ru/dopolnitelnaya-informatsiya/razvitie-nastavnichestva/" TargetMode="External"/><Relationship Id="rId17" Type="http://schemas.openxmlformats.org/officeDocument/2006/relationships/hyperlink" Target="http://zyr-pchschool.edu.tomsk.ru/?page_id=6163" TargetMode="External"/><Relationship Id="rId25" Type="http://schemas.openxmlformats.org/officeDocument/2006/relationships/hyperlink" Target="https://zyr-mhschool.edu.tomsk.ru/nastavnichestvo.html" TargetMode="External"/><Relationship Id="rId33" Type="http://schemas.openxmlformats.org/officeDocument/2006/relationships/hyperlink" Target="http://zyr-ddt.edu.tomsk.ru/razvitie-nastavnichestva/" TargetMode="External"/><Relationship Id="rId2" Type="http://schemas.openxmlformats.org/officeDocument/2006/relationships/hyperlink" Target="https://vys-school.obr70.ru/item/254420" TargetMode="External"/><Relationship Id="rId16" Type="http://schemas.openxmlformats.org/officeDocument/2006/relationships/hyperlink" Target="http://berschool.ucoz.net/index/nastavnichestvo/0-176" TargetMode="External"/><Relationship Id="rId20" Type="http://schemas.openxmlformats.org/officeDocument/2006/relationships/hyperlink" Target="https://www.zyr.su/documents/nastavnichestvo/" TargetMode="External"/><Relationship Id="rId29" Type="http://schemas.openxmlformats.org/officeDocument/2006/relationships/hyperlink" Target="http://dsz.tomedu.ru/nastavnichestvo/" TargetMode="External"/><Relationship Id="rId1" Type="http://schemas.openxmlformats.org/officeDocument/2006/relationships/hyperlink" Target="https://vys-school.obr70.ru/item/254420" TargetMode="External"/><Relationship Id="rId6" Type="http://schemas.openxmlformats.org/officeDocument/2006/relationships/hyperlink" Target="http://zyr-chrschool.edu.tomsk.ru/razvitie-nastavnichestva/" TargetMode="External"/><Relationship Id="rId11" Type="http://schemas.openxmlformats.org/officeDocument/2006/relationships/hyperlink" Target="http://zyr-dbschool.edu.tomsk.ru/nastavnichestvo/" TargetMode="External"/><Relationship Id="rId24" Type="http://schemas.openxmlformats.org/officeDocument/2006/relationships/hyperlink" Target="https://zyr-mhschool.edu.tomsk.ru/nastavnichestvo.html" TargetMode="External"/><Relationship Id="rId32" Type="http://schemas.openxmlformats.org/officeDocument/2006/relationships/hyperlink" Target="http://zyr-ddt.edu.tomsk.ru/razvitie-nastavnichestva/" TargetMode="External"/><Relationship Id="rId5" Type="http://schemas.openxmlformats.org/officeDocument/2006/relationships/hyperlink" Target="http://zyr-chrschool.edu.tomsk.ru/razvitie-nastavnichestva/" TargetMode="External"/><Relationship Id="rId15" Type="http://schemas.openxmlformats.org/officeDocument/2006/relationships/hyperlink" Target="http://berschool.ucoz.net/index/nastavnichestvo/0-176" TargetMode="External"/><Relationship Id="rId23" Type="http://schemas.openxmlformats.org/officeDocument/2006/relationships/hyperlink" Target="https://zyr-mhschool.edu.tomsk.ru/nastavnichestvo.html" TargetMode="External"/><Relationship Id="rId28" Type="http://schemas.openxmlformats.org/officeDocument/2006/relationships/hyperlink" Target="http://dsz.tomedu.ru/nastavnichestvo/" TargetMode="External"/><Relationship Id="rId36" Type="http://schemas.openxmlformats.org/officeDocument/2006/relationships/hyperlink" Target="https://sport.zyr.su/%d1%80%d0%b0%d0%b7%d0%b2%d0%b8%d1%82%d0%b8%d0%b5-%d0%bd%d0%b0%d1%81%d1%82%d0%b0%d0%b2%d0%bd%d0%b8%d1%87%d0%b5%d1%81%d1%82%d0%b2%d0%b0/" TargetMode="External"/><Relationship Id="rId10" Type="http://schemas.openxmlformats.org/officeDocument/2006/relationships/hyperlink" Target="http://zyr-dbschool.edu.tomsk.ru/nastavnichestvo/" TargetMode="External"/><Relationship Id="rId19" Type="http://schemas.openxmlformats.org/officeDocument/2006/relationships/hyperlink" Target="http://zyr-pchschool.edu.tomsk.ru/?page_id=6163" TargetMode="External"/><Relationship Id="rId31" Type="http://schemas.openxmlformats.org/officeDocument/2006/relationships/hyperlink" Target="http://zyr-ddt.edu.tomsk.ru/razvitie-nastavnichestva/" TargetMode="External"/><Relationship Id="rId4" Type="http://schemas.openxmlformats.org/officeDocument/2006/relationships/hyperlink" Target="https://vys-school.obr70.ru/item/254420" TargetMode="External"/><Relationship Id="rId9" Type="http://schemas.openxmlformats.org/officeDocument/2006/relationships/hyperlink" Target="http://zyr-dbschool.edu.tomsk.ru/nastavnichestvo/" TargetMode="External"/><Relationship Id="rId14" Type="http://schemas.openxmlformats.org/officeDocument/2006/relationships/hyperlink" Target="http://sem.tomedu.ru/dopolnitelnaya-informatsiya/razvitie-nastavnichestva/" TargetMode="External"/><Relationship Id="rId22" Type="http://schemas.openxmlformats.org/officeDocument/2006/relationships/hyperlink" Target="https://www.zyr.su/documents/nastavnichestvo/" TargetMode="External"/><Relationship Id="rId27" Type="http://schemas.openxmlformats.org/officeDocument/2006/relationships/hyperlink" Target="http://dsz.tomedu.ru/nastavnichestvo/" TargetMode="External"/><Relationship Id="rId30" Type="http://schemas.openxmlformats.org/officeDocument/2006/relationships/hyperlink" Target="https://sds.zyr.su/wp-content/uploads/2022/05/&#1053;&#1072;&#1089;&#1090;&#1072;&#1074;&#1085;&#1080;&#1095;&#1077;&#1089;&#1090;&#1074;&#1086;.pdf" TargetMode="External"/><Relationship Id="rId35" Type="http://schemas.openxmlformats.org/officeDocument/2006/relationships/hyperlink" Target="https://sport.zyr.su/%d1%80%d0%b0%d0%b7%d0%b2%d0%b8%d1%82%d0%b8%d0%b5-%d0%bd%d0%b0%d1%81%d1%82%d0%b0%d0%b2%d0%bd%d0%b8%d1%87%d0%b5%d1%81%d1%82%d0%b2%d0%b0/https:/sport.zyr.su/%d1%80%d0%b0%d0%b7%d0%b2%d0%b8%d1%82%d0%b8%d0%b5-%d0%bd%d0%b0%d1%81%d1%82%d0%b0%d0%b2%d0%bd%d0%b8%d1%87%d0%b5%d1%81%d1%82%d0%b2%d0%b0/" TargetMode="External"/><Relationship Id="rId8" Type="http://schemas.openxmlformats.org/officeDocument/2006/relationships/hyperlink" Target="http://zyr-dbschool.edu.tomsk.ru/nastavnichestvo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sch1.ru/nastavnichestvo/" TargetMode="External"/><Relationship Id="rId13" Type="http://schemas.openxmlformats.org/officeDocument/2006/relationships/hyperlink" Target="https://ver-stepschool.ru/upravlyayushhij-sovet-2/" TargetMode="External"/><Relationship Id="rId18" Type="http://schemas.openxmlformats.org/officeDocument/2006/relationships/hyperlink" Target="http://ver-klschool.edu.tomsk.ru/attachments/article/669/%D0%9F%D1%80%D0%B8%D0%BA%D0%B0%D0%B7%20%E2%84%96%20182%20%D0%BE%D1%82%2001.09.2021_%D0%BE%20%D0%B7%D0%B0%D0%BA%D1%80%D0%B5%D0%BF%D0%BB%D0%B5%D0%BD%D0%B8%D0%B8%20%D0%BD%D0%B0%D1%81%D1%82%D0%B0%D0%B2%D0%BD%D0%B8%D0%BA%D0%BE%D0%B2.PDF" TargetMode="External"/><Relationship Id="rId3" Type="http://schemas.openxmlformats.org/officeDocument/2006/relationships/hyperlink" Target="http://ver-belschool2.edu.tomsk.ru/nastavnichestvo/" TargetMode="External"/><Relationship Id="rId7" Type="http://schemas.openxmlformats.org/officeDocument/2006/relationships/hyperlink" Target="https://www.bsch1.ru/nastavnichestvo/" TargetMode="External"/><Relationship Id="rId12" Type="http://schemas.openxmlformats.org/officeDocument/2006/relationships/hyperlink" Target="http://ver-saigschool.edu.tomsk.ru/wp-content/uploads/2012/11/polozhenie-o-nastavnichestve.pdf" TargetMode="External"/><Relationship Id="rId17" Type="http://schemas.openxmlformats.org/officeDocument/2006/relationships/hyperlink" Target="http://ver-klschool.edu.tomsk.ru/1568" TargetMode="External"/><Relationship Id="rId2" Type="http://schemas.openxmlformats.org/officeDocument/2006/relationships/hyperlink" Target="http://ver-belschool2.edu.tomsk.ru/nastavnichestvo/" TargetMode="External"/><Relationship Id="rId16" Type="http://schemas.openxmlformats.org/officeDocument/2006/relationships/hyperlink" Target="http://ver-klschool.edu.tomsk.ru/index.php?option=com_content&amp;view=article&amp;id=669:nastavnichestvo&amp;catid=64&amp;Itemid=101" TargetMode="External"/><Relationship Id="rId1" Type="http://schemas.openxmlformats.org/officeDocument/2006/relationships/hyperlink" Target="http://ver-belschool2.edu.tomsk.ru/nastavnichestvo/" TargetMode="External"/><Relationship Id="rId6" Type="http://schemas.openxmlformats.org/officeDocument/2006/relationships/hyperlink" Target="https://www.bsch1.ru/nastavnichestvo/" TargetMode="External"/><Relationship Id="rId11" Type="http://schemas.openxmlformats.org/officeDocument/2006/relationships/hyperlink" Target="http://ver-saigschool.edu.tomsk.ru/category/metodicheskaya-rabota/" TargetMode="External"/><Relationship Id="rId5" Type="http://schemas.openxmlformats.org/officeDocument/2006/relationships/hyperlink" Target="https://www.bsch1.ru/nastavnichestvo/" TargetMode="External"/><Relationship Id="rId15" Type="http://schemas.openxmlformats.org/officeDocument/2006/relationships/hyperlink" Target="http://ver-klschool.edu.tomsk.ru/index.php?option=com_content&amp;view=article&amp;id=669:nastavnichestvo&amp;catid=64&amp;Itemid=101" TargetMode="External"/><Relationship Id="rId10" Type="http://schemas.openxmlformats.org/officeDocument/2006/relationships/hyperlink" Target="http://ver-saigschool.edu.tomsk.ru/category/metodicheskaya-rabota/" TargetMode="External"/><Relationship Id="rId4" Type="http://schemas.openxmlformats.org/officeDocument/2006/relationships/hyperlink" Target="http://ver-belschool2.edu.tomsk.ru/nastavnichestvo/" TargetMode="External"/><Relationship Id="rId9" Type="http://schemas.openxmlformats.org/officeDocument/2006/relationships/hyperlink" Target="http://ver-katschool.edu.tomsk.ru/shkola-molodogo-uchitelya/" TargetMode="External"/><Relationship Id="rId14" Type="http://schemas.openxmlformats.org/officeDocument/2006/relationships/hyperlink" Target="https://ver-stepschool.ru/upravlyayushhij-sovet-2/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kog-batschool.edu.tomsk.ru/?s=%D0%BD%D0%B0%D1%81%D1%82%D0%B0%D0%B2%D0%BD%D0%B8%D1%87%D0%B5%D1%81%D1%82%D0%B2%D0%BE&amp;search" TargetMode="External"/><Relationship Id="rId13" Type="http://schemas.openxmlformats.org/officeDocument/2006/relationships/hyperlink" Target="http://kog-voronschool.edu.tomsk.ru/nastavnichestvo/" TargetMode="External"/><Relationship Id="rId18" Type="http://schemas.openxmlformats.org/officeDocument/2006/relationships/hyperlink" Target="http://kschool1.com/index/nastavnichestvo/0-442" TargetMode="External"/><Relationship Id="rId3" Type="http://schemas.openxmlformats.org/officeDocument/2006/relationships/hyperlink" Target="http://kog-npokschool.edu.tomsk.ru/nastavnichestvo/" TargetMode="External"/><Relationship Id="rId21" Type="http://schemas.openxmlformats.org/officeDocument/2006/relationships/hyperlink" Target="http://kog-solnyshko.dou.tomsk.ru/wp-content/uploads/2021/12/polozhenie-o-dvizhenii-nastavnichestva.pdf" TargetMode="External"/><Relationship Id="rId7" Type="http://schemas.openxmlformats.org/officeDocument/2006/relationships/hyperlink" Target="http://kog-malschool.edu.tomsk.ru/nastavnichestvo/" TargetMode="External"/><Relationship Id="rId12" Type="http://schemas.openxmlformats.org/officeDocument/2006/relationships/hyperlink" Target="http://kog-stuvschool.edu.tomsk.ru/nastavnichestvo/" TargetMode="External"/><Relationship Id="rId17" Type="http://schemas.openxmlformats.org/officeDocument/2006/relationships/hyperlink" Target="http://kog-chilschool.edu.tomsk.ru/&#1085;&#1072;&#1089;&#1090;&#1072;&#1074;&#1085;&#1080;&#1095;&#1077;&#1089;&#1090;&#1074;&#1086;/" TargetMode="External"/><Relationship Id="rId2" Type="http://schemas.openxmlformats.org/officeDocument/2006/relationships/hyperlink" Target="http://kog-kgschool.edu.tomsk.ru/olimpiadyi/shkola-molodogo-uchitelya/" TargetMode="External"/><Relationship Id="rId16" Type="http://schemas.openxmlformats.org/officeDocument/2006/relationships/hyperlink" Target="http://kog-urtschool.edu.tomsk.ru/nastavnichestvo/" TargetMode="External"/><Relationship Id="rId20" Type="http://schemas.openxmlformats.org/officeDocument/2006/relationships/hyperlink" Target="http://kog-kolokolchik.dou.tomsk.ru/nastavnichestvo/" TargetMode="External"/><Relationship Id="rId1" Type="http://schemas.openxmlformats.org/officeDocument/2006/relationships/hyperlink" Target="http://kog-zaschool.edu.tomsk.ru/nastavnichestvo/" TargetMode="External"/><Relationship Id="rId6" Type="http://schemas.openxmlformats.org/officeDocument/2006/relationships/hyperlink" Target="http://kog-malschool.edu.tomsk.ru/nastavnichestvo/" TargetMode="External"/><Relationship Id="rId11" Type="http://schemas.openxmlformats.org/officeDocument/2006/relationships/hyperlink" Target="http://kog-bazschool.edu.tomsk.ru/wp-content/uploads/2022/03/polozhenie-nastavnichestvo.docx" TargetMode="External"/><Relationship Id="rId5" Type="http://schemas.openxmlformats.org/officeDocument/2006/relationships/hyperlink" Target="http://kog-nsergschool.edu.tomsk.ru/svedeniya-ob-obrazovatelnoy-organizatsii/obrazovanie/nastavnichestvo/" TargetMode="External"/><Relationship Id="rId15" Type="http://schemas.openxmlformats.org/officeDocument/2006/relationships/hyperlink" Target="http://kog-urtschool.edu.tomsk.ru/nastavnichestvo/" TargetMode="External"/><Relationship Id="rId10" Type="http://schemas.openxmlformats.org/officeDocument/2006/relationships/hyperlink" Target="http://kog-bazschool.edu.tomsk.ru/nastavnichestvo/" TargetMode="External"/><Relationship Id="rId19" Type="http://schemas.openxmlformats.org/officeDocument/2006/relationships/hyperlink" Target="http://kog-kolokolchik.dou.tomsk.ru/nastavnichestvo/" TargetMode="External"/><Relationship Id="rId4" Type="http://schemas.openxmlformats.org/officeDocument/2006/relationships/hyperlink" Target="http://kog-nsergschool.edu.tomsk.ru/svedeniya-ob-obrazovatelnoy-organizatsii/obrazovanie/nastavnichestvo/" TargetMode="External"/><Relationship Id="rId9" Type="http://schemas.openxmlformats.org/officeDocument/2006/relationships/hyperlink" Target="http://kog-bazschool.edu.tomsk.ru/nastavnichestvo/" TargetMode="External"/><Relationship Id="rId14" Type="http://schemas.openxmlformats.org/officeDocument/2006/relationships/hyperlink" Target="http://kog-urtschool.edu.tomsk.ru/nastavnichestvo/" TargetMode="External"/><Relationship Id="rId22" Type="http://schemas.openxmlformats.org/officeDocument/2006/relationships/hyperlink" Target="http://kog-solnyshko.dou.tomsk.ru/wp-content/uploads/2021/12/polozhenie-o-dvizhenii-nastavnichestva.pdf" TargetMode="Externa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hyperlink" Target="https://bdoroxovo.tomschool.ru/?section_id=79" TargetMode="External"/><Relationship Id="rId18" Type="http://schemas.openxmlformats.org/officeDocument/2006/relationships/hyperlink" Target="https://novic.tomschool.ru/?section_id=166" TargetMode="External"/><Relationship Id="rId26" Type="http://schemas.openxmlformats.org/officeDocument/2006/relationships/hyperlink" Target="http://as-pchelka.dou.tomsk.ru/nastavnichestvo/" TargetMode="External"/><Relationship Id="rId39" Type="http://schemas.openxmlformats.org/officeDocument/2006/relationships/hyperlink" Target="http://as-solnishko.dou.tomsk.ru/nastavnichestvo/" TargetMode="External"/><Relationship Id="rId21" Type="http://schemas.openxmlformats.org/officeDocument/2006/relationships/hyperlink" Target="http://as-nkusschool.edu.tomsk.ru/%d0%bd%d0%b0%d1%81%d1%82%d0%b0%d0%b2%d0%bd%d0%b8%d1%87%d0%b5%d1%81%d1%82%d0%b2%d0%be-2/" TargetMode="External"/><Relationship Id="rId34" Type="http://schemas.openxmlformats.org/officeDocument/2006/relationships/hyperlink" Target="https://asino4.tvoysadik.ru/upload/tsasino4_new/files/82/f4/82f453017ee4932531dbaf3120c3bbd8.pdf" TargetMode="External"/><Relationship Id="rId42" Type="http://schemas.openxmlformats.org/officeDocument/2006/relationships/hyperlink" Target="http://as-skazka.dou.tomsk.ru/nastavnichestvo-v-dou/" TargetMode="External"/><Relationship Id="rId47" Type="http://schemas.openxmlformats.org/officeDocument/2006/relationships/hyperlink" Target="https://ribka.tvoysadik.ru/upload/tsribka_new/files/9e/fd/9efd2b461d2b7439b443f064b966cb21.pdf" TargetMode="External"/><Relationship Id="rId50" Type="http://schemas.openxmlformats.org/officeDocument/2006/relationships/hyperlink" Target="https://asino-srort.tomschool.ru/?section_id=123" TargetMode="External"/><Relationship Id="rId7" Type="http://schemas.openxmlformats.org/officeDocument/2006/relationships/hyperlink" Target="https://osh5.tomschool.ru/upload/tomscosh5_new/files/69/5b/695bfb61dee1fe0f23ef7217eaeee78f.pdf" TargetMode="External"/><Relationship Id="rId2" Type="http://schemas.openxmlformats.org/officeDocument/2006/relationships/hyperlink" Target="https://asino1.tomschool.ru/upload/tomscasino1_new/files/96/b0/96b0bb7978b5080c4744f25a8d7e6169.pdf" TargetMode="External"/><Relationship Id="rId16" Type="http://schemas.openxmlformats.org/officeDocument/2006/relationships/hyperlink" Target="http://as-minscool.ucoz.net/index/nastavnichestvo/0-140" TargetMode="External"/><Relationship Id="rId29" Type="http://schemas.openxmlformats.org/officeDocument/2006/relationships/hyperlink" Target="http://as-raduga.dou.tomsk.ru/nastavnichestvo-v-dou/" TargetMode="External"/><Relationship Id="rId11" Type="http://schemas.openxmlformats.org/officeDocument/2006/relationships/hyperlink" Target="https://baturino.tomschool.ru/?section_id=91" TargetMode="External"/><Relationship Id="rId24" Type="http://schemas.openxmlformats.org/officeDocument/2006/relationships/hyperlink" Target="http://as-yagschool.edu.tomsk.ru/nastavnichestvo/" TargetMode="External"/><Relationship Id="rId32" Type="http://schemas.openxmlformats.org/officeDocument/2006/relationships/hyperlink" Target="https://asino4.tvoysadik.ru/?section_id=16" TargetMode="External"/><Relationship Id="rId37" Type="http://schemas.openxmlformats.org/officeDocument/2006/relationships/hyperlink" Target="http://as-belochka.dou.tomsk.ru/nastavnichestvo/" TargetMode="External"/><Relationship Id="rId40" Type="http://schemas.openxmlformats.org/officeDocument/2006/relationships/hyperlink" Target="http://as-solnishko.dou.tomsk.ru/nastavnichestvo/" TargetMode="External"/><Relationship Id="rId45" Type="http://schemas.openxmlformats.org/officeDocument/2006/relationships/hyperlink" Target="https://ribka.tvoysadik.ru/?section_id=66" TargetMode="External"/><Relationship Id="rId5" Type="http://schemas.openxmlformats.org/officeDocument/2006/relationships/hyperlink" Target="https://shk4.tomschool.ru/?section_id=95" TargetMode="External"/><Relationship Id="rId15" Type="http://schemas.openxmlformats.org/officeDocument/2006/relationships/hyperlink" Target="http://as-minscool.ucoz.net/index/nastavnichestvo/0-140" TargetMode="External"/><Relationship Id="rId23" Type="http://schemas.openxmlformats.org/officeDocument/2006/relationships/hyperlink" Target="https://novonikolaevka.tomschool.ru/upload/tomscnovonikolaevka_new/files/6a/8e/6a8e2f70b591be0b2ed70aba076c7f58.pdf" TargetMode="External"/><Relationship Id="rId28" Type="http://schemas.openxmlformats.org/officeDocument/2006/relationships/hyperlink" Target="http://as-pchelka.dou.tomsk.ru/nastavnichestvo/" TargetMode="External"/><Relationship Id="rId36" Type="http://schemas.openxmlformats.org/officeDocument/2006/relationships/hyperlink" Target="http://as-belochka.dou.tomsk.ru/nastavnichestvo/" TargetMode="External"/><Relationship Id="rId49" Type="http://schemas.openxmlformats.org/officeDocument/2006/relationships/hyperlink" Target="https://asinosport.ru/nastavnik" TargetMode="External"/><Relationship Id="rId10" Type="http://schemas.openxmlformats.org/officeDocument/2006/relationships/hyperlink" Target="http://as-school10.edu.tomsk.ru/nastavnichestvo/" TargetMode="External"/><Relationship Id="rId19" Type="http://schemas.openxmlformats.org/officeDocument/2006/relationships/hyperlink" Target="http://as-nkusschool.edu.tomsk.ru/%d0%bd%d0%b0%d1%81%d1%82%d0%b0%d0%b2%d0%bd%d0%b8%d1%87%d0%b5%d1%81%d1%82%d0%b2%d0%be-2/" TargetMode="External"/><Relationship Id="rId31" Type="http://schemas.openxmlformats.org/officeDocument/2006/relationships/hyperlink" Target="http://as-raduga.dou.tomsk.ru/nastavnichestvo-v-dou/" TargetMode="External"/><Relationship Id="rId44" Type="http://schemas.openxmlformats.org/officeDocument/2006/relationships/hyperlink" Target="http://as-skazka.dou.tomsk.ru/nastavnichestvo-v-dou/" TargetMode="External"/><Relationship Id="rId52" Type="http://schemas.openxmlformats.org/officeDocument/2006/relationships/hyperlink" Target="https://asino-srort.tomschool.ru/upload/tomscasino_srort_new/files/a4/34/a434e4b239e718ceae0cdb92cde5341a.pdf" TargetMode="External"/><Relationship Id="rId4" Type="http://schemas.openxmlformats.org/officeDocument/2006/relationships/hyperlink" Target="https://gim2.tomschool.ru/upload/tomscgim2_new/files/fe/e5/fee53f710b78c17d3333e462a7ad46c4.pdf" TargetMode="External"/><Relationship Id="rId9" Type="http://schemas.openxmlformats.org/officeDocument/2006/relationships/hyperlink" Target="http://as-school10.edu.tomsk.ru/nastavnichestvo/" TargetMode="External"/><Relationship Id="rId14" Type="http://schemas.openxmlformats.org/officeDocument/2006/relationships/hyperlink" Target="https://bdoroxovo.tomschool.ru/upload/tomscbdoroxovo_new/files/eb/9c/eb9c7e411e3410bc8635a79671d110b4.pdf" TargetMode="External"/><Relationship Id="rId22" Type="http://schemas.openxmlformats.org/officeDocument/2006/relationships/hyperlink" Target="https://novonikolaevka.tomschool.ru/?section_id=46" TargetMode="External"/><Relationship Id="rId27" Type="http://schemas.openxmlformats.org/officeDocument/2006/relationships/hyperlink" Target="http://as-pchelka.dou.tomsk.ru/nastavnichestvo/" TargetMode="External"/><Relationship Id="rId30" Type="http://schemas.openxmlformats.org/officeDocument/2006/relationships/hyperlink" Target="http://as-raduga.dou.tomsk.ru/nastavnichestvo-v-dou/" TargetMode="External"/><Relationship Id="rId35" Type="http://schemas.openxmlformats.org/officeDocument/2006/relationships/hyperlink" Target="https://asino4.tvoysadik.ru/upload/tsasino4_new/files/cf/51/cf51465dcf69c30110d6e28bbfb6a9da.pdf" TargetMode="External"/><Relationship Id="rId43" Type="http://schemas.openxmlformats.org/officeDocument/2006/relationships/hyperlink" Target="http://as-skazka.dou.tomsk.ru/nastavnichestvo-v-dou/" TargetMode="External"/><Relationship Id="rId48" Type="http://schemas.openxmlformats.org/officeDocument/2006/relationships/hyperlink" Target="https://asinosport.ru/nastavnik" TargetMode="External"/><Relationship Id="rId8" Type="http://schemas.openxmlformats.org/officeDocument/2006/relationships/hyperlink" Target="https://osh5.tomschool.ru/upload/tomscosh5_new/files/7b/93/7b936262ab86db0351e3029d1cd9740b.pdf" TargetMode="External"/><Relationship Id="rId51" Type="http://schemas.openxmlformats.org/officeDocument/2006/relationships/hyperlink" Target="https://asino-srort.tomschool.ru/?section_id=123" TargetMode="External"/><Relationship Id="rId3" Type="http://schemas.openxmlformats.org/officeDocument/2006/relationships/hyperlink" Target="https://gim2.tomschool.ru/?section_id=79" TargetMode="External"/><Relationship Id="rId12" Type="http://schemas.openxmlformats.org/officeDocument/2006/relationships/hyperlink" Target="https://baturino.tomschool.ru/upload/tomscbaturino_new/files/65/b5/65b5c0fd50aa110387624a491e76828e.pdf" TargetMode="External"/><Relationship Id="rId17" Type="http://schemas.openxmlformats.org/officeDocument/2006/relationships/hyperlink" Target="https://novic.tomschool.ru/?section_id=165" TargetMode="External"/><Relationship Id="rId25" Type="http://schemas.openxmlformats.org/officeDocument/2006/relationships/hyperlink" Target="http://as-yagschool.edu.tomsk.ru/wp-content/uploads/2022/05/Polozhenie-o-nastavnichestve-1.pdf" TargetMode="External"/><Relationship Id="rId33" Type="http://schemas.openxmlformats.org/officeDocument/2006/relationships/hyperlink" Target="https://asino4.tvoysadik.ru/?section_id=16" TargetMode="External"/><Relationship Id="rId38" Type="http://schemas.openxmlformats.org/officeDocument/2006/relationships/hyperlink" Target="http://as-belochka.dou.tomsk.ru/nastavnichestvo/" TargetMode="External"/><Relationship Id="rId46" Type="http://schemas.openxmlformats.org/officeDocument/2006/relationships/hyperlink" Target="https://ribka.tvoysadik.ru/?section_id=66" TargetMode="External"/><Relationship Id="rId20" Type="http://schemas.openxmlformats.org/officeDocument/2006/relationships/hyperlink" Target="http://as-nkusschool.edu.tomsk.ru/%d0%bd%d0%b0%d1%81%d1%82%d0%b0%d0%b2%d0%bd%d0%b8%d1%87%d0%b5%d1%81%d1%82%d0%b2%d0%be-2/" TargetMode="External"/><Relationship Id="rId41" Type="http://schemas.openxmlformats.org/officeDocument/2006/relationships/hyperlink" Target="http://as-solnishko.dou.tomsk.ru/nastavnichestvo/" TargetMode="External"/><Relationship Id="rId1" Type="http://schemas.openxmlformats.org/officeDocument/2006/relationships/hyperlink" Target="https://asino1.tomschool.ru/?section_id=35" TargetMode="External"/><Relationship Id="rId6" Type="http://schemas.openxmlformats.org/officeDocument/2006/relationships/hyperlink" Target="https://osh5.tomschool.ru/?section_id=300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bak-porschool.edu.tomsk.ru/?page_id=184" TargetMode="External"/><Relationship Id="rId2" Type="http://schemas.openxmlformats.org/officeDocument/2006/relationships/hyperlink" Target="http://bak-bolschool.edu.tomsk.ru/obrazovanie/nastavnichestvo/" TargetMode="External"/><Relationship Id="rId1" Type="http://schemas.openxmlformats.org/officeDocument/2006/relationships/hyperlink" Target="http://bak-schoolbakchar.edu.tomsk.ru/wp-content/uploads/2020/06/programma-_shkola-molodogo-pedagoga.pdf,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31"/>
  <sheetViews>
    <sheetView topLeftCell="A9" workbookViewId="0"/>
  </sheetViews>
  <sheetFormatPr defaultRowHeight="15" x14ac:dyDescent="0.25"/>
  <cols>
    <col min="1" max="1" width="34.140625" style="1" customWidth="1"/>
    <col min="2" max="2" width="19.42578125" customWidth="1"/>
    <col min="4" max="11" width="12.7109375" customWidth="1"/>
    <col min="18" max="18" width="12.28515625" customWidth="1"/>
    <col min="19" max="19" width="13.85546875" customWidth="1"/>
    <col min="20" max="27" width="12.7109375" customWidth="1"/>
    <col min="28" max="28" width="13.7109375" customWidth="1"/>
    <col min="31" max="32" width="12" customWidth="1"/>
    <col min="33" max="33" width="13.85546875" customWidth="1"/>
    <col min="53" max="53" width="13.5703125" customWidth="1"/>
    <col min="54" max="54" width="19.140625" customWidth="1"/>
    <col min="55" max="60" width="16.7109375" customWidth="1"/>
  </cols>
  <sheetData>
    <row r="1" spans="1:60" ht="23.25" customHeight="1" x14ac:dyDescent="0.25">
      <c r="A1" s="394" t="s">
        <v>0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96"/>
      <c r="AY1" s="396"/>
      <c r="AZ1" s="396"/>
      <c r="BA1" s="3"/>
      <c r="BB1" s="3"/>
      <c r="BC1" s="4"/>
      <c r="BD1" s="4"/>
      <c r="BE1" s="4"/>
      <c r="BF1" s="4"/>
      <c r="BG1" s="4"/>
      <c r="BH1" s="4"/>
    </row>
    <row r="2" spans="1:60" x14ac:dyDescent="0.25">
      <c r="A2" s="398" t="s">
        <v>1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397"/>
      <c r="AY2" s="397"/>
      <c r="AZ2" s="397"/>
      <c r="BA2" s="6"/>
      <c r="BB2" s="6"/>
      <c r="BC2" s="7"/>
      <c r="BD2" s="7"/>
      <c r="BE2" s="7"/>
      <c r="BF2" s="7"/>
      <c r="BG2" s="7"/>
      <c r="BH2" s="7"/>
    </row>
    <row r="3" spans="1:60" ht="18.75" x14ac:dyDescent="0.25">
      <c r="A3" s="400" t="s">
        <v>2</v>
      </c>
      <c r="B3" s="402" t="s">
        <v>3</v>
      </c>
      <c r="C3" s="404" t="s">
        <v>4</v>
      </c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05"/>
      <c r="T3" s="405"/>
      <c r="U3" s="405"/>
      <c r="V3" s="405"/>
      <c r="W3" s="405"/>
      <c r="X3" s="405"/>
      <c r="Y3" s="405"/>
      <c r="Z3" s="405"/>
      <c r="AA3" s="406"/>
      <c r="AB3" s="407" t="s">
        <v>5</v>
      </c>
      <c r="AC3" s="408"/>
      <c r="AD3" s="408"/>
      <c r="AE3" s="408"/>
      <c r="AF3" s="408"/>
      <c r="AG3" s="408"/>
      <c r="AH3" s="408"/>
      <c r="AI3" s="408"/>
      <c r="AJ3" s="408"/>
      <c r="AK3" s="408"/>
      <c r="AL3" s="408"/>
      <c r="AM3" s="408"/>
      <c r="AN3" s="408"/>
      <c r="AO3" s="408"/>
      <c r="AP3" s="408"/>
      <c r="AQ3" s="408"/>
      <c r="AR3" s="408"/>
      <c r="AS3" s="408"/>
      <c r="AT3" s="408"/>
      <c r="AU3" s="408"/>
      <c r="AV3" s="408"/>
      <c r="AW3" s="408"/>
      <c r="AX3" s="408"/>
      <c r="AY3" s="408"/>
      <c r="AZ3" s="408"/>
      <c r="BA3" s="409"/>
      <c r="BB3" s="8"/>
      <c r="BC3" s="410" t="s">
        <v>6</v>
      </c>
      <c r="BD3" s="410" t="s">
        <v>7</v>
      </c>
      <c r="BE3" s="410" t="s">
        <v>8</v>
      </c>
      <c r="BF3" s="410" t="s">
        <v>9</v>
      </c>
      <c r="BG3" s="410" t="s">
        <v>10</v>
      </c>
      <c r="BH3" s="410" t="s">
        <v>11</v>
      </c>
    </row>
    <row r="4" spans="1:60" ht="15.75" x14ac:dyDescent="0.25">
      <c r="A4" s="401"/>
      <c r="B4" s="403"/>
      <c r="C4" s="412" t="s">
        <v>12</v>
      </c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  <c r="O4" s="413"/>
      <c r="P4" s="413"/>
      <c r="Q4" s="413"/>
      <c r="R4" s="413"/>
      <c r="S4" s="413"/>
      <c r="T4" s="413"/>
      <c r="U4" s="413"/>
      <c r="V4" s="413"/>
      <c r="W4" s="413"/>
      <c r="X4" s="413"/>
      <c r="Y4" s="413"/>
      <c r="Z4" s="413"/>
      <c r="AA4" s="414"/>
      <c r="AB4" s="415" t="s">
        <v>13</v>
      </c>
      <c r="AC4" s="416"/>
      <c r="AD4" s="416"/>
      <c r="AE4" s="416"/>
      <c r="AF4" s="416"/>
      <c r="AG4" s="416"/>
      <c r="AH4" s="416"/>
      <c r="AI4" s="416"/>
      <c r="AJ4" s="416"/>
      <c r="AK4" s="416"/>
      <c r="AL4" s="416"/>
      <c r="AM4" s="416"/>
      <c r="AN4" s="416"/>
      <c r="AO4" s="416"/>
      <c r="AP4" s="416"/>
      <c r="AQ4" s="416"/>
      <c r="AR4" s="416"/>
      <c r="AS4" s="416"/>
      <c r="AT4" s="416"/>
      <c r="AU4" s="416"/>
      <c r="AV4" s="416"/>
      <c r="AW4" s="416"/>
      <c r="AX4" s="416"/>
      <c r="AY4" s="416"/>
      <c r="AZ4" s="416"/>
      <c r="BA4" s="417"/>
      <c r="BB4" s="10"/>
      <c r="BC4" s="411"/>
      <c r="BD4" s="411"/>
      <c r="BE4" s="411"/>
      <c r="BF4" s="411"/>
      <c r="BG4" s="411"/>
      <c r="BH4" s="411"/>
    </row>
    <row r="5" spans="1:60" x14ac:dyDescent="0.25">
      <c r="A5" s="401"/>
      <c r="B5" s="403"/>
      <c r="C5" s="418" t="s">
        <v>14</v>
      </c>
      <c r="D5" s="11"/>
      <c r="E5" s="420" t="s">
        <v>15</v>
      </c>
      <c r="F5" s="421"/>
      <c r="G5" s="421"/>
      <c r="H5" s="421"/>
      <c r="I5" s="421"/>
      <c r="J5" s="421"/>
      <c r="K5" s="421"/>
      <c r="L5" s="421"/>
      <c r="M5" s="421"/>
      <c r="N5" s="421"/>
      <c r="O5" s="421"/>
      <c r="P5" s="421"/>
      <c r="Q5" s="421"/>
      <c r="R5" s="421"/>
      <c r="S5" s="421"/>
      <c r="T5" s="421"/>
      <c r="U5" s="421"/>
      <c r="V5" s="421"/>
      <c r="W5" s="421"/>
      <c r="X5" s="421"/>
      <c r="Y5" s="421"/>
      <c r="Z5" s="421"/>
      <c r="AA5" s="422"/>
      <c r="AB5" s="423" t="s">
        <v>16</v>
      </c>
      <c r="AC5" s="425" t="s">
        <v>17</v>
      </c>
      <c r="AD5" s="426"/>
      <c r="AE5" s="426"/>
      <c r="AF5" s="426"/>
      <c r="AG5" s="426"/>
      <c r="AH5" s="426"/>
      <c r="AI5" s="426"/>
      <c r="AJ5" s="426"/>
      <c r="AK5" s="426"/>
      <c r="AL5" s="426"/>
      <c r="AM5" s="426"/>
      <c r="AN5" s="426"/>
      <c r="AO5" s="426"/>
      <c r="AP5" s="426"/>
      <c r="AQ5" s="426"/>
      <c r="AR5" s="426"/>
      <c r="AS5" s="426"/>
      <c r="AT5" s="426"/>
      <c r="AU5" s="426"/>
      <c r="AV5" s="426"/>
      <c r="AW5" s="426"/>
      <c r="AX5" s="426"/>
      <c r="AY5" s="426"/>
      <c r="AZ5" s="426"/>
      <c r="BA5" s="427"/>
      <c r="BB5" s="13"/>
      <c r="BC5" s="411"/>
      <c r="BD5" s="411"/>
      <c r="BE5" s="411"/>
      <c r="BF5" s="411"/>
      <c r="BG5" s="411"/>
      <c r="BH5" s="411"/>
    </row>
    <row r="6" spans="1:60" x14ac:dyDescent="0.25">
      <c r="A6" s="401"/>
      <c r="B6" s="403"/>
      <c r="C6" s="419"/>
      <c r="D6" s="418" t="s">
        <v>18</v>
      </c>
      <c r="E6" s="418" t="s">
        <v>19</v>
      </c>
      <c r="F6" s="418" t="s">
        <v>20</v>
      </c>
      <c r="G6" s="418" t="s">
        <v>21</v>
      </c>
      <c r="H6" s="418" t="s">
        <v>22</v>
      </c>
      <c r="I6" s="418" t="s">
        <v>23</v>
      </c>
      <c r="J6" s="418" t="s">
        <v>24</v>
      </c>
      <c r="K6" s="418" t="s">
        <v>25</v>
      </c>
      <c r="L6" s="429" t="s">
        <v>26</v>
      </c>
      <c r="M6" s="430"/>
      <c r="N6" s="431"/>
      <c r="O6" s="429" t="s">
        <v>27</v>
      </c>
      <c r="P6" s="430"/>
      <c r="Q6" s="431"/>
      <c r="R6" s="418" t="s">
        <v>28</v>
      </c>
      <c r="S6" s="418" t="s">
        <v>29</v>
      </c>
      <c r="T6" s="429" t="s">
        <v>30</v>
      </c>
      <c r="U6" s="430"/>
      <c r="V6" s="430"/>
      <c r="W6" s="430"/>
      <c r="X6" s="430"/>
      <c r="Y6" s="430"/>
      <c r="Z6" s="430"/>
      <c r="AA6" s="431"/>
      <c r="AB6" s="424"/>
      <c r="AC6" s="423" t="s">
        <v>31</v>
      </c>
      <c r="AD6" s="423" t="s">
        <v>32</v>
      </c>
      <c r="AE6" s="423" t="s">
        <v>33</v>
      </c>
      <c r="AF6" s="423" t="s">
        <v>28</v>
      </c>
      <c r="AG6" s="423" t="s">
        <v>34</v>
      </c>
      <c r="AH6" s="436" t="s">
        <v>30</v>
      </c>
      <c r="AI6" s="437"/>
      <c r="AJ6" s="437"/>
      <c r="AK6" s="437"/>
      <c r="AL6" s="437"/>
      <c r="AM6" s="437"/>
      <c r="AN6" s="437"/>
      <c r="AO6" s="438"/>
      <c r="AP6" s="436" t="s">
        <v>35</v>
      </c>
      <c r="AQ6" s="437"/>
      <c r="AR6" s="437"/>
      <c r="AS6" s="437"/>
      <c r="AT6" s="437"/>
      <c r="AU6" s="437"/>
      <c r="AV6" s="437"/>
      <c r="AW6" s="438"/>
      <c r="AX6" s="439" t="s">
        <v>36</v>
      </c>
      <c r="AY6" s="440"/>
      <c r="AZ6" s="440"/>
      <c r="BA6" s="441"/>
      <c r="BB6" s="423" t="s">
        <v>37</v>
      </c>
      <c r="BC6" s="411"/>
      <c r="BD6" s="411"/>
      <c r="BE6" s="411"/>
      <c r="BF6" s="411"/>
      <c r="BG6" s="411"/>
      <c r="BH6" s="411"/>
    </row>
    <row r="7" spans="1:60" ht="31.15" customHeight="1" x14ac:dyDescent="0.25">
      <c r="A7" s="401"/>
      <c r="B7" s="403"/>
      <c r="C7" s="419"/>
      <c r="D7" s="419"/>
      <c r="E7" s="428"/>
      <c r="F7" s="428"/>
      <c r="G7" s="428"/>
      <c r="H7" s="428"/>
      <c r="I7" s="428"/>
      <c r="J7" s="428"/>
      <c r="K7" s="428"/>
      <c r="L7" s="418" t="s">
        <v>38</v>
      </c>
      <c r="M7" s="418" t="s">
        <v>39</v>
      </c>
      <c r="N7" s="418" t="s">
        <v>40</v>
      </c>
      <c r="O7" s="418" t="s">
        <v>41</v>
      </c>
      <c r="P7" s="418" t="s">
        <v>32</v>
      </c>
      <c r="Q7" s="418" t="s">
        <v>42</v>
      </c>
      <c r="R7" s="432"/>
      <c r="S7" s="419"/>
      <c r="T7" s="429" t="s">
        <v>43</v>
      </c>
      <c r="U7" s="431"/>
      <c r="V7" s="429" t="s">
        <v>44</v>
      </c>
      <c r="W7" s="431"/>
      <c r="X7" s="429" t="s">
        <v>45</v>
      </c>
      <c r="Y7" s="431"/>
      <c r="Z7" s="429" t="s">
        <v>46</v>
      </c>
      <c r="AA7" s="431"/>
      <c r="AB7" s="424"/>
      <c r="AC7" s="434"/>
      <c r="AD7" s="434"/>
      <c r="AE7" s="434"/>
      <c r="AF7" s="434"/>
      <c r="AG7" s="434"/>
      <c r="AH7" s="436" t="s">
        <v>43</v>
      </c>
      <c r="AI7" s="438"/>
      <c r="AJ7" s="436" t="s">
        <v>44</v>
      </c>
      <c r="AK7" s="438"/>
      <c r="AL7" s="436" t="s">
        <v>45</v>
      </c>
      <c r="AM7" s="438"/>
      <c r="AN7" s="436" t="s">
        <v>46</v>
      </c>
      <c r="AO7" s="438"/>
      <c r="AP7" s="436" t="s">
        <v>43</v>
      </c>
      <c r="AQ7" s="438"/>
      <c r="AR7" s="436" t="s">
        <v>44</v>
      </c>
      <c r="AS7" s="438"/>
      <c r="AT7" s="436" t="s">
        <v>45</v>
      </c>
      <c r="AU7" s="438"/>
      <c r="AV7" s="436" t="s">
        <v>46</v>
      </c>
      <c r="AW7" s="438"/>
      <c r="AX7" s="424"/>
      <c r="AY7" s="442"/>
      <c r="AZ7" s="442"/>
      <c r="BA7" s="442"/>
      <c r="BB7" s="434"/>
      <c r="BC7" s="411"/>
      <c r="BD7" s="411"/>
      <c r="BE7" s="411"/>
      <c r="BF7" s="411"/>
      <c r="BG7" s="411"/>
      <c r="BH7" s="411"/>
    </row>
    <row r="8" spans="1:60" ht="128.44999999999999" customHeight="1" x14ac:dyDescent="0.25">
      <c r="A8" s="401"/>
      <c r="B8" s="403"/>
      <c r="C8" s="419"/>
      <c r="D8" s="419"/>
      <c r="E8" s="428"/>
      <c r="F8" s="428"/>
      <c r="G8" s="428"/>
      <c r="H8" s="428"/>
      <c r="I8" s="428"/>
      <c r="J8" s="428"/>
      <c r="K8" s="428"/>
      <c r="L8" s="428"/>
      <c r="M8" s="428"/>
      <c r="N8" s="428"/>
      <c r="O8" s="428"/>
      <c r="P8" s="428"/>
      <c r="Q8" s="428"/>
      <c r="R8" s="433"/>
      <c r="S8" s="419"/>
      <c r="T8" s="11" t="s">
        <v>47</v>
      </c>
      <c r="U8" s="11" t="s">
        <v>48</v>
      </c>
      <c r="V8" s="11" t="s">
        <v>47</v>
      </c>
      <c r="W8" s="11" t="s">
        <v>48</v>
      </c>
      <c r="X8" s="11" t="s">
        <v>47</v>
      </c>
      <c r="Y8" s="11" t="s">
        <v>48</v>
      </c>
      <c r="Z8" s="11" t="s">
        <v>47</v>
      </c>
      <c r="AA8" s="11" t="s">
        <v>48</v>
      </c>
      <c r="AB8" s="424"/>
      <c r="AC8" s="435"/>
      <c r="AD8" s="435"/>
      <c r="AE8" s="435"/>
      <c r="AF8" s="435"/>
      <c r="AG8" s="435"/>
      <c r="AH8" s="14" t="s">
        <v>47</v>
      </c>
      <c r="AI8" s="14" t="s">
        <v>48</v>
      </c>
      <c r="AJ8" s="14" t="s">
        <v>47</v>
      </c>
      <c r="AK8" s="14" t="s">
        <v>48</v>
      </c>
      <c r="AL8" s="14" t="s">
        <v>47</v>
      </c>
      <c r="AM8" s="14" t="s">
        <v>48</v>
      </c>
      <c r="AN8" s="14" t="s">
        <v>47</v>
      </c>
      <c r="AO8" s="14" t="s">
        <v>48</v>
      </c>
      <c r="AP8" s="14" t="s">
        <v>47</v>
      </c>
      <c r="AQ8" s="14" t="s">
        <v>48</v>
      </c>
      <c r="AR8" s="14" t="s">
        <v>47</v>
      </c>
      <c r="AS8" s="14" t="s">
        <v>48</v>
      </c>
      <c r="AT8" s="14" t="s">
        <v>47</v>
      </c>
      <c r="AU8" s="14" t="s">
        <v>48</v>
      </c>
      <c r="AV8" s="14" t="s">
        <v>47</v>
      </c>
      <c r="AW8" s="14" t="s">
        <v>48</v>
      </c>
      <c r="AX8" s="14" t="s">
        <v>49</v>
      </c>
      <c r="AY8" s="14" t="s">
        <v>50</v>
      </c>
      <c r="AZ8" s="14" t="s">
        <v>51</v>
      </c>
      <c r="BA8" s="14" t="s">
        <v>52</v>
      </c>
      <c r="BB8" s="435"/>
      <c r="BC8" s="411"/>
      <c r="BD8" s="411"/>
      <c r="BE8" s="411"/>
      <c r="BF8" s="411"/>
      <c r="BG8" s="411"/>
      <c r="BH8" s="411"/>
    </row>
    <row r="9" spans="1:60" x14ac:dyDescent="0.25">
      <c r="A9" s="15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  <c r="O9" s="16">
        <v>15</v>
      </c>
      <c r="P9" s="16">
        <v>16</v>
      </c>
      <c r="Q9" s="16">
        <v>17</v>
      </c>
      <c r="R9" s="16">
        <v>18</v>
      </c>
      <c r="S9" s="16">
        <v>19</v>
      </c>
      <c r="T9" s="16">
        <v>20</v>
      </c>
      <c r="U9" s="16">
        <v>21</v>
      </c>
      <c r="V9" s="16">
        <v>22</v>
      </c>
      <c r="W9" s="16">
        <v>23</v>
      </c>
      <c r="X9" s="16">
        <v>24</v>
      </c>
      <c r="Y9" s="16">
        <v>25</v>
      </c>
      <c r="Z9" s="16">
        <v>26</v>
      </c>
      <c r="AA9" s="16">
        <v>27</v>
      </c>
      <c r="AB9" s="16">
        <v>28</v>
      </c>
      <c r="AC9" s="16">
        <v>29</v>
      </c>
      <c r="AD9" s="16">
        <v>30</v>
      </c>
      <c r="AE9" s="16">
        <v>31</v>
      </c>
      <c r="AF9" s="16">
        <v>32</v>
      </c>
      <c r="AG9" s="16">
        <v>33</v>
      </c>
      <c r="AH9" s="16">
        <v>34</v>
      </c>
      <c r="AI9" s="16">
        <v>35</v>
      </c>
      <c r="AJ9" s="16">
        <v>36</v>
      </c>
      <c r="AK9" s="16">
        <v>37</v>
      </c>
      <c r="AL9" s="16">
        <v>38</v>
      </c>
      <c r="AM9" s="16">
        <v>39</v>
      </c>
      <c r="AN9" s="16">
        <v>40</v>
      </c>
      <c r="AO9" s="16">
        <v>41</v>
      </c>
      <c r="AP9" s="16">
        <v>42</v>
      </c>
      <c r="AQ9" s="16">
        <v>43</v>
      </c>
      <c r="AR9" s="16">
        <v>44</v>
      </c>
      <c r="AS9" s="16">
        <v>45</v>
      </c>
      <c r="AT9" s="16">
        <v>46</v>
      </c>
      <c r="AU9" s="16">
        <v>47</v>
      </c>
      <c r="AV9" s="16">
        <v>48</v>
      </c>
      <c r="AW9" s="16">
        <v>49</v>
      </c>
      <c r="AX9" s="16">
        <v>50</v>
      </c>
      <c r="AY9" s="16">
        <v>51</v>
      </c>
      <c r="AZ9" s="16">
        <v>52</v>
      </c>
      <c r="BA9" s="16">
        <v>53</v>
      </c>
      <c r="BB9" s="16">
        <v>54</v>
      </c>
      <c r="BC9" s="16">
        <v>55</v>
      </c>
      <c r="BD9" s="16">
        <v>56</v>
      </c>
      <c r="BE9" s="16">
        <v>57</v>
      </c>
      <c r="BF9" s="16">
        <v>58</v>
      </c>
      <c r="BG9" s="16">
        <v>59</v>
      </c>
      <c r="BH9" s="16">
        <v>60</v>
      </c>
    </row>
    <row r="10" spans="1:60" ht="30" x14ac:dyDescent="0.25">
      <c r="A10" s="17" t="s">
        <v>53</v>
      </c>
      <c r="B10" s="18">
        <v>28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  <c r="AH10" s="20">
        <v>0</v>
      </c>
      <c r="AI10" s="20">
        <v>0</v>
      </c>
      <c r="AJ10" s="20">
        <v>0</v>
      </c>
      <c r="AK10" s="20">
        <v>0</v>
      </c>
      <c r="AL10" s="20">
        <v>0</v>
      </c>
      <c r="AM10" s="20">
        <v>0</v>
      </c>
      <c r="AN10" s="20">
        <v>0</v>
      </c>
      <c r="AO10" s="20">
        <v>0</v>
      </c>
      <c r="AP10" s="20">
        <v>0</v>
      </c>
      <c r="AQ10" s="20">
        <v>0</v>
      </c>
      <c r="AR10" s="20">
        <v>0</v>
      </c>
      <c r="AS10" s="20">
        <v>0</v>
      </c>
      <c r="AT10" s="20">
        <v>0</v>
      </c>
      <c r="AU10" s="20">
        <v>0</v>
      </c>
      <c r="AV10" s="20">
        <v>0</v>
      </c>
      <c r="AW10" s="20">
        <v>0</v>
      </c>
      <c r="AX10" s="20">
        <v>0</v>
      </c>
      <c r="AY10" s="20">
        <v>0</v>
      </c>
      <c r="AZ10" s="20">
        <v>0</v>
      </c>
      <c r="BA10" s="20">
        <v>0</v>
      </c>
      <c r="BB10" s="20">
        <v>0</v>
      </c>
      <c r="BC10" s="21" t="s">
        <v>54</v>
      </c>
      <c r="BD10" s="21" t="s">
        <v>54</v>
      </c>
      <c r="BE10" s="21" t="s">
        <v>54</v>
      </c>
      <c r="BF10" s="21" t="s">
        <v>54</v>
      </c>
      <c r="BG10" s="21">
        <v>0</v>
      </c>
      <c r="BH10" s="21">
        <v>0</v>
      </c>
    </row>
    <row r="11" spans="1:60" ht="30" x14ac:dyDescent="0.25">
      <c r="A11" s="17" t="s">
        <v>55</v>
      </c>
      <c r="B11" s="18">
        <v>26</v>
      </c>
      <c r="C11" s="19">
        <v>7</v>
      </c>
      <c r="D11" s="19">
        <v>0</v>
      </c>
      <c r="E11" s="19">
        <v>2</v>
      </c>
      <c r="F11" s="19">
        <v>1</v>
      </c>
      <c r="G11" s="19">
        <v>4</v>
      </c>
      <c r="H11" s="19">
        <v>1</v>
      </c>
      <c r="I11" s="19">
        <v>1</v>
      </c>
      <c r="J11" s="19">
        <v>5</v>
      </c>
      <c r="K11" s="19">
        <v>0</v>
      </c>
      <c r="L11" s="19">
        <v>0</v>
      </c>
      <c r="M11" s="19">
        <v>2</v>
      </c>
      <c r="N11" s="19">
        <v>0</v>
      </c>
      <c r="O11" s="19">
        <v>0</v>
      </c>
      <c r="P11" s="19">
        <v>6</v>
      </c>
      <c r="Q11" s="19">
        <v>0</v>
      </c>
      <c r="R11" s="19">
        <v>3</v>
      </c>
      <c r="S11" s="19">
        <v>0</v>
      </c>
      <c r="T11" s="19">
        <v>4</v>
      </c>
      <c r="U11" s="19">
        <v>2</v>
      </c>
      <c r="V11" s="19">
        <v>0</v>
      </c>
      <c r="W11" s="19">
        <v>0</v>
      </c>
      <c r="X11" s="19">
        <v>1</v>
      </c>
      <c r="Y11" s="19">
        <v>1</v>
      </c>
      <c r="Z11" s="19">
        <v>0</v>
      </c>
      <c r="AA11" s="19">
        <v>0</v>
      </c>
      <c r="AB11" s="20">
        <v>5</v>
      </c>
      <c r="AC11" s="20">
        <v>3</v>
      </c>
      <c r="AD11" s="20">
        <v>2</v>
      </c>
      <c r="AE11" s="20">
        <v>0</v>
      </c>
      <c r="AF11" s="20">
        <v>2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5</v>
      </c>
      <c r="AQ11" s="20">
        <v>5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2">
        <v>0</v>
      </c>
      <c r="BB11" s="20">
        <v>5</v>
      </c>
      <c r="BC11" s="21" t="s">
        <v>54</v>
      </c>
      <c r="BD11" s="23" t="s">
        <v>56</v>
      </c>
      <c r="BE11" s="21" t="s">
        <v>57</v>
      </c>
      <c r="BF11" s="21" t="s">
        <v>57</v>
      </c>
      <c r="BG11" s="21">
        <v>1000</v>
      </c>
      <c r="BH11" s="21">
        <v>0</v>
      </c>
    </row>
    <row r="12" spans="1:60" ht="29.45" customHeight="1" x14ac:dyDescent="0.25">
      <c r="A12" s="24" t="s">
        <v>58</v>
      </c>
      <c r="B12" s="25">
        <v>34</v>
      </c>
      <c r="C12" s="26">
        <v>3</v>
      </c>
      <c r="D12" s="26">
        <v>2</v>
      </c>
      <c r="E12" s="26">
        <v>1</v>
      </c>
      <c r="F12" s="26">
        <v>1</v>
      </c>
      <c r="G12" s="26">
        <v>1</v>
      </c>
      <c r="H12" s="19">
        <v>1</v>
      </c>
      <c r="I12" s="19">
        <v>2</v>
      </c>
      <c r="J12" s="19">
        <v>0</v>
      </c>
      <c r="K12" s="19">
        <v>0</v>
      </c>
      <c r="L12" s="19">
        <v>2</v>
      </c>
      <c r="M12" s="19">
        <v>0</v>
      </c>
      <c r="N12" s="19">
        <v>1</v>
      </c>
      <c r="O12" s="19">
        <v>0</v>
      </c>
      <c r="P12" s="19">
        <v>0</v>
      </c>
      <c r="Q12" s="19">
        <v>0</v>
      </c>
      <c r="R12" s="27">
        <v>0</v>
      </c>
      <c r="S12" s="19">
        <v>0</v>
      </c>
      <c r="T12" s="19">
        <v>0</v>
      </c>
      <c r="U12" s="19">
        <v>0</v>
      </c>
      <c r="V12" s="19">
        <v>1</v>
      </c>
      <c r="W12" s="19">
        <v>1</v>
      </c>
      <c r="X12" s="19">
        <v>0</v>
      </c>
      <c r="Y12" s="19">
        <v>0</v>
      </c>
      <c r="Z12" s="19">
        <v>0</v>
      </c>
      <c r="AA12" s="19">
        <v>0</v>
      </c>
      <c r="AB12" s="20">
        <v>2</v>
      </c>
      <c r="AC12" s="20">
        <v>2</v>
      </c>
      <c r="AD12" s="20">
        <v>0</v>
      </c>
      <c r="AE12" s="20">
        <v>0</v>
      </c>
      <c r="AF12" s="20">
        <v>1</v>
      </c>
      <c r="AG12" s="20">
        <v>0</v>
      </c>
      <c r="AH12" s="20">
        <v>0</v>
      </c>
      <c r="AI12" s="20">
        <v>0</v>
      </c>
      <c r="AJ12" s="20">
        <v>0</v>
      </c>
      <c r="AK12" s="20">
        <v>0</v>
      </c>
      <c r="AL12" s="20">
        <v>1</v>
      </c>
      <c r="AM12" s="20">
        <v>1</v>
      </c>
      <c r="AN12" s="20">
        <v>0</v>
      </c>
      <c r="AO12" s="20">
        <v>0</v>
      </c>
      <c r="AP12" s="20">
        <v>1</v>
      </c>
      <c r="AQ12" s="20">
        <v>1</v>
      </c>
      <c r="AR12" s="20">
        <v>0</v>
      </c>
      <c r="AS12" s="20">
        <v>0</v>
      </c>
      <c r="AT12" s="20">
        <v>0</v>
      </c>
      <c r="AU12" s="20">
        <v>0</v>
      </c>
      <c r="AV12" s="20">
        <v>0</v>
      </c>
      <c r="AW12" s="20">
        <v>0</v>
      </c>
      <c r="AX12" s="20">
        <v>0</v>
      </c>
      <c r="AY12" s="20">
        <v>0</v>
      </c>
      <c r="AZ12" s="20">
        <v>0</v>
      </c>
      <c r="BA12" s="20">
        <v>0</v>
      </c>
      <c r="BB12" s="20">
        <v>1</v>
      </c>
      <c r="BC12" s="21" t="s">
        <v>54</v>
      </c>
      <c r="BD12" s="21" t="s">
        <v>54</v>
      </c>
      <c r="BE12" s="21" t="s">
        <v>57</v>
      </c>
      <c r="BF12" s="21" t="s">
        <v>57</v>
      </c>
      <c r="BG12" s="21">
        <v>0</v>
      </c>
      <c r="BH12" s="21">
        <v>1300</v>
      </c>
    </row>
    <row r="13" spans="1:60" s="28" customFormat="1" ht="30" x14ac:dyDescent="0.25">
      <c r="A13" s="29" t="s">
        <v>59</v>
      </c>
      <c r="B13" s="30"/>
      <c r="C13" s="30"/>
      <c r="D13" s="30"/>
      <c r="E13" s="30"/>
      <c r="F13" s="30"/>
      <c r="G13" s="30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3"/>
      <c r="BD13" s="33"/>
      <c r="BE13" s="33"/>
      <c r="BF13" s="33"/>
      <c r="BG13" s="33"/>
      <c r="BH13" s="33"/>
    </row>
    <row r="14" spans="1:60" x14ac:dyDescent="0.25">
      <c r="A14" s="34" t="s">
        <v>60</v>
      </c>
      <c r="B14" s="25">
        <v>41</v>
      </c>
      <c r="C14" s="26">
        <v>9</v>
      </c>
      <c r="D14" s="26">
        <v>0</v>
      </c>
      <c r="E14" s="26">
        <v>3</v>
      </c>
      <c r="F14" s="26">
        <v>1</v>
      </c>
      <c r="G14" s="26">
        <v>3</v>
      </c>
      <c r="H14" s="19">
        <v>5</v>
      </c>
      <c r="I14" s="19">
        <v>3</v>
      </c>
      <c r="J14" s="19">
        <v>0</v>
      </c>
      <c r="K14" s="19">
        <v>1</v>
      </c>
      <c r="L14" s="19">
        <v>0</v>
      </c>
      <c r="M14" s="19">
        <v>1</v>
      </c>
      <c r="N14" s="19">
        <v>0</v>
      </c>
      <c r="O14" s="19">
        <v>3</v>
      </c>
      <c r="P14" s="19">
        <v>3</v>
      </c>
      <c r="Q14" s="19">
        <v>0</v>
      </c>
      <c r="R14" s="19">
        <v>2</v>
      </c>
      <c r="S14" s="19">
        <v>1</v>
      </c>
      <c r="T14" s="19">
        <v>0</v>
      </c>
      <c r="U14" s="19">
        <v>0</v>
      </c>
      <c r="V14" s="19">
        <v>0</v>
      </c>
      <c r="W14" s="19">
        <v>0</v>
      </c>
      <c r="X14" s="19">
        <v>2</v>
      </c>
      <c r="Y14" s="19">
        <v>2</v>
      </c>
      <c r="Z14" s="19">
        <v>0</v>
      </c>
      <c r="AA14" s="19">
        <v>0</v>
      </c>
      <c r="AB14" s="20">
        <v>1</v>
      </c>
      <c r="AC14" s="20">
        <v>1</v>
      </c>
      <c r="AD14" s="20">
        <v>0</v>
      </c>
      <c r="AE14" s="20">
        <v>0</v>
      </c>
      <c r="AF14" s="20">
        <v>1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1</v>
      </c>
      <c r="AQ14" s="20">
        <v>1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1" t="s">
        <v>54</v>
      </c>
      <c r="BD14" s="21" t="s">
        <v>54</v>
      </c>
      <c r="BE14" s="21" t="s">
        <v>57</v>
      </c>
      <c r="BF14" s="21" t="s">
        <v>57</v>
      </c>
      <c r="BG14" s="21">
        <v>1000</v>
      </c>
      <c r="BH14" s="21">
        <v>0</v>
      </c>
    </row>
    <row r="15" spans="1:60" ht="45" x14ac:dyDescent="0.25">
      <c r="A15" s="34" t="s">
        <v>61</v>
      </c>
      <c r="B15" s="35">
        <v>32</v>
      </c>
      <c r="C15" s="36">
        <v>3</v>
      </c>
      <c r="D15" s="36">
        <v>1</v>
      </c>
      <c r="E15" s="36">
        <v>1</v>
      </c>
      <c r="F15" s="19">
        <v>2</v>
      </c>
      <c r="G15" s="19">
        <v>0</v>
      </c>
      <c r="H15" s="19">
        <v>2</v>
      </c>
      <c r="I15" s="19">
        <v>0</v>
      </c>
      <c r="J15" s="19">
        <v>0</v>
      </c>
      <c r="K15" s="19">
        <v>1</v>
      </c>
      <c r="L15" s="19">
        <v>1</v>
      </c>
      <c r="M15" s="19">
        <v>2</v>
      </c>
      <c r="N15" s="19">
        <v>0</v>
      </c>
      <c r="O15" s="19">
        <v>0</v>
      </c>
      <c r="P15" s="19">
        <v>0</v>
      </c>
      <c r="Q15" s="19">
        <v>0</v>
      </c>
      <c r="R15" s="19">
        <v>2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1</v>
      </c>
      <c r="Y15" s="19">
        <v>1</v>
      </c>
      <c r="Z15" s="19">
        <v>1</v>
      </c>
      <c r="AA15" s="19">
        <v>1</v>
      </c>
      <c r="AB15" s="20">
        <v>3</v>
      </c>
      <c r="AC15" s="20">
        <v>1</v>
      </c>
      <c r="AD15" s="20">
        <v>1</v>
      </c>
      <c r="AE15" s="20">
        <v>1</v>
      </c>
      <c r="AF15" s="20">
        <v>1</v>
      </c>
      <c r="AG15" s="20">
        <v>0</v>
      </c>
      <c r="AH15" s="20">
        <v>0</v>
      </c>
      <c r="AI15" s="20">
        <v>0</v>
      </c>
      <c r="AJ15" s="20">
        <v>0</v>
      </c>
      <c r="AK15" s="20">
        <v>0</v>
      </c>
      <c r="AL15" s="20">
        <v>1</v>
      </c>
      <c r="AM15" s="20">
        <v>1</v>
      </c>
      <c r="AN15" s="20">
        <v>0</v>
      </c>
      <c r="AO15" s="20">
        <v>0</v>
      </c>
      <c r="AP15" s="20">
        <v>3</v>
      </c>
      <c r="AQ15" s="20">
        <v>3</v>
      </c>
      <c r="AR15" s="20">
        <v>0</v>
      </c>
      <c r="AS15" s="20">
        <v>0</v>
      </c>
      <c r="AT15" s="20">
        <v>0</v>
      </c>
      <c r="AU15" s="20">
        <v>0</v>
      </c>
      <c r="AV15" s="20">
        <v>0</v>
      </c>
      <c r="AW15" s="20">
        <v>0</v>
      </c>
      <c r="AX15" s="20">
        <v>0</v>
      </c>
      <c r="AY15" s="20">
        <v>0</v>
      </c>
      <c r="AZ15" s="20">
        <v>0</v>
      </c>
      <c r="BA15" s="20">
        <v>0</v>
      </c>
      <c r="BB15" s="20">
        <v>1</v>
      </c>
      <c r="BC15" s="21">
        <v>0</v>
      </c>
      <c r="BD15" s="21">
        <v>0</v>
      </c>
      <c r="BE15" s="23" t="s">
        <v>62</v>
      </c>
      <c r="BF15" s="21" t="s">
        <v>57</v>
      </c>
      <c r="BG15" s="21">
        <v>0</v>
      </c>
      <c r="BH15" s="21">
        <v>1000</v>
      </c>
    </row>
    <row r="16" spans="1:60" ht="45" x14ac:dyDescent="0.25">
      <c r="A16" s="34" t="s">
        <v>63</v>
      </c>
      <c r="B16" s="37">
        <v>34</v>
      </c>
      <c r="C16" s="38">
        <v>5</v>
      </c>
      <c r="D16" s="38">
        <v>0</v>
      </c>
      <c r="E16" s="38">
        <v>1</v>
      </c>
      <c r="F16" s="38">
        <v>2</v>
      </c>
      <c r="G16" s="38">
        <v>2</v>
      </c>
      <c r="H16" s="38">
        <v>5</v>
      </c>
      <c r="I16" s="38">
        <v>0</v>
      </c>
      <c r="J16" s="38">
        <v>0</v>
      </c>
      <c r="K16" s="38">
        <v>0</v>
      </c>
      <c r="L16" s="38">
        <v>0</v>
      </c>
      <c r="M16" s="38">
        <v>1</v>
      </c>
      <c r="N16" s="38">
        <v>0</v>
      </c>
      <c r="O16" s="38">
        <v>1</v>
      </c>
      <c r="P16" s="38">
        <v>2</v>
      </c>
      <c r="Q16" s="38">
        <v>0</v>
      </c>
      <c r="R16" s="38">
        <v>1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  <c r="Z16" s="38">
        <v>1</v>
      </c>
      <c r="AA16" s="38">
        <v>1</v>
      </c>
      <c r="AB16" s="39">
        <v>1</v>
      </c>
      <c r="AC16" s="39">
        <v>0</v>
      </c>
      <c r="AD16" s="39">
        <v>1</v>
      </c>
      <c r="AE16" s="39">
        <v>0</v>
      </c>
      <c r="AF16" s="39">
        <v>1</v>
      </c>
      <c r="AG16" s="39">
        <v>0</v>
      </c>
      <c r="AH16" s="39">
        <v>0</v>
      </c>
      <c r="AI16" s="39">
        <v>0</v>
      </c>
      <c r="AJ16" s="39">
        <v>0</v>
      </c>
      <c r="AK16" s="39">
        <v>0</v>
      </c>
      <c r="AL16" s="39">
        <v>0</v>
      </c>
      <c r="AM16" s="39">
        <v>0</v>
      </c>
      <c r="AN16" s="39">
        <v>0</v>
      </c>
      <c r="AO16" s="39">
        <v>0</v>
      </c>
      <c r="AP16" s="39">
        <v>1</v>
      </c>
      <c r="AQ16" s="39">
        <v>1</v>
      </c>
      <c r="AR16" s="39">
        <v>0</v>
      </c>
      <c r="AS16" s="39">
        <v>0</v>
      </c>
      <c r="AT16" s="39">
        <v>0</v>
      </c>
      <c r="AU16" s="39">
        <v>0</v>
      </c>
      <c r="AV16" s="39">
        <v>0</v>
      </c>
      <c r="AW16" s="39">
        <v>0</v>
      </c>
      <c r="AX16" s="39">
        <v>0</v>
      </c>
      <c r="AY16" s="39">
        <v>0</v>
      </c>
      <c r="AZ16" s="39">
        <v>0</v>
      </c>
      <c r="BA16" s="39">
        <v>0</v>
      </c>
      <c r="BB16" s="39">
        <v>1</v>
      </c>
      <c r="BC16" s="21">
        <v>0</v>
      </c>
      <c r="BD16" s="21">
        <v>0</v>
      </c>
      <c r="BE16" s="23" t="s">
        <v>64</v>
      </c>
      <c r="BF16" s="21" t="s">
        <v>57</v>
      </c>
      <c r="BG16" s="21">
        <v>0</v>
      </c>
      <c r="BH16" s="21">
        <v>0</v>
      </c>
    </row>
    <row r="17" spans="1:60" s="28" customFormat="1" ht="45" x14ac:dyDescent="0.25">
      <c r="A17" s="29" t="s">
        <v>65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</row>
    <row r="18" spans="1:60" s="28" customFormat="1" ht="30" x14ac:dyDescent="0.25">
      <c r="A18" s="29" t="s">
        <v>66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</row>
    <row r="19" spans="1:60" ht="30" x14ac:dyDescent="0.25">
      <c r="A19" s="34" t="s">
        <v>67</v>
      </c>
      <c r="B19" s="37">
        <v>21</v>
      </c>
      <c r="C19" s="38">
        <v>3</v>
      </c>
      <c r="D19" s="38">
        <v>0</v>
      </c>
      <c r="E19" s="38">
        <v>0</v>
      </c>
      <c r="F19" s="38">
        <v>0</v>
      </c>
      <c r="G19" s="38">
        <v>3</v>
      </c>
      <c r="H19" s="38">
        <v>3</v>
      </c>
      <c r="I19" s="38">
        <v>0</v>
      </c>
      <c r="J19" s="38">
        <v>0</v>
      </c>
      <c r="K19" s="38">
        <v>0</v>
      </c>
      <c r="L19" s="38">
        <v>0</v>
      </c>
      <c r="M19" s="38">
        <v>2</v>
      </c>
      <c r="N19" s="38">
        <v>1</v>
      </c>
      <c r="O19" s="38">
        <v>3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38">
        <v>0</v>
      </c>
      <c r="Z19" s="38">
        <v>0</v>
      </c>
      <c r="AA19" s="38">
        <v>0</v>
      </c>
      <c r="AB19" s="39">
        <v>1</v>
      </c>
      <c r="AC19" s="39">
        <v>0</v>
      </c>
      <c r="AD19" s="39">
        <v>0</v>
      </c>
      <c r="AE19" s="39">
        <v>1</v>
      </c>
      <c r="AF19" s="39">
        <v>1</v>
      </c>
      <c r="AG19" s="39">
        <v>0</v>
      </c>
      <c r="AH19" s="39">
        <v>0</v>
      </c>
      <c r="AI19" s="39">
        <v>0</v>
      </c>
      <c r="AJ19" s="39">
        <v>0</v>
      </c>
      <c r="AK19" s="39">
        <v>0</v>
      </c>
      <c r="AL19" s="39">
        <v>0</v>
      </c>
      <c r="AM19" s="39">
        <v>0</v>
      </c>
      <c r="AN19" s="39">
        <v>0</v>
      </c>
      <c r="AO19" s="39">
        <v>0</v>
      </c>
      <c r="AP19" s="39">
        <v>1</v>
      </c>
      <c r="AQ19" s="39">
        <v>1</v>
      </c>
      <c r="AR19" s="39">
        <v>0</v>
      </c>
      <c r="AS19" s="39">
        <v>0</v>
      </c>
      <c r="AT19" s="39">
        <v>0</v>
      </c>
      <c r="AU19" s="39">
        <v>0</v>
      </c>
      <c r="AV19" s="39">
        <v>0</v>
      </c>
      <c r="AW19" s="39">
        <v>0</v>
      </c>
      <c r="AX19" s="39">
        <v>0</v>
      </c>
      <c r="AY19" s="39">
        <v>0</v>
      </c>
      <c r="AZ19" s="39">
        <v>0</v>
      </c>
      <c r="BA19" s="39">
        <v>0</v>
      </c>
      <c r="BB19" s="39">
        <v>1</v>
      </c>
      <c r="BC19" s="21" t="s">
        <v>54</v>
      </c>
      <c r="BD19" s="21" t="s">
        <v>54</v>
      </c>
      <c r="BE19" s="21" t="s">
        <v>68</v>
      </c>
      <c r="BF19" s="21" t="s">
        <v>57</v>
      </c>
      <c r="BG19" s="21">
        <v>1000</v>
      </c>
      <c r="BH19" s="21">
        <v>0</v>
      </c>
    </row>
    <row r="20" spans="1:60" ht="60" x14ac:dyDescent="0.25">
      <c r="A20" s="34" t="s">
        <v>69</v>
      </c>
      <c r="B20" s="41">
        <v>28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0</v>
      </c>
      <c r="AA20" s="38">
        <v>0</v>
      </c>
      <c r="AB20" s="39">
        <v>0</v>
      </c>
      <c r="AC20" s="39">
        <v>0</v>
      </c>
      <c r="AD20" s="39">
        <v>0</v>
      </c>
      <c r="AE20" s="39">
        <v>0</v>
      </c>
      <c r="AF20" s="39">
        <v>0</v>
      </c>
      <c r="AG20" s="39">
        <v>0</v>
      </c>
      <c r="AH20" s="39">
        <v>0</v>
      </c>
      <c r="AI20" s="39">
        <v>0</v>
      </c>
      <c r="AJ20" s="39">
        <v>0</v>
      </c>
      <c r="AK20" s="39">
        <v>0</v>
      </c>
      <c r="AL20" s="39">
        <v>0</v>
      </c>
      <c r="AM20" s="39">
        <v>0</v>
      </c>
      <c r="AN20" s="39">
        <v>0</v>
      </c>
      <c r="AO20" s="39">
        <v>0</v>
      </c>
      <c r="AP20" s="39">
        <v>0</v>
      </c>
      <c r="AQ20" s="39">
        <v>0</v>
      </c>
      <c r="AR20" s="39">
        <v>0</v>
      </c>
      <c r="AS20" s="39">
        <v>0</v>
      </c>
      <c r="AT20" s="39">
        <v>0</v>
      </c>
      <c r="AU20" s="39">
        <v>0</v>
      </c>
      <c r="AV20" s="39">
        <v>0</v>
      </c>
      <c r="AW20" s="39">
        <v>0</v>
      </c>
      <c r="AX20" s="39">
        <v>0</v>
      </c>
      <c r="AY20" s="39">
        <v>0</v>
      </c>
      <c r="AZ20" s="39">
        <v>0</v>
      </c>
      <c r="BA20" s="39">
        <v>0</v>
      </c>
      <c r="BB20" s="39">
        <v>0</v>
      </c>
      <c r="BC20" s="21">
        <v>0</v>
      </c>
      <c r="BD20" s="21">
        <v>0</v>
      </c>
      <c r="BE20" s="21">
        <v>0</v>
      </c>
      <c r="BF20" s="21">
        <v>0</v>
      </c>
      <c r="BG20" s="21">
        <v>0</v>
      </c>
      <c r="BH20" s="21">
        <v>0</v>
      </c>
    </row>
    <row r="21" spans="1:60" ht="30.75" customHeight="1" x14ac:dyDescent="0.25">
      <c r="A21" s="34" t="s">
        <v>70</v>
      </c>
      <c r="B21" s="37">
        <v>35</v>
      </c>
      <c r="C21" s="38">
        <v>4</v>
      </c>
      <c r="D21" s="38">
        <v>0</v>
      </c>
      <c r="E21" s="38">
        <v>1</v>
      </c>
      <c r="F21" s="38">
        <v>0</v>
      </c>
      <c r="G21" s="38">
        <v>0</v>
      </c>
      <c r="H21" s="38">
        <v>2</v>
      </c>
      <c r="I21" s="38">
        <v>2</v>
      </c>
      <c r="J21" s="38">
        <v>0</v>
      </c>
      <c r="K21" s="38">
        <v>0</v>
      </c>
      <c r="L21" s="38">
        <v>0</v>
      </c>
      <c r="M21" s="38">
        <v>1</v>
      </c>
      <c r="N21" s="38">
        <v>0</v>
      </c>
      <c r="O21" s="38">
        <v>3</v>
      </c>
      <c r="P21" s="38">
        <v>0</v>
      </c>
      <c r="Q21" s="38">
        <v>0</v>
      </c>
      <c r="R21" s="38">
        <v>2</v>
      </c>
      <c r="S21" s="38">
        <v>0</v>
      </c>
      <c r="T21" s="38">
        <v>1</v>
      </c>
      <c r="U21" s="38">
        <v>6</v>
      </c>
      <c r="V21" s="38">
        <v>0</v>
      </c>
      <c r="W21" s="38">
        <v>0</v>
      </c>
      <c r="X21" s="38">
        <v>0</v>
      </c>
      <c r="Y21" s="38">
        <v>0</v>
      </c>
      <c r="Z21" s="38">
        <v>0</v>
      </c>
      <c r="AA21" s="38">
        <v>0</v>
      </c>
      <c r="AB21" s="39">
        <v>0</v>
      </c>
      <c r="AC21" s="39">
        <v>0</v>
      </c>
      <c r="AD21" s="39">
        <v>0</v>
      </c>
      <c r="AE21" s="39">
        <v>0</v>
      </c>
      <c r="AF21" s="39">
        <v>0</v>
      </c>
      <c r="AG21" s="39">
        <v>0</v>
      </c>
      <c r="AH21" s="39">
        <v>0</v>
      </c>
      <c r="AI21" s="39">
        <v>0</v>
      </c>
      <c r="AJ21" s="39">
        <v>0</v>
      </c>
      <c r="AK21" s="39">
        <v>0</v>
      </c>
      <c r="AL21" s="39">
        <v>0</v>
      </c>
      <c r="AM21" s="39">
        <v>0</v>
      </c>
      <c r="AN21" s="39">
        <v>0</v>
      </c>
      <c r="AO21" s="39">
        <v>0</v>
      </c>
      <c r="AP21" s="39">
        <v>0</v>
      </c>
      <c r="AQ21" s="39">
        <v>0</v>
      </c>
      <c r="AR21" s="39">
        <v>0</v>
      </c>
      <c r="AS21" s="39">
        <v>0</v>
      </c>
      <c r="AT21" s="39">
        <v>0</v>
      </c>
      <c r="AU21" s="39">
        <v>0</v>
      </c>
      <c r="AV21" s="39">
        <v>0</v>
      </c>
      <c r="AW21" s="39">
        <v>0</v>
      </c>
      <c r="AX21" s="39">
        <v>0</v>
      </c>
      <c r="AY21" s="39">
        <v>0</v>
      </c>
      <c r="AZ21" s="39">
        <v>0</v>
      </c>
      <c r="BA21" s="39">
        <v>0</v>
      </c>
      <c r="BB21" s="39">
        <v>0</v>
      </c>
      <c r="BC21" t="s">
        <v>71</v>
      </c>
      <c r="BD21" s="21">
        <v>0</v>
      </c>
      <c r="BE21" s="21">
        <v>0</v>
      </c>
      <c r="BF21" s="21">
        <v>0</v>
      </c>
      <c r="BG21" s="21">
        <v>0</v>
      </c>
      <c r="BH21" s="21">
        <v>0</v>
      </c>
    </row>
    <row r="22" spans="1:60" ht="18.75" x14ac:dyDescent="0.3">
      <c r="A22" s="42" t="s">
        <v>72</v>
      </c>
      <c r="B22" s="43">
        <f>B10+B11+B12+B13+B14+B15+B16+B17+B18+B19+B20+B21</f>
        <v>279</v>
      </c>
      <c r="C22" s="43">
        <f>C10+C11+C12+C13+C14+C15+C16+C17+C18+C19+C20+C21</f>
        <v>34</v>
      </c>
      <c r="D22" s="43">
        <v>0</v>
      </c>
      <c r="E22" s="43">
        <f t="shared" ref="E22:AJ22" si="0">E10+E11+E12+E13+E14+E15+E16+E17+E18+E19+E20+E21</f>
        <v>9</v>
      </c>
      <c r="F22" s="43">
        <f t="shared" si="0"/>
        <v>7</v>
      </c>
      <c r="G22" s="43">
        <f t="shared" si="0"/>
        <v>13</v>
      </c>
      <c r="H22" s="43">
        <f t="shared" si="0"/>
        <v>19</v>
      </c>
      <c r="I22" s="43">
        <f t="shared" si="0"/>
        <v>8</v>
      </c>
      <c r="J22" s="43">
        <f t="shared" si="0"/>
        <v>5</v>
      </c>
      <c r="K22" s="43">
        <f t="shared" si="0"/>
        <v>2</v>
      </c>
      <c r="L22" s="43">
        <f t="shared" si="0"/>
        <v>3</v>
      </c>
      <c r="M22" s="43">
        <f t="shared" si="0"/>
        <v>9</v>
      </c>
      <c r="N22" s="43">
        <f t="shared" si="0"/>
        <v>2</v>
      </c>
      <c r="O22" s="43">
        <f t="shared" si="0"/>
        <v>10</v>
      </c>
      <c r="P22" s="43">
        <f t="shared" si="0"/>
        <v>11</v>
      </c>
      <c r="Q22" s="43">
        <f t="shared" si="0"/>
        <v>0</v>
      </c>
      <c r="R22" s="43">
        <f t="shared" si="0"/>
        <v>10</v>
      </c>
      <c r="S22" s="43">
        <f t="shared" si="0"/>
        <v>1</v>
      </c>
      <c r="T22" s="43">
        <f t="shared" si="0"/>
        <v>5</v>
      </c>
      <c r="U22" s="43">
        <f t="shared" si="0"/>
        <v>8</v>
      </c>
      <c r="V22" s="43">
        <f t="shared" si="0"/>
        <v>1</v>
      </c>
      <c r="W22" s="43">
        <f t="shared" si="0"/>
        <v>1</v>
      </c>
      <c r="X22" s="43">
        <f t="shared" si="0"/>
        <v>4</v>
      </c>
      <c r="Y22" s="43">
        <f t="shared" si="0"/>
        <v>4</v>
      </c>
      <c r="Z22" s="43">
        <f t="shared" si="0"/>
        <v>2</v>
      </c>
      <c r="AA22" s="43">
        <f t="shared" si="0"/>
        <v>2</v>
      </c>
      <c r="AB22" s="43">
        <f t="shared" si="0"/>
        <v>13</v>
      </c>
      <c r="AC22" s="43">
        <f t="shared" si="0"/>
        <v>7</v>
      </c>
      <c r="AD22" s="43">
        <f t="shared" si="0"/>
        <v>4</v>
      </c>
      <c r="AE22" s="43">
        <f t="shared" si="0"/>
        <v>2</v>
      </c>
      <c r="AF22" s="43">
        <f t="shared" si="0"/>
        <v>7</v>
      </c>
      <c r="AG22" s="43">
        <f t="shared" si="0"/>
        <v>0</v>
      </c>
      <c r="AH22" s="43">
        <f t="shared" si="0"/>
        <v>0</v>
      </c>
      <c r="AI22" s="43">
        <f t="shared" si="0"/>
        <v>0</v>
      </c>
      <c r="AJ22" s="43">
        <f t="shared" si="0"/>
        <v>0</v>
      </c>
      <c r="AK22" s="43">
        <f t="shared" ref="AK22:BP22" si="1">AK10+AK11+AK12+AK13+AK14+AK15+AK16+AK17+AK18+AK19+AK20+AK21</f>
        <v>0</v>
      </c>
      <c r="AL22" s="43">
        <f t="shared" si="1"/>
        <v>2</v>
      </c>
      <c r="AM22" s="43">
        <f t="shared" si="1"/>
        <v>2</v>
      </c>
      <c r="AN22" s="43">
        <f t="shared" si="1"/>
        <v>0</v>
      </c>
      <c r="AO22" s="43">
        <f t="shared" si="1"/>
        <v>0</v>
      </c>
      <c r="AP22" s="43">
        <f t="shared" si="1"/>
        <v>12</v>
      </c>
      <c r="AQ22" s="43">
        <f t="shared" si="1"/>
        <v>12</v>
      </c>
      <c r="AR22" s="43">
        <f t="shared" si="1"/>
        <v>0</v>
      </c>
      <c r="AS22" s="43">
        <f t="shared" si="1"/>
        <v>0</v>
      </c>
      <c r="AT22" s="43">
        <f t="shared" si="1"/>
        <v>0</v>
      </c>
      <c r="AU22" s="43">
        <f t="shared" si="1"/>
        <v>0</v>
      </c>
      <c r="AV22" s="43">
        <f t="shared" si="1"/>
        <v>0</v>
      </c>
      <c r="AW22" s="43">
        <f t="shared" si="1"/>
        <v>0</v>
      </c>
      <c r="AX22" s="43">
        <f t="shared" si="1"/>
        <v>0</v>
      </c>
      <c r="AY22" s="43">
        <f t="shared" si="1"/>
        <v>0</v>
      </c>
      <c r="AZ22" s="43">
        <f t="shared" si="1"/>
        <v>0</v>
      </c>
      <c r="BA22" s="43">
        <f t="shared" si="1"/>
        <v>0</v>
      </c>
      <c r="BB22" s="43">
        <f t="shared" si="1"/>
        <v>9</v>
      </c>
      <c r="BC22" s="21">
        <v>0</v>
      </c>
      <c r="BD22" s="21"/>
      <c r="BE22" s="21"/>
      <c r="BF22" s="21"/>
      <c r="BG22" s="21"/>
      <c r="BH22" s="21"/>
    </row>
    <row r="23" spans="1:60" x14ac:dyDescent="0.25">
      <c r="A23" s="44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</row>
    <row r="24" spans="1:60" x14ac:dyDescent="0.25">
      <c r="B24" s="47"/>
      <c r="C24" s="47"/>
      <c r="D24" s="47"/>
      <c r="E24" s="47"/>
      <c r="F24" s="47"/>
      <c r="G24" s="47"/>
      <c r="H24" s="47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</row>
    <row r="25" spans="1:60" x14ac:dyDescent="0.25">
      <c r="A25" s="49"/>
      <c r="B25" s="50"/>
      <c r="C25" s="51"/>
      <c r="D25" s="51"/>
      <c r="E25" s="50"/>
      <c r="F25" s="50"/>
      <c r="G25" s="50"/>
      <c r="H25" s="50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</row>
    <row r="26" spans="1:60" x14ac:dyDescent="0.25">
      <c r="A26" s="52"/>
      <c r="B26" s="51"/>
      <c r="C26" s="51"/>
      <c r="D26" s="51"/>
      <c r="E26" s="53"/>
      <c r="F26" s="53"/>
      <c r="G26" s="53"/>
      <c r="H26" s="53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</row>
    <row r="27" spans="1:60" x14ac:dyDescent="0.25">
      <c r="A27" s="49"/>
      <c r="B27" s="50"/>
      <c r="C27" s="50"/>
      <c r="D27" s="50"/>
      <c r="E27" s="50"/>
      <c r="F27" s="50"/>
      <c r="G27" s="50"/>
      <c r="H27" s="50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</row>
    <row r="28" spans="1:60" x14ac:dyDescent="0.25">
      <c r="A28" s="54"/>
      <c r="B28" s="53"/>
      <c r="C28" s="53"/>
      <c r="D28" s="53"/>
      <c r="E28" s="53"/>
      <c r="F28" s="53"/>
      <c r="G28" s="51"/>
      <c r="H28" s="51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</row>
    <row r="29" spans="1:60" x14ac:dyDescent="0.25">
      <c r="B29" s="47"/>
      <c r="C29" s="47"/>
      <c r="D29" s="47"/>
      <c r="E29" s="47"/>
      <c r="F29" s="47"/>
      <c r="G29" s="47"/>
      <c r="H29" s="47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</row>
    <row r="30" spans="1:60" x14ac:dyDescent="0.25">
      <c r="B30" s="47"/>
      <c r="C30" s="47"/>
      <c r="D30" s="47"/>
      <c r="E30" s="47"/>
      <c r="F30" s="47"/>
      <c r="G30" s="47"/>
      <c r="H30" s="47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</row>
    <row r="31" spans="1:60" x14ac:dyDescent="0.25">
      <c r="B31" s="47"/>
      <c r="C31" s="47"/>
      <c r="D31" s="47"/>
      <c r="E31" s="47"/>
      <c r="F31" s="47"/>
      <c r="G31" s="47"/>
      <c r="H31" s="47"/>
    </row>
  </sheetData>
  <mergeCells count="61">
    <mergeCell ref="AX6:BA7"/>
    <mergeCell ref="BB6:BB8"/>
    <mergeCell ref="L7:L8"/>
    <mergeCell ref="M7:M8"/>
    <mergeCell ref="N7:N8"/>
    <mergeCell ref="O7:O8"/>
    <mergeCell ref="P7:P8"/>
    <mergeCell ref="Q7:Q8"/>
    <mergeCell ref="T7:U7"/>
    <mergeCell ref="V7:W7"/>
    <mergeCell ref="X7:Y7"/>
    <mergeCell ref="Z7:AA7"/>
    <mergeCell ref="AH7:AI7"/>
    <mergeCell ref="AJ7:AK7"/>
    <mergeCell ref="AL7:AM7"/>
    <mergeCell ref="AN7:AO7"/>
    <mergeCell ref="AE6:AE8"/>
    <mergeCell ref="AF6:AF8"/>
    <mergeCell ref="AG6:AG8"/>
    <mergeCell ref="AH6:AO6"/>
    <mergeCell ref="AP6:AW6"/>
    <mergeCell ref="AP7:AQ7"/>
    <mergeCell ref="AR7:AS7"/>
    <mergeCell ref="AT7:AU7"/>
    <mergeCell ref="AV7:AW7"/>
    <mergeCell ref="R6:R8"/>
    <mergeCell ref="S6:S8"/>
    <mergeCell ref="T6:AA6"/>
    <mergeCell ref="AC6:AC8"/>
    <mergeCell ref="AD6:AD8"/>
    <mergeCell ref="I6:I8"/>
    <mergeCell ref="J6:J8"/>
    <mergeCell ref="K6:K8"/>
    <mergeCell ref="L6:N6"/>
    <mergeCell ref="O6:Q6"/>
    <mergeCell ref="BD3:BD8"/>
    <mergeCell ref="BE3:BE8"/>
    <mergeCell ref="BF3:BF8"/>
    <mergeCell ref="BG3:BG8"/>
    <mergeCell ref="BH3:BH8"/>
    <mergeCell ref="A3:A8"/>
    <mergeCell ref="B3:B8"/>
    <mergeCell ref="C3:AA3"/>
    <mergeCell ref="AB3:BA3"/>
    <mergeCell ref="BC3:BC8"/>
    <mergeCell ref="C4:AA4"/>
    <mergeCell ref="AB4:BA4"/>
    <mergeCell ref="C5:C8"/>
    <mergeCell ref="E5:AA5"/>
    <mergeCell ref="AB5:AB8"/>
    <mergeCell ref="AC5:BA5"/>
    <mergeCell ref="D6:D8"/>
    <mergeCell ref="E6:E8"/>
    <mergeCell ref="F6:F8"/>
    <mergeCell ref="G6:G8"/>
    <mergeCell ref="H6:H8"/>
    <mergeCell ref="A1:L1"/>
    <mergeCell ref="AX1:AX2"/>
    <mergeCell ref="AY1:AY2"/>
    <mergeCell ref="AZ1:AZ2"/>
    <mergeCell ref="A2:M2"/>
  </mergeCells>
  <hyperlinks>
    <hyperlink ref="BD11" r:id="rId1" xr:uid="{00000000-0004-0000-0000-000000000000}"/>
    <hyperlink ref="BE15" r:id="rId2" xr:uid="{00000000-0004-0000-0000-000001000000}"/>
    <hyperlink ref="BE16" r:id="rId3" xr:uid="{00000000-0004-0000-0000-000002000000}"/>
  </hyperlinks>
  <pageMargins left="0.70078740157480324" right="0.70078740157480324" top="0.75196850393700787" bottom="0.75196850393700787" header="0.3" footer="0.3"/>
  <pageSetup paperSize="9" firstPageNumber="2147483648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H53"/>
  <sheetViews>
    <sheetView workbookViewId="0">
      <pane xSplit="1" topLeftCell="B1" activePane="topRight" state="frozen"/>
      <selection pane="topRight"/>
    </sheetView>
  </sheetViews>
  <sheetFormatPr defaultRowHeight="15" x14ac:dyDescent="0.25"/>
  <cols>
    <col min="1" max="1" width="37.85546875" style="1" customWidth="1"/>
    <col min="2" max="27" width="12.5703125" customWidth="1"/>
    <col min="28" max="53" width="11" customWidth="1"/>
    <col min="54" max="54" width="18.7109375" customWidth="1"/>
    <col min="55" max="60" width="16.7109375" customWidth="1"/>
  </cols>
  <sheetData>
    <row r="1" spans="1:60" ht="24.6" customHeight="1" x14ac:dyDescent="0.25">
      <c r="A1" s="394" t="s">
        <v>341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96"/>
      <c r="AY1" s="396"/>
      <c r="AZ1" s="396"/>
      <c r="BA1" s="3"/>
      <c r="BB1" s="3"/>
      <c r="BC1" s="4"/>
      <c r="BD1" s="4"/>
      <c r="BE1" s="4"/>
      <c r="BF1" s="4"/>
      <c r="BG1" s="4"/>
      <c r="BH1" s="4"/>
    </row>
    <row r="2" spans="1:60" ht="18.600000000000001" customHeight="1" x14ac:dyDescent="0.25">
      <c r="A2" s="398" t="s">
        <v>1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397"/>
      <c r="AY2" s="397"/>
      <c r="AZ2" s="397"/>
      <c r="BA2" s="6"/>
      <c r="BB2" s="6"/>
      <c r="BC2" s="7"/>
      <c r="BD2" s="7"/>
      <c r="BE2" s="7"/>
      <c r="BF2" s="7"/>
      <c r="BG2" s="7"/>
      <c r="BH2" s="7"/>
    </row>
    <row r="3" spans="1:60" ht="18.75" x14ac:dyDescent="0.25">
      <c r="A3" s="400" t="s">
        <v>2</v>
      </c>
      <c r="B3" s="402" t="s">
        <v>3</v>
      </c>
      <c r="C3" s="404" t="s">
        <v>4</v>
      </c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05"/>
      <c r="T3" s="405"/>
      <c r="U3" s="405"/>
      <c r="V3" s="405"/>
      <c r="W3" s="405"/>
      <c r="X3" s="405"/>
      <c r="Y3" s="405"/>
      <c r="Z3" s="405"/>
      <c r="AA3" s="406"/>
      <c r="AB3" s="407" t="s">
        <v>5</v>
      </c>
      <c r="AC3" s="408"/>
      <c r="AD3" s="408"/>
      <c r="AE3" s="408"/>
      <c r="AF3" s="408"/>
      <c r="AG3" s="408"/>
      <c r="AH3" s="408"/>
      <c r="AI3" s="408"/>
      <c r="AJ3" s="408"/>
      <c r="AK3" s="408"/>
      <c r="AL3" s="408"/>
      <c r="AM3" s="408"/>
      <c r="AN3" s="408"/>
      <c r="AO3" s="408"/>
      <c r="AP3" s="408"/>
      <c r="AQ3" s="408"/>
      <c r="AR3" s="408"/>
      <c r="AS3" s="408"/>
      <c r="AT3" s="408"/>
      <c r="AU3" s="408"/>
      <c r="AV3" s="408"/>
      <c r="AW3" s="408"/>
      <c r="AX3" s="408"/>
      <c r="AY3" s="408"/>
      <c r="AZ3" s="408"/>
      <c r="BA3" s="409"/>
      <c r="BB3" s="8"/>
      <c r="BC3" s="410" t="s">
        <v>6</v>
      </c>
      <c r="BD3" s="410" t="s">
        <v>7</v>
      </c>
      <c r="BE3" s="410" t="s">
        <v>8</v>
      </c>
      <c r="BF3" s="410" t="s">
        <v>9</v>
      </c>
      <c r="BG3" s="410" t="s">
        <v>10</v>
      </c>
      <c r="BH3" s="410" t="s">
        <v>11</v>
      </c>
    </row>
    <row r="4" spans="1:60" ht="15.75" x14ac:dyDescent="0.25">
      <c r="A4" s="401"/>
      <c r="B4" s="403"/>
      <c r="C4" s="412" t="s">
        <v>12</v>
      </c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  <c r="O4" s="413"/>
      <c r="P4" s="413"/>
      <c r="Q4" s="413"/>
      <c r="R4" s="413"/>
      <c r="S4" s="413"/>
      <c r="T4" s="413"/>
      <c r="U4" s="413"/>
      <c r="V4" s="413"/>
      <c r="W4" s="413"/>
      <c r="X4" s="413"/>
      <c r="Y4" s="413"/>
      <c r="Z4" s="413"/>
      <c r="AA4" s="414"/>
      <c r="AB4" s="415" t="s">
        <v>13</v>
      </c>
      <c r="AC4" s="416"/>
      <c r="AD4" s="416"/>
      <c r="AE4" s="416"/>
      <c r="AF4" s="416"/>
      <c r="AG4" s="416"/>
      <c r="AH4" s="416"/>
      <c r="AI4" s="416"/>
      <c r="AJ4" s="416"/>
      <c r="AK4" s="416"/>
      <c r="AL4" s="416"/>
      <c r="AM4" s="416"/>
      <c r="AN4" s="416"/>
      <c r="AO4" s="416"/>
      <c r="AP4" s="416"/>
      <c r="AQ4" s="416"/>
      <c r="AR4" s="416"/>
      <c r="AS4" s="416"/>
      <c r="AT4" s="416"/>
      <c r="AU4" s="416"/>
      <c r="AV4" s="416"/>
      <c r="AW4" s="416"/>
      <c r="AX4" s="416"/>
      <c r="AY4" s="416"/>
      <c r="AZ4" s="416"/>
      <c r="BA4" s="417"/>
      <c r="BB4" s="10"/>
      <c r="BC4" s="411"/>
      <c r="BD4" s="411"/>
      <c r="BE4" s="411"/>
      <c r="BF4" s="411"/>
      <c r="BG4" s="411"/>
      <c r="BH4" s="411"/>
    </row>
    <row r="5" spans="1:60" x14ac:dyDescent="0.25">
      <c r="A5" s="401"/>
      <c r="B5" s="403"/>
      <c r="C5" s="418" t="s">
        <v>14</v>
      </c>
      <c r="D5" s="11"/>
      <c r="E5" s="420" t="s">
        <v>15</v>
      </c>
      <c r="F5" s="421"/>
      <c r="G5" s="421"/>
      <c r="H5" s="421"/>
      <c r="I5" s="421"/>
      <c r="J5" s="421"/>
      <c r="K5" s="421"/>
      <c r="L5" s="421"/>
      <c r="M5" s="421"/>
      <c r="N5" s="421"/>
      <c r="O5" s="421"/>
      <c r="P5" s="421"/>
      <c r="Q5" s="421"/>
      <c r="R5" s="421"/>
      <c r="S5" s="421"/>
      <c r="T5" s="421"/>
      <c r="U5" s="421"/>
      <c r="V5" s="421"/>
      <c r="W5" s="421"/>
      <c r="X5" s="421"/>
      <c r="Y5" s="421"/>
      <c r="Z5" s="421"/>
      <c r="AA5" s="422"/>
      <c r="AB5" s="423" t="s">
        <v>16</v>
      </c>
      <c r="AC5" s="425" t="s">
        <v>17</v>
      </c>
      <c r="AD5" s="426"/>
      <c r="AE5" s="426"/>
      <c r="AF5" s="426"/>
      <c r="AG5" s="426"/>
      <c r="AH5" s="426"/>
      <c r="AI5" s="426"/>
      <c r="AJ5" s="426"/>
      <c r="AK5" s="426"/>
      <c r="AL5" s="426"/>
      <c r="AM5" s="426"/>
      <c r="AN5" s="426"/>
      <c r="AO5" s="426"/>
      <c r="AP5" s="426"/>
      <c r="AQ5" s="426"/>
      <c r="AR5" s="426"/>
      <c r="AS5" s="426"/>
      <c r="AT5" s="426"/>
      <c r="AU5" s="426"/>
      <c r="AV5" s="426"/>
      <c r="AW5" s="426"/>
      <c r="AX5" s="426"/>
      <c r="AY5" s="426"/>
      <c r="AZ5" s="426"/>
      <c r="BA5" s="427"/>
      <c r="BB5" s="13"/>
      <c r="BC5" s="411"/>
      <c r="BD5" s="411"/>
      <c r="BE5" s="411"/>
      <c r="BF5" s="411"/>
      <c r="BG5" s="411"/>
      <c r="BH5" s="411"/>
    </row>
    <row r="6" spans="1:60" x14ac:dyDescent="0.25">
      <c r="A6" s="401"/>
      <c r="B6" s="403"/>
      <c r="C6" s="419"/>
      <c r="D6" s="418" t="s">
        <v>18</v>
      </c>
      <c r="E6" s="418" t="s">
        <v>19</v>
      </c>
      <c r="F6" s="418" t="s">
        <v>20</v>
      </c>
      <c r="G6" s="418" t="s">
        <v>21</v>
      </c>
      <c r="H6" s="418" t="s">
        <v>22</v>
      </c>
      <c r="I6" s="418" t="s">
        <v>23</v>
      </c>
      <c r="J6" s="418" t="s">
        <v>24</v>
      </c>
      <c r="K6" s="418" t="s">
        <v>25</v>
      </c>
      <c r="L6" s="429" t="s">
        <v>26</v>
      </c>
      <c r="M6" s="430"/>
      <c r="N6" s="431"/>
      <c r="O6" s="429" t="s">
        <v>27</v>
      </c>
      <c r="P6" s="430"/>
      <c r="Q6" s="431"/>
      <c r="R6" s="418" t="s">
        <v>28</v>
      </c>
      <c r="S6" s="418" t="s">
        <v>29</v>
      </c>
      <c r="T6" s="429" t="s">
        <v>30</v>
      </c>
      <c r="U6" s="430"/>
      <c r="V6" s="430"/>
      <c r="W6" s="430"/>
      <c r="X6" s="430"/>
      <c r="Y6" s="430"/>
      <c r="Z6" s="430"/>
      <c r="AA6" s="431"/>
      <c r="AB6" s="424"/>
      <c r="AC6" s="423" t="s">
        <v>31</v>
      </c>
      <c r="AD6" s="423" t="s">
        <v>32</v>
      </c>
      <c r="AE6" s="423" t="s">
        <v>33</v>
      </c>
      <c r="AF6" s="423" t="s">
        <v>28</v>
      </c>
      <c r="AG6" s="423" t="s">
        <v>34</v>
      </c>
      <c r="AH6" s="436" t="s">
        <v>30</v>
      </c>
      <c r="AI6" s="437"/>
      <c r="AJ6" s="437"/>
      <c r="AK6" s="437"/>
      <c r="AL6" s="437"/>
      <c r="AM6" s="437"/>
      <c r="AN6" s="437"/>
      <c r="AO6" s="438"/>
      <c r="AP6" s="436" t="s">
        <v>35</v>
      </c>
      <c r="AQ6" s="437"/>
      <c r="AR6" s="437"/>
      <c r="AS6" s="437"/>
      <c r="AT6" s="437"/>
      <c r="AU6" s="437"/>
      <c r="AV6" s="437"/>
      <c r="AW6" s="438"/>
      <c r="AX6" s="439" t="s">
        <v>99</v>
      </c>
      <c r="AY6" s="440"/>
      <c r="AZ6" s="440"/>
      <c r="BA6" s="441"/>
      <c r="BB6" s="423" t="s">
        <v>37</v>
      </c>
      <c r="BC6" s="411"/>
      <c r="BD6" s="411"/>
      <c r="BE6" s="411"/>
      <c r="BF6" s="411"/>
      <c r="BG6" s="411"/>
      <c r="BH6" s="411"/>
    </row>
    <row r="7" spans="1:60" ht="28.9" customHeight="1" x14ac:dyDescent="0.25">
      <c r="A7" s="401"/>
      <c r="B7" s="403"/>
      <c r="C7" s="419"/>
      <c r="D7" s="419"/>
      <c r="E7" s="428"/>
      <c r="F7" s="428"/>
      <c r="G7" s="428"/>
      <c r="H7" s="428"/>
      <c r="I7" s="428"/>
      <c r="J7" s="428"/>
      <c r="K7" s="428"/>
      <c r="L7" s="418" t="s">
        <v>38</v>
      </c>
      <c r="M7" s="418" t="s">
        <v>39</v>
      </c>
      <c r="N7" s="418" t="s">
        <v>40</v>
      </c>
      <c r="O7" s="418" t="s">
        <v>41</v>
      </c>
      <c r="P7" s="418" t="s">
        <v>32</v>
      </c>
      <c r="Q7" s="418" t="s">
        <v>42</v>
      </c>
      <c r="R7" s="432"/>
      <c r="S7" s="419"/>
      <c r="T7" s="429" t="s">
        <v>43</v>
      </c>
      <c r="U7" s="431"/>
      <c r="V7" s="429" t="s">
        <v>44</v>
      </c>
      <c r="W7" s="431"/>
      <c r="X7" s="429" t="s">
        <v>45</v>
      </c>
      <c r="Y7" s="431"/>
      <c r="Z7" s="429" t="s">
        <v>46</v>
      </c>
      <c r="AA7" s="431"/>
      <c r="AB7" s="424"/>
      <c r="AC7" s="434"/>
      <c r="AD7" s="434"/>
      <c r="AE7" s="434"/>
      <c r="AF7" s="434"/>
      <c r="AG7" s="434"/>
      <c r="AH7" s="436" t="s">
        <v>43</v>
      </c>
      <c r="AI7" s="438"/>
      <c r="AJ7" s="436" t="s">
        <v>44</v>
      </c>
      <c r="AK7" s="438"/>
      <c r="AL7" s="436" t="s">
        <v>45</v>
      </c>
      <c r="AM7" s="438"/>
      <c r="AN7" s="436" t="s">
        <v>46</v>
      </c>
      <c r="AO7" s="438"/>
      <c r="AP7" s="436" t="s">
        <v>43</v>
      </c>
      <c r="AQ7" s="438"/>
      <c r="AR7" s="436" t="s">
        <v>44</v>
      </c>
      <c r="AS7" s="438"/>
      <c r="AT7" s="436" t="s">
        <v>45</v>
      </c>
      <c r="AU7" s="438"/>
      <c r="AV7" s="436" t="s">
        <v>46</v>
      </c>
      <c r="AW7" s="438"/>
      <c r="AX7" s="424"/>
      <c r="AY7" s="442"/>
      <c r="AZ7" s="442"/>
      <c r="BA7" s="442"/>
      <c r="BB7" s="434"/>
      <c r="BC7" s="411"/>
      <c r="BD7" s="411"/>
      <c r="BE7" s="411"/>
      <c r="BF7" s="411"/>
      <c r="BG7" s="411"/>
      <c r="BH7" s="411"/>
    </row>
    <row r="8" spans="1:60" ht="137.44999999999999" customHeight="1" x14ac:dyDescent="0.25">
      <c r="A8" s="401"/>
      <c r="B8" s="403"/>
      <c r="C8" s="419"/>
      <c r="D8" s="419"/>
      <c r="E8" s="428"/>
      <c r="F8" s="428"/>
      <c r="G8" s="428"/>
      <c r="H8" s="428"/>
      <c r="I8" s="428"/>
      <c r="J8" s="428"/>
      <c r="K8" s="428"/>
      <c r="L8" s="428"/>
      <c r="M8" s="428"/>
      <c r="N8" s="428"/>
      <c r="O8" s="428"/>
      <c r="P8" s="428"/>
      <c r="Q8" s="428"/>
      <c r="R8" s="433"/>
      <c r="S8" s="419"/>
      <c r="T8" s="11" t="s">
        <v>47</v>
      </c>
      <c r="U8" s="11" t="s">
        <v>48</v>
      </c>
      <c r="V8" s="11" t="s">
        <v>47</v>
      </c>
      <c r="W8" s="11" t="s">
        <v>48</v>
      </c>
      <c r="X8" s="11" t="s">
        <v>47</v>
      </c>
      <c r="Y8" s="11" t="s">
        <v>48</v>
      </c>
      <c r="Z8" s="11" t="s">
        <v>47</v>
      </c>
      <c r="AA8" s="11" t="s">
        <v>48</v>
      </c>
      <c r="AB8" s="424"/>
      <c r="AC8" s="435"/>
      <c r="AD8" s="435"/>
      <c r="AE8" s="435"/>
      <c r="AF8" s="435"/>
      <c r="AG8" s="435"/>
      <c r="AH8" s="14" t="s">
        <v>47</v>
      </c>
      <c r="AI8" s="14" t="s">
        <v>48</v>
      </c>
      <c r="AJ8" s="14" t="s">
        <v>47</v>
      </c>
      <c r="AK8" s="14" t="s">
        <v>48</v>
      </c>
      <c r="AL8" s="14" t="s">
        <v>47</v>
      </c>
      <c r="AM8" s="14" t="s">
        <v>48</v>
      </c>
      <c r="AN8" s="14" t="s">
        <v>47</v>
      </c>
      <c r="AO8" s="14" t="s">
        <v>48</v>
      </c>
      <c r="AP8" s="14" t="s">
        <v>47</v>
      </c>
      <c r="AQ8" s="14" t="s">
        <v>48</v>
      </c>
      <c r="AR8" s="14" t="s">
        <v>47</v>
      </c>
      <c r="AS8" s="14" t="s">
        <v>48</v>
      </c>
      <c r="AT8" s="14" t="s">
        <v>47</v>
      </c>
      <c r="AU8" s="14" t="s">
        <v>48</v>
      </c>
      <c r="AV8" s="14" t="s">
        <v>47</v>
      </c>
      <c r="AW8" s="14" t="s">
        <v>48</v>
      </c>
      <c r="AX8" s="14" t="s">
        <v>49</v>
      </c>
      <c r="AY8" s="14" t="s">
        <v>50</v>
      </c>
      <c r="AZ8" s="14" t="s">
        <v>51</v>
      </c>
      <c r="BA8" s="14" t="s">
        <v>52</v>
      </c>
      <c r="BB8" s="435"/>
      <c r="BC8" s="411"/>
      <c r="BD8" s="411"/>
      <c r="BE8" s="411"/>
      <c r="BF8" s="411"/>
      <c r="BG8" s="411"/>
      <c r="BH8" s="411"/>
    </row>
    <row r="9" spans="1:60" x14ac:dyDescent="0.25">
      <c r="A9" s="15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  <c r="O9" s="16">
        <v>15</v>
      </c>
      <c r="P9" s="16">
        <v>16</v>
      </c>
      <c r="Q9" s="16">
        <v>17</v>
      </c>
      <c r="R9" s="16">
        <v>18</v>
      </c>
      <c r="S9" s="16">
        <v>19</v>
      </c>
      <c r="T9" s="16">
        <v>20</v>
      </c>
      <c r="U9" s="16">
        <v>21</v>
      </c>
      <c r="V9" s="16">
        <v>22</v>
      </c>
      <c r="W9" s="16">
        <v>23</v>
      </c>
      <c r="X9" s="16">
        <v>24</v>
      </c>
      <c r="Y9" s="16">
        <v>25</v>
      </c>
      <c r="Z9" s="16">
        <v>26</v>
      </c>
      <c r="AA9" s="16">
        <v>27</v>
      </c>
      <c r="AB9" s="16">
        <v>28</v>
      </c>
      <c r="AC9" s="16">
        <v>29</v>
      </c>
      <c r="AD9" s="16">
        <v>30</v>
      </c>
      <c r="AE9" s="16">
        <v>31</v>
      </c>
      <c r="AF9" s="16">
        <v>32</v>
      </c>
      <c r="AG9" s="16">
        <v>33</v>
      </c>
      <c r="AH9" s="16">
        <v>34</v>
      </c>
      <c r="AI9" s="16">
        <v>35</v>
      </c>
      <c r="AJ9" s="16">
        <v>36</v>
      </c>
      <c r="AK9" s="16">
        <v>37</v>
      </c>
      <c r="AL9" s="16">
        <v>38</v>
      </c>
      <c r="AM9" s="16">
        <v>39</v>
      </c>
      <c r="AN9" s="16">
        <v>40</v>
      </c>
      <c r="AO9" s="16">
        <v>41</v>
      </c>
      <c r="AP9" s="16">
        <v>42</v>
      </c>
      <c r="AQ9" s="16">
        <v>43</v>
      </c>
      <c r="AR9" s="16">
        <v>44</v>
      </c>
      <c r="AS9" s="16">
        <v>45</v>
      </c>
      <c r="AT9" s="16">
        <v>46</v>
      </c>
      <c r="AU9" s="16">
        <v>47</v>
      </c>
      <c r="AV9" s="16">
        <v>48</v>
      </c>
      <c r="AW9" s="16">
        <v>49</v>
      </c>
      <c r="AX9" s="16">
        <v>50</v>
      </c>
      <c r="AY9" s="16">
        <v>51</v>
      </c>
      <c r="AZ9" s="16">
        <v>52</v>
      </c>
      <c r="BA9" s="16">
        <v>53</v>
      </c>
      <c r="BB9" s="16">
        <v>54</v>
      </c>
      <c r="BC9" s="16">
        <v>55</v>
      </c>
      <c r="BD9" s="16">
        <v>56</v>
      </c>
      <c r="BE9" s="16">
        <v>57</v>
      </c>
      <c r="BF9" s="16">
        <v>58</v>
      </c>
      <c r="BG9" s="16">
        <v>59</v>
      </c>
      <c r="BH9" s="16">
        <v>60</v>
      </c>
    </row>
    <row r="10" spans="1:60" ht="18.75" x14ac:dyDescent="0.3">
      <c r="A10" s="126" t="s">
        <v>74</v>
      </c>
      <c r="B10" s="74">
        <f t="shared" ref="B10:AG10" si="0">B11+B12+B13+B14+B15+B16+B17+B18+B19+B20+B21+B22+B23+B24+B25+B26+B27</f>
        <v>0</v>
      </c>
      <c r="C10" s="74">
        <f t="shared" si="0"/>
        <v>0</v>
      </c>
      <c r="D10" s="74">
        <f t="shared" si="0"/>
        <v>0</v>
      </c>
      <c r="E10" s="74">
        <f t="shared" si="0"/>
        <v>0</v>
      </c>
      <c r="F10" s="74">
        <f t="shared" si="0"/>
        <v>0</v>
      </c>
      <c r="G10" s="74">
        <f t="shared" si="0"/>
        <v>0</v>
      </c>
      <c r="H10" s="74">
        <f t="shared" si="0"/>
        <v>0</v>
      </c>
      <c r="I10" s="74">
        <f t="shared" si="0"/>
        <v>0</v>
      </c>
      <c r="J10" s="74">
        <f t="shared" si="0"/>
        <v>0</v>
      </c>
      <c r="K10" s="74">
        <f t="shared" si="0"/>
        <v>0</v>
      </c>
      <c r="L10" s="74">
        <f t="shared" si="0"/>
        <v>0</v>
      </c>
      <c r="M10" s="74">
        <f t="shared" si="0"/>
        <v>0</v>
      </c>
      <c r="N10" s="74">
        <f t="shared" si="0"/>
        <v>0</v>
      </c>
      <c r="O10" s="74">
        <f t="shared" si="0"/>
        <v>0</v>
      </c>
      <c r="P10" s="74">
        <f t="shared" si="0"/>
        <v>0</v>
      </c>
      <c r="Q10" s="74">
        <f t="shared" si="0"/>
        <v>0</v>
      </c>
      <c r="R10" s="74">
        <f t="shared" si="0"/>
        <v>0</v>
      </c>
      <c r="S10" s="74">
        <f t="shared" si="0"/>
        <v>0</v>
      </c>
      <c r="T10" s="74">
        <f t="shared" si="0"/>
        <v>0</v>
      </c>
      <c r="U10" s="74">
        <f t="shared" si="0"/>
        <v>0</v>
      </c>
      <c r="V10" s="74">
        <f t="shared" si="0"/>
        <v>0</v>
      </c>
      <c r="W10" s="74">
        <f t="shared" si="0"/>
        <v>0</v>
      </c>
      <c r="X10" s="74">
        <f t="shared" si="0"/>
        <v>0</v>
      </c>
      <c r="Y10" s="74">
        <f t="shared" si="0"/>
        <v>0</v>
      </c>
      <c r="Z10" s="74">
        <f t="shared" si="0"/>
        <v>0</v>
      </c>
      <c r="AA10" s="74">
        <f t="shared" si="0"/>
        <v>0</v>
      </c>
      <c r="AB10" s="74">
        <f t="shared" si="0"/>
        <v>0</v>
      </c>
      <c r="AC10" s="74">
        <f t="shared" si="0"/>
        <v>0</v>
      </c>
      <c r="AD10" s="74">
        <f t="shared" si="0"/>
        <v>0</v>
      </c>
      <c r="AE10" s="74">
        <f t="shared" si="0"/>
        <v>0</v>
      </c>
      <c r="AF10" s="74">
        <f t="shared" si="0"/>
        <v>0</v>
      </c>
      <c r="AG10" s="74">
        <f t="shared" si="0"/>
        <v>0</v>
      </c>
      <c r="AH10" s="74">
        <f t="shared" ref="AH10:BM10" si="1">AH11+AH12+AH13+AH14+AH15+AH16+AH17+AH18+AH19+AH20+AH21+AH22+AH23+AH24+AH25+AH26+AH27</f>
        <v>0</v>
      </c>
      <c r="AI10" s="74">
        <f t="shared" si="1"/>
        <v>0</v>
      </c>
      <c r="AJ10" s="74">
        <f t="shared" si="1"/>
        <v>0</v>
      </c>
      <c r="AK10" s="74">
        <f t="shared" si="1"/>
        <v>0</v>
      </c>
      <c r="AL10" s="74">
        <f t="shared" si="1"/>
        <v>0</v>
      </c>
      <c r="AM10" s="74">
        <f t="shared" si="1"/>
        <v>0</v>
      </c>
      <c r="AN10" s="74">
        <f t="shared" si="1"/>
        <v>0</v>
      </c>
      <c r="AO10" s="74">
        <f t="shared" si="1"/>
        <v>0</v>
      </c>
      <c r="AP10" s="74">
        <f t="shared" si="1"/>
        <v>0</v>
      </c>
      <c r="AQ10" s="74">
        <f t="shared" si="1"/>
        <v>0</v>
      </c>
      <c r="AR10" s="74">
        <f t="shared" si="1"/>
        <v>0</v>
      </c>
      <c r="AS10" s="74">
        <f t="shared" si="1"/>
        <v>0</v>
      </c>
      <c r="AT10" s="74">
        <f t="shared" si="1"/>
        <v>0</v>
      </c>
      <c r="AU10" s="74">
        <f t="shared" si="1"/>
        <v>0</v>
      </c>
      <c r="AV10" s="74">
        <f t="shared" si="1"/>
        <v>0</v>
      </c>
      <c r="AW10" s="74">
        <f t="shared" si="1"/>
        <v>0</v>
      </c>
      <c r="AX10" s="74">
        <f t="shared" si="1"/>
        <v>0</v>
      </c>
      <c r="AY10" s="74">
        <f t="shared" si="1"/>
        <v>0</v>
      </c>
      <c r="AZ10" s="74">
        <f t="shared" si="1"/>
        <v>0</v>
      </c>
      <c r="BA10" s="74">
        <f t="shared" si="1"/>
        <v>0</v>
      </c>
      <c r="BB10" s="74">
        <f t="shared" si="1"/>
        <v>0</v>
      </c>
      <c r="BC10" s="58"/>
      <c r="BD10" s="58"/>
      <c r="BE10" s="58"/>
      <c r="BF10" s="58"/>
      <c r="BG10" s="58"/>
      <c r="BH10" s="58"/>
    </row>
    <row r="11" spans="1:60" x14ac:dyDescent="0.25">
      <c r="A11" s="75" t="s">
        <v>342</v>
      </c>
      <c r="B11" s="76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80"/>
      <c r="BD11" s="80"/>
      <c r="BE11" s="80"/>
      <c r="BF11" s="80"/>
      <c r="BG11" s="80"/>
      <c r="BH11" s="80"/>
    </row>
    <row r="12" spans="1:60" ht="30" x14ac:dyDescent="0.25">
      <c r="A12" s="75" t="s">
        <v>343</v>
      </c>
      <c r="B12" s="76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80"/>
      <c r="BD12" s="80"/>
      <c r="BE12" s="80"/>
      <c r="BF12" s="80"/>
      <c r="BG12" s="80"/>
      <c r="BH12" s="80"/>
    </row>
    <row r="13" spans="1:60" x14ac:dyDescent="0.25">
      <c r="A13" s="75" t="s">
        <v>344</v>
      </c>
      <c r="B13" s="81"/>
      <c r="C13" s="82"/>
      <c r="D13" s="82"/>
      <c r="E13" s="82"/>
      <c r="F13" s="82"/>
      <c r="G13" s="82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80"/>
      <c r="BD13" s="80"/>
      <c r="BE13" s="80"/>
      <c r="BF13" s="80"/>
      <c r="BG13" s="80"/>
      <c r="BH13" s="80"/>
    </row>
    <row r="14" spans="1:60" x14ac:dyDescent="0.25">
      <c r="A14" s="75" t="s">
        <v>345</v>
      </c>
      <c r="B14" s="84"/>
      <c r="C14" s="85"/>
      <c r="D14" s="85"/>
      <c r="E14" s="85"/>
      <c r="F14" s="85"/>
      <c r="G14" s="85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80"/>
      <c r="BD14" s="80"/>
      <c r="BE14" s="80"/>
      <c r="BF14" s="80"/>
      <c r="BG14" s="80"/>
      <c r="BH14" s="80"/>
    </row>
    <row r="15" spans="1:60" x14ac:dyDescent="0.25">
      <c r="A15" s="75" t="s">
        <v>346</v>
      </c>
      <c r="B15" s="81"/>
      <c r="C15" s="82"/>
      <c r="D15" s="82"/>
      <c r="E15" s="82"/>
      <c r="F15" s="82"/>
      <c r="G15" s="82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80"/>
      <c r="BD15" s="80"/>
      <c r="BE15" s="80"/>
      <c r="BF15" s="80"/>
      <c r="BG15" s="80"/>
      <c r="BH15" s="80"/>
    </row>
    <row r="16" spans="1:60" x14ac:dyDescent="0.25">
      <c r="A16" s="75" t="s">
        <v>347</v>
      </c>
      <c r="B16" s="84"/>
      <c r="C16" s="85"/>
      <c r="D16" s="85"/>
      <c r="E16" s="85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80"/>
      <c r="BD16" s="80"/>
      <c r="BE16" s="80"/>
      <c r="BF16" s="80"/>
      <c r="BG16" s="80"/>
      <c r="BH16" s="80"/>
    </row>
    <row r="17" spans="1:60" x14ac:dyDescent="0.25">
      <c r="A17" s="75" t="s">
        <v>348</v>
      </c>
      <c r="B17" s="84"/>
      <c r="C17" s="85"/>
      <c r="D17" s="85"/>
      <c r="E17" s="85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80"/>
      <c r="BD17" s="80"/>
      <c r="BE17" s="80"/>
      <c r="BF17" s="80"/>
      <c r="BG17" s="80"/>
      <c r="BH17" s="80"/>
    </row>
    <row r="18" spans="1:60" x14ac:dyDescent="0.25">
      <c r="A18" s="75" t="s">
        <v>349</v>
      </c>
      <c r="B18" s="84"/>
      <c r="C18" s="85"/>
      <c r="D18" s="85"/>
      <c r="E18" s="85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80"/>
      <c r="BD18" s="80"/>
      <c r="BE18" s="80"/>
      <c r="BF18" s="80"/>
      <c r="BG18" s="80"/>
      <c r="BH18" s="80"/>
    </row>
    <row r="19" spans="1:60" x14ac:dyDescent="0.25">
      <c r="A19" s="75" t="s">
        <v>350</v>
      </c>
      <c r="B19" s="84"/>
      <c r="C19" s="85"/>
      <c r="D19" s="85"/>
      <c r="E19" s="85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80"/>
      <c r="BD19" s="80"/>
      <c r="BE19" s="80"/>
      <c r="BF19" s="80"/>
      <c r="BG19" s="80"/>
      <c r="BH19" s="80"/>
    </row>
    <row r="20" spans="1:60" x14ac:dyDescent="0.25">
      <c r="A20" s="75" t="s">
        <v>351</v>
      </c>
      <c r="B20" s="84"/>
      <c r="C20" s="85"/>
      <c r="D20" s="85"/>
      <c r="E20" s="85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80"/>
      <c r="BD20" s="80"/>
      <c r="BE20" s="80"/>
      <c r="BF20" s="80"/>
      <c r="BG20" s="80"/>
      <c r="BH20" s="80"/>
    </row>
    <row r="21" spans="1:60" x14ac:dyDescent="0.25">
      <c r="A21" s="75" t="s">
        <v>352</v>
      </c>
      <c r="B21" s="84"/>
      <c r="C21" s="85"/>
      <c r="D21" s="85"/>
      <c r="E21" s="85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80"/>
      <c r="BD21" s="80"/>
      <c r="BE21" s="80"/>
      <c r="BF21" s="80"/>
      <c r="BG21" s="80"/>
      <c r="BH21" s="80"/>
    </row>
    <row r="22" spans="1:60" x14ac:dyDescent="0.25">
      <c r="A22" s="75" t="s">
        <v>353</v>
      </c>
      <c r="B22" s="84"/>
      <c r="C22" s="85"/>
      <c r="D22" s="85"/>
      <c r="E22" s="85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80"/>
      <c r="BD22" s="80"/>
      <c r="BE22" s="80"/>
      <c r="BF22" s="80"/>
      <c r="BG22" s="80"/>
      <c r="BH22" s="80"/>
    </row>
    <row r="23" spans="1:60" x14ac:dyDescent="0.25">
      <c r="A23" s="75" t="s">
        <v>354</v>
      </c>
      <c r="B23" s="84"/>
      <c r="C23" s="85"/>
      <c r="D23" s="85"/>
      <c r="E23" s="85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80"/>
      <c r="BD23" s="80"/>
      <c r="BE23" s="80"/>
      <c r="BF23" s="80"/>
      <c r="BG23" s="80"/>
      <c r="BH23" s="80"/>
    </row>
    <row r="24" spans="1:60" x14ac:dyDescent="0.25">
      <c r="A24" s="75" t="s">
        <v>355</v>
      </c>
      <c r="B24" s="84"/>
      <c r="C24" s="85"/>
      <c r="D24" s="85"/>
      <c r="E24" s="85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80"/>
      <c r="BD24" s="80"/>
      <c r="BE24" s="80"/>
      <c r="BF24" s="80"/>
      <c r="BG24" s="80"/>
      <c r="BH24" s="80"/>
    </row>
    <row r="25" spans="1:60" x14ac:dyDescent="0.25">
      <c r="A25" s="75" t="s">
        <v>356</v>
      </c>
      <c r="B25" s="84"/>
      <c r="C25" s="85"/>
      <c r="D25" s="85"/>
      <c r="E25" s="85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80"/>
      <c r="BD25" s="80"/>
      <c r="BE25" s="80"/>
      <c r="BF25" s="80"/>
      <c r="BG25" s="80"/>
      <c r="BH25" s="80"/>
    </row>
    <row r="26" spans="1:60" x14ac:dyDescent="0.25">
      <c r="A26" s="75" t="s">
        <v>357</v>
      </c>
      <c r="B26" s="84"/>
      <c r="C26" s="85"/>
      <c r="D26" s="85"/>
      <c r="E26" s="85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80"/>
      <c r="BD26" s="80"/>
      <c r="BE26" s="80"/>
      <c r="BF26" s="80"/>
      <c r="BG26" s="80"/>
      <c r="BH26" s="80"/>
    </row>
    <row r="27" spans="1:60" x14ac:dyDescent="0.25">
      <c r="A27" s="75" t="s">
        <v>358</v>
      </c>
      <c r="B27" s="84"/>
      <c r="C27" s="85"/>
      <c r="D27" s="85"/>
      <c r="E27" s="85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80"/>
      <c r="BD27" s="80"/>
      <c r="BE27" s="80"/>
      <c r="BF27" s="80"/>
      <c r="BG27" s="80"/>
      <c r="BH27" s="80"/>
    </row>
    <row r="28" spans="1:60" ht="18.75" x14ac:dyDescent="0.3">
      <c r="A28" s="87" t="s">
        <v>85</v>
      </c>
      <c r="B28" s="88">
        <f t="shared" ref="B28:AG28" si="2">B29+B30+B31+B32+B33+B34+B35+B36+B37+B38</f>
        <v>0</v>
      </c>
      <c r="C28" s="88">
        <f t="shared" si="2"/>
        <v>0</v>
      </c>
      <c r="D28" s="88">
        <f t="shared" si="2"/>
        <v>0</v>
      </c>
      <c r="E28" s="88">
        <f t="shared" si="2"/>
        <v>0</v>
      </c>
      <c r="F28" s="88">
        <f t="shared" si="2"/>
        <v>0</v>
      </c>
      <c r="G28" s="88">
        <f t="shared" si="2"/>
        <v>0</v>
      </c>
      <c r="H28" s="88">
        <f t="shared" si="2"/>
        <v>0</v>
      </c>
      <c r="I28" s="88">
        <f t="shared" si="2"/>
        <v>0</v>
      </c>
      <c r="J28" s="88">
        <f t="shared" si="2"/>
        <v>0</v>
      </c>
      <c r="K28" s="88">
        <f t="shared" si="2"/>
        <v>0</v>
      </c>
      <c r="L28" s="88">
        <f t="shared" si="2"/>
        <v>0</v>
      </c>
      <c r="M28" s="88">
        <f t="shared" si="2"/>
        <v>0</v>
      </c>
      <c r="N28" s="88">
        <f t="shared" si="2"/>
        <v>0</v>
      </c>
      <c r="O28" s="88">
        <f t="shared" si="2"/>
        <v>0</v>
      </c>
      <c r="P28" s="88">
        <f t="shared" si="2"/>
        <v>0</v>
      </c>
      <c r="Q28" s="88">
        <f t="shared" si="2"/>
        <v>0</v>
      </c>
      <c r="R28" s="88">
        <f t="shared" si="2"/>
        <v>0</v>
      </c>
      <c r="S28" s="88">
        <f t="shared" si="2"/>
        <v>0</v>
      </c>
      <c r="T28" s="88">
        <f t="shared" si="2"/>
        <v>0</v>
      </c>
      <c r="U28" s="88">
        <f t="shared" si="2"/>
        <v>0</v>
      </c>
      <c r="V28" s="88">
        <f t="shared" si="2"/>
        <v>0</v>
      </c>
      <c r="W28" s="88">
        <f t="shared" si="2"/>
        <v>0</v>
      </c>
      <c r="X28" s="88">
        <f t="shared" si="2"/>
        <v>0</v>
      </c>
      <c r="Y28" s="88">
        <f t="shared" si="2"/>
        <v>0</v>
      </c>
      <c r="Z28" s="88">
        <f t="shared" si="2"/>
        <v>0</v>
      </c>
      <c r="AA28" s="88">
        <f t="shared" si="2"/>
        <v>0</v>
      </c>
      <c r="AB28" s="88">
        <f t="shared" si="2"/>
        <v>0</v>
      </c>
      <c r="AC28" s="88">
        <f t="shared" si="2"/>
        <v>0</v>
      </c>
      <c r="AD28" s="88">
        <f t="shared" si="2"/>
        <v>0</v>
      </c>
      <c r="AE28" s="88">
        <f t="shared" si="2"/>
        <v>0</v>
      </c>
      <c r="AF28" s="88">
        <f t="shared" si="2"/>
        <v>0</v>
      </c>
      <c r="AG28" s="88">
        <f t="shared" si="2"/>
        <v>0</v>
      </c>
      <c r="AH28" s="88">
        <f t="shared" ref="AH28:BM28" si="3">AH29+AH30+AH31+AH32+AH33+AH34+AH35+AH36+AH37+AH38</f>
        <v>0</v>
      </c>
      <c r="AI28" s="88">
        <f t="shared" si="3"/>
        <v>0</v>
      </c>
      <c r="AJ28" s="88">
        <f t="shared" si="3"/>
        <v>0</v>
      </c>
      <c r="AK28" s="88">
        <f t="shared" si="3"/>
        <v>0</v>
      </c>
      <c r="AL28" s="88">
        <f t="shared" si="3"/>
        <v>0</v>
      </c>
      <c r="AM28" s="88">
        <f t="shared" si="3"/>
        <v>0</v>
      </c>
      <c r="AN28" s="88">
        <f t="shared" si="3"/>
        <v>0</v>
      </c>
      <c r="AO28" s="88">
        <f t="shared" si="3"/>
        <v>0</v>
      </c>
      <c r="AP28" s="88">
        <f t="shared" si="3"/>
        <v>0</v>
      </c>
      <c r="AQ28" s="88">
        <f t="shared" si="3"/>
        <v>0</v>
      </c>
      <c r="AR28" s="88">
        <f t="shared" si="3"/>
        <v>0</v>
      </c>
      <c r="AS28" s="88">
        <f t="shared" si="3"/>
        <v>0</v>
      </c>
      <c r="AT28" s="88">
        <f t="shared" si="3"/>
        <v>0</v>
      </c>
      <c r="AU28" s="88">
        <f t="shared" si="3"/>
        <v>0</v>
      </c>
      <c r="AV28" s="88">
        <f t="shared" si="3"/>
        <v>0</v>
      </c>
      <c r="AW28" s="88">
        <f t="shared" si="3"/>
        <v>0</v>
      </c>
      <c r="AX28" s="88">
        <f t="shared" si="3"/>
        <v>0</v>
      </c>
      <c r="AY28" s="88">
        <f t="shared" si="3"/>
        <v>0</v>
      </c>
      <c r="AZ28" s="88">
        <f t="shared" si="3"/>
        <v>0</v>
      </c>
      <c r="BA28" s="88">
        <f t="shared" si="3"/>
        <v>0</v>
      </c>
      <c r="BB28" s="88">
        <f t="shared" si="3"/>
        <v>0</v>
      </c>
      <c r="BC28" s="69"/>
      <c r="BD28" s="69"/>
      <c r="BE28" s="69"/>
      <c r="BF28" s="69"/>
      <c r="BG28" s="69"/>
      <c r="BH28" s="69"/>
    </row>
    <row r="29" spans="1:60" x14ac:dyDescent="0.25">
      <c r="A29" s="89" t="s">
        <v>359</v>
      </c>
      <c r="B29" s="90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80"/>
      <c r="BD29" s="80"/>
      <c r="BE29" s="80"/>
      <c r="BF29" s="80"/>
      <c r="BG29" s="80"/>
      <c r="BH29" s="80"/>
    </row>
    <row r="30" spans="1:60" x14ac:dyDescent="0.25">
      <c r="A30" s="89" t="s">
        <v>360</v>
      </c>
      <c r="B30" s="90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80"/>
      <c r="BD30" s="80"/>
      <c r="BE30" s="80"/>
      <c r="BF30" s="80"/>
      <c r="BG30" s="80"/>
      <c r="BH30" s="80"/>
    </row>
    <row r="31" spans="1:60" x14ac:dyDescent="0.25">
      <c r="A31" s="89" t="s">
        <v>361</v>
      </c>
      <c r="B31" s="90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80"/>
      <c r="BD31" s="80"/>
      <c r="BE31" s="80"/>
      <c r="BF31" s="80"/>
      <c r="BG31" s="80"/>
      <c r="BH31" s="80"/>
    </row>
    <row r="32" spans="1:60" x14ac:dyDescent="0.25">
      <c r="A32" s="89" t="s">
        <v>362</v>
      </c>
      <c r="B32" s="90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80"/>
      <c r="BD32" s="80"/>
      <c r="BE32" s="80"/>
      <c r="BF32" s="80"/>
      <c r="BG32" s="80"/>
      <c r="BH32" s="80"/>
    </row>
    <row r="33" spans="1:60" x14ac:dyDescent="0.25">
      <c r="A33" s="89" t="s">
        <v>363</v>
      </c>
      <c r="B33" s="90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80"/>
      <c r="BD33" s="80"/>
      <c r="BE33" s="80"/>
      <c r="BF33" s="80"/>
      <c r="BG33" s="80"/>
      <c r="BH33" s="80"/>
    </row>
    <row r="34" spans="1:60" x14ac:dyDescent="0.25">
      <c r="A34" s="89" t="s">
        <v>364</v>
      </c>
      <c r="B34" s="90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80"/>
      <c r="BD34" s="80"/>
      <c r="BE34" s="80"/>
      <c r="BF34" s="80"/>
      <c r="BG34" s="80"/>
      <c r="BH34" s="80"/>
    </row>
    <row r="35" spans="1:60" x14ac:dyDescent="0.25">
      <c r="A35" s="89" t="s">
        <v>365</v>
      </c>
      <c r="B35" s="90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80"/>
      <c r="BD35" s="80"/>
      <c r="BE35" s="80"/>
      <c r="BF35" s="80"/>
      <c r="BG35" s="80"/>
      <c r="BH35" s="80"/>
    </row>
    <row r="36" spans="1:60" x14ac:dyDescent="0.25">
      <c r="A36" s="89" t="s">
        <v>366</v>
      </c>
      <c r="B36" s="90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80"/>
      <c r="BD36" s="80"/>
      <c r="BE36" s="80"/>
      <c r="BF36" s="80"/>
      <c r="BG36" s="80"/>
      <c r="BH36" s="80"/>
    </row>
    <row r="37" spans="1:60" x14ac:dyDescent="0.25">
      <c r="A37" s="89" t="s">
        <v>367</v>
      </c>
      <c r="B37" s="90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80"/>
      <c r="BD37" s="80"/>
      <c r="BE37" s="80"/>
      <c r="BF37" s="80"/>
      <c r="BG37" s="80"/>
      <c r="BH37" s="80"/>
    </row>
    <row r="38" spans="1:60" x14ac:dyDescent="0.25">
      <c r="A38" s="89" t="s">
        <v>368</v>
      </c>
      <c r="B38" s="90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80"/>
      <c r="BD38" s="80"/>
      <c r="BE38" s="80"/>
      <c r="BF38" s="80"/>
      <c r="BG38" s="80"/>
      <c r="BH38" s="80"/>
    </row>
    <row r="39" spans="1:60" ht="18.75" x14ac:dyDescent="0.3">
      <c r="A39" s="87" t="s">
        <v>90</v>
      </c>
      <c r="B39" s="88">
        <f t="shared" ref="B39:AG39" si="4">B40+B41</f>
        <v>0</v>
      </c>
      <c r="C39" s="88">
        <f t="shared" si="4"/>
        <v>0</v>
      </c>
      <c r="D39" s="88">
        <f t="shared" si="4"/>
        <v>0</v>
      </c>
      <c r="E39" s="88">
        <f t="shared" si="4"/>
        <v>0</v>
      </c>
      <c r="F39" s="88">
        <f t="shared" si="4"/>
        <v>0</v>
      </c>
      <c r="G39" s="88">
        <f t="shared" si="4"/>
        <v>0</v>
      </c>
      <c r="H39" s="88">
        <f t="shared" si="4"/>
        <v>0</v>
      </c>
      <c r="I39" s="88">
        <f t="shared" si="4"/>
        <v>0</v>
      </c>
      <c r="J39" s="88">
        <f t="shared" si="4"/>
        <v>0</v>
      </c>
      <c r="K39" s="88">
        <f t="shared" si="4"/>
        <v>0</v>
      </c>
      <c r="L39" s="88">
        <f t="shared" si="4"/>
        <v>0</v>
      </c>
      <c r="M39" s="88">
        <f t="shared" si="4"/>
        <v>0</v>
      </c>
      <c r="N39" s="88">
        <f t="shared" si="4"/>
        <v>0</v>
      </c>
      <c r="O39" s="88">
        <f t="shared" si="4"/>
        <v>0</v>
      </c>
      <c r="P39" s="88">
        <f t="shared" si="4"/>
        <v>0</v>
      </c>
      <c r="Q39" s="88">
        <f t="shared" si="4"/>
        <v>0</v>
      </c>
      <c r="R39" s="88">
        <f t="shared" si="4"/>
        <v>0</v>
      </c>
      <c r="S39" s="88">
        <f t="shared" si="4"/>
        <v>0</v>
      </c>
      <c r="T39" s="88">
        <f t="shared" si="4"/>
        <v>0</v>
      </c>
      <c r="U39" s="88">
        <f t="shared" si="4"/>
        <v>0</v>
      </c>
      <c r="V39" s="88">
        <f t="shared" si="4"/>
        <v>0</v>
      </c>
      <c r="W39" s="88">
        <f t="shared" si="4"/>
        <v>0</v>
      </c>
      <c r="X39" s="88">
        <f t="shared" si="4"/>
        <v>0</v>
      </c>
      <c r="Y39" s="88">
        <f t="shared" si="4"/>
        <v>0</v>
      </c>
      <c r="Z39" s="88">
        <f t="shared" si="4"/>
        <v>0</v>
      </c>
      <c r="AA39" s="88">
        <f t="shared" si="4"/>
        <v>0</v>
      </c>
      <c r="AB39" s="88">
        <f t="shared" si="4"/>
        <v>0</v>
      </c>
      <c r="AC39" s="88">
        <f t="shared" si="4"/>
        <v>0</v>
      </c>
      <c r="AD39" s="88">
        <f t="shared" si="4"/>
        <v>0</v>
      </c>
      <c r="AE39" s="88">
        <f t="shared" si="4"/>
        <v>0</v>
      </c>
      <c r="AF39" s="88">
        <f t="shared" si="4"/>
        <v>0</v>
      </c>
      <c r="AG39" s="88">
        <f t="shared" si="4"/>
        <v>0</v>
      </c>
      <c r="AH39" s="88">
        <f t="shared" ref="AH39:BM39" si="5">AH40+AH41</f>
        <v>0</v>
      </c>
      <c r="AI39" s="88">
        <f t="shared" si="5"/>
        <v>0</v>
      </c>
      <c r="AJ39" s="88">
        <f t="shared" si="5"/>
        <v>0</v>
      </c>
      <c r="AK39" s="88">
        <f t="shared" si="5"/>
        <v>0</v>
      </c>
      <c r="AL39" s="88">
        <f t="shared" si="5"/>
        <v>0</v>
      </c>
      <c r="AM39" s="88">
        <f t="shared" si="5"/>
        <v>0</v>
      </c>
      <c r="AN39" s="88">
        <f t="shared" si="5"/>
        <v>0</v>
      </c>
      <c r="AO39" s="88">
        <f t="shared" si="5"/>
        <v>0</v>
      </c>
      <c r="AP39" s="88">
        <f t="shared" si="5"/>
        <v>0</v>
      </c>
      <c r="AQ39" s="88">
        <f t="shared" si="5"/>
        <v>0</v>
      </c>
      <c r="AR39" s="88">
        <f t="shared" si="5"/>
        <v>0</v>
      </c>
      <c r="AS39" s="88">
        <f t="shared" si="5"/>
        <v>0</v>
      </c>
      <c r="AT39" s="88">
        <f t="shared" si="5"/>
        <v>0</v>
      </c>
      <c r="AU39" s="88">
        <f t="shared" si="5"/>
        <v>0</v>
      </c>
      <c r="AV39" s="88">
        <f t="shared" si="5"/>
        <v>0</v>
      </c>
      <c r="AW39" s="88">
        <f t="shared" si="5"/>
        <v>0</v>
      </c>
      <c r="AX39" s="88">
        <f t="shared" si="5"/>
        <v>0</v>
      </c>
      <c r="AY39" s="88">
        <f t="shared" si="5"/>
        <v>0</v>
      </c>
      <c r="AZ39" s="88">
        <f t="shared" si="5"/>
        <v>0</v>
      </c>
      <c r="BA39" s="88">
        <f t="shared" si="5"/>
        <v>0</v>
      </c>
      <c r="BB39" s="88">
        <f t="shared" si="5"/>
        <v>0</v>
      </c>
      <c r="BC39" s="69"/>
      <c r="BD39" s="69"/>
      <c r="BE39" s="69"/>
      <c r="BF39" s="69"/>
      <c r="BG39" s="69"/>
      <c r="BH39" s="69"/>
    </row>
    <row r="40" spans="1:60" x14ac:dyDescent="0.25">
      <c r="A40" s="89" t="s">
        <v>369</v>
      </c>
      <c r="B40" s="90"/>
      <c r="C40" s="91"/>
      <c r="D40" s="91"/>
      <c r="E40" s="91"/>
      <c r="F40" s="91"/>
      <c r="G40" s="91"/>
      <c r="H40" s="91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21"/>
      <c r="BD40" s="21"/>
      <c r="BE40" s="21"/>
      <c r="BF40" s="21"/>
      <c r="BG40" s="21"/>
      <c r="BH40" s="21"/>
    </row>
    <row r="41" spans="1:60" x14ac:dyDescent="0.25">
      <c r="A41" s="89" t="s">
        <v>370</v>
      </c>
      <c r="B41" s="90"/>
      <c r="C41" s="91"/>
      <c r="D41" s="91"/>
      <c r="E41" s="91"/>
      <c r="F41" s="91"/>
      <c r="G41" s="91"/>
      <c r="H41" s="91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21"/>
      <c r="BD41" s="21"/>
      <c r="BE41" s="21"/>
      <c r="BF41" s="21"/>
      <c r="BG41" s="21"/>
      <c r="BH41" s="21"/>
    </row>
    <row r="42" spans="1:60" ht="18.75" x14ac:dyDescent="0.3">
      <c r="A42" s="97" t="s">
        <v>93</v>
      </c>
      <c r="B42" s="88">
        <f t="shared" ref="B42:AG42" si="6">B39+B28+B10</f>
        <v>0</v>
      </c>
      <c r="C42" s="88">
        <f t="shared" si="6"/>
        <v>0</v>
      </c>
      <c r="D42" s="88">
        <f t="shared" si="6"/>
        <v>0</v>
      </c>
      <c r="E42" s="88">
        <f t="shared" si="6"/>
        <v>0</v>
      </c>
      <c r="F42" s="88">
        <f t="shared" si="6"/>
        <v>0</v>
      </c>
      <c r="G42" s="88">
        <f t="shared" si="6"/>
        <v>0</v>
      </c>
      <c r="H42" s="88">
        <f t="shared" si="6"/>
        <v>0</v>
      </c>
      <c r="I42" s="88">
        <f t="shared" si="6"/>
        <v>0</v>
      </c>
      <c r="J42" s="88">
        <f t="shared" si="6"/>
        <v>0</v>
      </c>
      <c r="K42" s="88">
        <f t="shared" si="6"/>
        <v>0</v>
      </c>
      <c r="L42" s="88">
        <f t="shared" si="6"/>
        <v>0</v>
      </c>
      <c r="M42" s="88">
        <f t="shared" si="6"/>
        <v>0</v>
      </c>
      <c r="N42" s="88">
        <f t="shared" si="6"/>
        <v>0</v>
      </c>
      <c r="O42" s="88">
        <f t="shared" si="6"/>
        <v>0</v>
      </c>
      <c r="P42" s="88">
        <f t="shared" si="6"/>
        <v>0</v>
      </c>
      <c r="Q42" s="88">
        <f t="shared" si="6"/>
        <v>0</v>
      </c>
      <c r="R42" s="88">
        <f t="shared" si="6"/>
        <v>0</v>
      </c>
      <c r="S42" s="88">
        <f t="shared" si="6"/>
        <v>0</v>
      </c>
      <c r="T42" s="88">
        <f t="shared" si="6"/>
        <v>0</v>
      </c>
      <c r="U42" s="88">
        <f t="shared" si="6"/>
        <v>0</v>
      </c>
      <c r="V42" s="88">
        <f t="shared" si="6"/>
        <v>0</v>
      </c>
      <c r="W42" s="88">
        <f t="shared" si="6"/>
        <v>0</v>
      </c>
      <c r="X42" s="88">
        <f t="shared" si="6"/>
        <v>0</v>
      </c>
      <c r="Y42" s="88">
        <f t="shared" si="6"/>
        <v>0</v>
      </c>
      <c r="Z42" s="88">
        <f t="shared" si="6"/>
        <v>0</v>
      </c>
      <c r="AA42" s="88">
        <f t="shared" si="6"/>
        <v>0</v>
      </c>
      <c r="AB42" s="88">
        <f t="shared" si="6"/>
        <v>0</v>
      </c>
      <c r="AC42" s="88">
        <f t="shared" si="6"/>
        <v>0</v>
      </c>
      <c r="AD42" s="88">
        <f t="shared" si="6"/>
        <v>0</v>
      </c>
      <c r="AE42" s="88">
        <f t="shared" si="6"/>
        <v>0</v>
      </c>
      <c r="AF42" s="88">
        <f t="shared" si="6"/>
        <v>0</v>
      </c>
      <c r="AG42" s="88">
        <f t="shared" si="6"/>
        <v>0</v>
      </c>
      <c r="AH42" s="88">
        <f t="shared" ref="AH42:BB42" si="7">AH39+AH28+AH10</f>
        <v>0</v>
      </c>
      <c r="AI42" s="88">
        <f t="shared" si="7"/>
        <v>0</v>
      </c>
      <c r="AJ42" s="88">
        <f t="shared" si="7"/>
        <v>0</v>
      </c>
      <c r="AK42" s="88">
        <f t="shared" si="7"/>
        <v>0</v>
      </c>
      <c r="AL42" s="88">
        <f t="shared" si="7"/>
        <v>0</v>
      </c>
      <c r="AM42" s="88">
        <f t="shared" si="7"/>
        <v>0</v>
      </c>
      <c r="AN42" s="88">
        <f t="shared" si="7"/>
        <v>0</v>
      </c>
      <c r="AO42" s="88">
        <f t="shared" si="7"/>
        <v>0</v>
      </c>
      <c r="AP42" s="88">
        <f t="shared" si="7"/>
        <v>0</v>
      </c>
      <c r="AQ42" s="88">
        <f t="shared" si="7"/>
        <v>0</v>
      </c>
      <c r="AR42" s="88">
        <f t="shared" si="7"/>
        <v>0</v>
      </c>
      <c r="AS42" s="88">
        <f t="shared" si="7"/>
        <v>0</v>
      </c>
      <c r="AT42" s="88">
        <f t="shared" si="7"/>
        <v>0</v>
      </c>
      <c r="AU42" s="88">
        <f t="shared" si="7"/>
        <v>0</v>
      </c>
      <c r="AV42" s="88">
        <f t="shared" si="7"/>
        <v>0</v>
      </c>
      <c r="AW42" s="88">
        <f t="shared" si="7"/>
        <v>0</v>
      </c>
      <c r="AX42" s="88">
        <f t="shared" si="7"/>
        <v>0</v>
      </c>
      <c r="AY42" s="88">
        <f t="shared" si="7"/>
        <v>0</v>
      </c>
      <c r="AZ42" s="88">
        <f t="shared" si="7"/>
        <v>0</v>
      </c>
      <c r="BA42" s="88">
        <f t="shared" si="7"/>
        <v>0</v>
      </c>
      <c r="BB42" s="88">
        <f t="shared" si="7"/>
        <v>0</v>
      </c>
      <c r="BC42" s="69"/>
      <c r="BD42" s="69"/>
      <c r="BE42" s="69"/>
      <c r="BF42" s="69"/>
      <c r="BG42" s="69"/>
      <c r="BH42" s="69"/>
    </row>
    <row r="43" spans="1:60" x14ac:dyDescent="0.25">
      <c r="A43" s="44"/>
      <c r="B43" s="44"/>
      <c r="C43" s="44"/>
      <c r="D43" s="44"/>
      <c r="E43" s="44"/>
      <c r="F43" s="44"/>
      <c r="G43" s="44"/>
      <c r="H43" s="44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</row>
    <row r="44" spans="1:60" x14ac:dyDescent="0.25">
      <c r="A44" s="99"/>
      <c r="B44" s="99"/>
      <c r="C44" s="99"/>
      <c r="D44" s="99"/>
      <c r="E44" s="99"/>
      <c r="F44" s="99"/>
      <c r="G44" s="99"/>
      <c r="H44" s="99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</row>
    <row r="45" spans="1:60" x14ac:dyDescent="0.25">
      <c r="A45" s="454" t="s">
        <v>94</v>
      </c>
      <c r="B45" s="454"/>
      <c r="C45" s="101"/>
      <c r="D45" s="101"/>
      <c r="E45" s="102" t="s">
        <v>95</v>
      </c>
      <c r="F45" s="102" t="s">
        <v>95</v>
      </c>
      <c r="G45" s="102" t="s">
        <v>95</v>
      </c>
      <c r="H45" s="102" t="s">
        <v>95</v>
      </c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</row>
    <row r="46" spans="1:60" x14ac:dyDescent="0.25">
      <c r="A46" s="101"/>
      <c r="B46" s="101"/>
      <c r="C46" s="101"/>
      <c r="D46" s="101"/>
      <c r="E46" s="455" t="s">
        <v>96</v>
      </c>
      <c r="F46" s="455"/>
      <c r="G46" s="455"/>
      <c r="H46" s="455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</row>
    <row r="47" spans="1:60" x14ac:dyDescent="0.25">
      <c r="A47" s="456" t="s">
        <v>95</v>
      </c>
      <c r="B47" s="456"/>
      <c r="C47" s="456"/>
      <c r="D47" s="456"/>
      <c r="E47" s="456"/>
      <c r="F47" s="456"/>
      <c r="G47" s="456"/>
      <c r="H47" s="456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</row>
    <row r="48" spans="1:60" x14ac:dyDescent="0.25">
      <c r="A48" s="455" t="s">
        <v>97</v>
      </c>
      <c r="B48" s="455"/>
      <c r="C48" s="455"/>
      <c r="D48" s="455"/>
      <c r="E48" s="455"/>
      <c r="F48" s="455"/>
      <c r="G48" s="103"/>
      <c r="H48" s="103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</row>
    <row r="49" spans="1:60" x14ac:dyDescent="0.25">
      <c r="A49" s="104"/>
      <c r="B49" s="104"/>
      <c r="C49" s="104"/>
      <c r="D49" s="104"/>
      <c r="E49" s="104"/>
      <c r="F49" s="104"/>
      <c r="G49" s="104"/>
      <c r="H49" s="10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</row>
    <row r="50" spans="1:60" x14ac:dyDescent="0.25">
      <c r="A50" s="104"/>
      <c r="B50" s="104"/>
      <c r="C50" s="104"/>
      <c r="D50" s="104"/>
      <c r="E50" s="104"/>
      <c r="F50" s="104"/>
      <c r="G50" s="104"/>
      <c r="H50" s="10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</row>
    <row r="51" spans="1:60" x14ac:dyDescent="0.25">
      <c r="A51" s="104"/>
      <c r="B51" s="104"/>
      <c r="C51" s="104"/>
      <c r="D51" s="104"/>
      <c r="E51" s="104"/>
      <c r="F51" s="104"/>
      <c r="G51" s="104"/>
      <c r="H51" s="10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</row>
    <row r="52" spans="1:60" x14ac:dyDescent="0.25">
      <c r="B52" s="1"/>
      <c r="C52" s="1"/>
      <c r="D52" s="1"/>
      <c r="E52" s="1"/>
      <c r="F52" s="1"/>
      <c r="G52" s="1"/>
      <c r="H52" s="1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</row>
    <row r="53" spans="1:60" x14ac:dyDescent="0.25">
      <c r="B53" s="1"/>
      <c r="C53" s="1"/>
      <c r="D53" s="1"/>
      <c r="E53" s="1"/>
      <c r="F53" s="1"/>
      <c r="G53" s="1"/>
      <c r="H53" s="1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</row>
  </sheetData>
  <mergeCells count="65">
    <mergeCell ref="A45:B45"/>
    <mergeCell ref="E46:H46"/>
    <mergeCell ref="A47:H47"/>
    <mergeCell ref="A48:F48"/>
    <mergeCell ref="AX6:BA7"/>
    <mergeCell ref="BB6:BB8"/>
    <mergeCell ref="L7:L8"/>
    <mergeCell ref="M7:M8"/>
    <mergeCell ref="N7:N8"/>
    <mergeCell ref="O7:O8"/>
    <mergeCell ref="P7:P8"/>
    <mergeCell ref="Q7:Q8"/>
    <mergeCell ref="T7:U7"/>
    <mergeCell ref="V7:W7"/>
    <mergeCell ref="X7:Y7"/>
    <mergeCell ref="Z7:AA7"/>
    <mergeCell ref="AH7:AI7"/>
    <mergeCell ref="AJ7:AK7"/>
    <mergeCell ref="AL7:AM7"/>
    <mergeCell ref="AN7:AO7"/>
    <mergeCell ref="AE6:AE8"/>
    <mergeCell ref="AF6:AF8"/>
    <mergeCell ref="AG6:AG8"/>
    <mergeCell ref="AH6:AO6"/>
    <mergeCell ref="AP6:AW6"/>
    <mergeCell ref="AP7:AQ7"/>
    <mergeCell ref="AR7:AS7"/>
    <mergeCell ref="AT7:AU7"/>
    <mergeCell ref="AV7:AW7"/>
    <mergeCell ref="R6:R8"/>
    <mergeCell ref="S6:S8"/>
    <mergeCell ref="T6:AA6"/>
    <mergeCell ref="AC6:AC8"/>
    <mergeCell ref="AD6:AD8"/>
    <mergeCell ref="I6:I8"/>
    <mergeCell ref="J6:J8"/>
    <mergeCell ref="K6:K8"/>
    <mergeCell ref="L6:N6"/>
    <mergeCell ref="O6:Q6"/>
    <mergeCell ref="BD3:BD8"/>
    <mergeCell ref="BE3:BE8"/>
    <mergeCell ref="BF3:BF8"/>
    <mergeCell ref="BG3:BG8"/>
    <mergeCell ref="BH3:BH8"/>
    <mergeCell ref="A3:A8"/>
    <mergeCell ref="B3:B8"/>
    <mergeCell ref="C3:AA3"/>
    <mergeCell ref="AB3:BA3"/>
    <mergeCell ref="BC3:BC8"/>
    <mergeCell ref="C4:AA4"/>
    <mergeCell ref="AB4:BA4"/>
    <mergeCell ref="C5:C8"/>
    <mergeCell ref="E5:AA5"/>
    <mergeCell ref="AB5:AB8"/>
    <mergeCell ref="AC5:BA5"/>
    <mergeCell ref="D6:D8"/>
    <mergeCell ref="E6:E8"/>
    <mergeCell ref="F6:F8"/>
    <mergeCell ref="G6:G8"/>
    <mergeCell ref="H6:H8"/>
    <mergeCell ref="A1:O1"/>
    <mergeCell ref="AX1:AX2"/>
    <mergeCell ref="AY1:AY2"/>
    <mergeCell ref="AZ1:AZ2"/>
    <mergeCell ref="A2:M2"/>
  </mergeCells>
  <pageMargins left="0.70078740157480324" right="0.70078740157480324" top="0.75196850393700787" bottom="0.75196850393700787" header="0.3" footer="0.3"/>
  <pageSetup paperSize="9" firstPageNumber="2147483648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H46"/>
  <sheetViews>
    <sheetView workbookViewId="0">
      <pane xSplit="1" topLeftCell="B1" activePane="topRight" state="frozen"/>
      <selection pane="topRight"/>
    </sheetView>
  </sheetViews>
  <sheetFormatPr defaultRowHeight="15" x14ac:dyDescent="0.25"/>
  <cols>
    <col min="1" max="1" width="31.42578125" customWidth="1"/>
    <col min="2" max="2" width="13.140625" customWidth="1"/>
    <col min="54" max="54" width="12.85546875" customWidth="1"/>
    <col min="55" max="60" width="16.7109375" customWidth="1"/>
  </cols>
  <sheetData>
    <row r="1" spans="1:60" ht="20.45" customHeight="1" x14ac:dyDescent="0.25">
      <c r="A1" s="394" t="s">
        <v>371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96"/>
      <c r="AY1" s="396"/>
      <c r="AZ1" s="396"/>
      <c r="BA1" s="3"/>
      <c r="BB1" s="3"/>
      <c r="BC1" s="4"/>
      <c r="BD1" s="4"/>
      <c r="BE1" s="4"/>
      <c r="BF1" s="4"/>
      <c r="BG1" s="4"/>
      <c r="BH1" s="4"/>
    </row>
    <row r="2" spans="1:60" ht="20.45" customHeight="1" x14ac:dyDescent="0.25">
      <c r="A2" s="398" t="s">
        <v>1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397"/>
      <c r="AY2" s="397"/>
      <c r="AZ2" s="397"/>
      <c r="BA2" s="6"/>
      <c r="BB2" s="6"/>
      <c r="BC2" s="7"/>
      <c r="BD2" s="7"/>
      <c r="BE2" s="7"/>
      <c r="BF2" s="7"/>
      <c r="BG2" s="7"/>
      <c r="BH2" s="7"/>
    </row>
    <row r="3" spans="1:60" ht="18.75" x14ac:dyDescent="0.25">
      <c r="A3" s="400" t="s">
        <v>2</v>
      </c>
      <c r="B3" s="402" t="s">
        <v>3</v>
      </c>
      <c r="C3" s="404" t="s">
        <v>4</v>
      </c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05"/>
      <c r="T3" s="405"/>
      <c r="U3" s="405"/>
      <c r="V3" s="405"/>
      <c r="W3" s="405"/>
      <c r="X3" s="405"/>
      <c r="Y3" s="405"/>
      <c r="Z3" s="405"/>
      <c r="AA3" s="406"/>
      <c r="AB3" s="407" t="s">
        <v>5</v>
      </c>
      <c r="AC3" s="408"/>
      <c r="AD3" s="408"/>
      <c r="AE3" s="408"/>
      <c r="AF3" s="408"/>
      <c r="AG3" s="408"/>
      <c r="AH3" s="408"/>
      <c r="AI3" s="408"/>
      <c r="AJ3" s="408"/>
      <c r="AK3" s="408"/>
      <c r="AL3" s="408"/>
      <c r="AM3" s="408"/>
      <c r="AN3" s="408"/>
      <c r="AO3" s="408"/>
      <c r="AP3" s="408"/>
      <c r="AQ3" s="408"/>
      <c r="AR3" s="408"/>
      <c r="AS3" s="408"/>
      <c r="AT3" s="408"/>
      <c r="AU3" s="408"/>
      <c r="AV3" s="408"/>
      <c r="AW3" s="408"/>
      <c r="AX3" s="408"/>
      <c r="AY3" s="408"/>
      <c r="AZ3" s="408"/>
      <c r="BA3" s="409"/>
      <c r="BB3" s="8"/>
      <c r="BC3" s="410" t="s">
        <v>6</v>
      </c>
      <c r="BD3" s="410" t="s">
        <v>7</v>
      </c>
      <c r="BE3" s="410" t="s">
        <v>8</v>
      </c>
      <c r="BF3" s="410" t="s">
        <v>9</v>
      </c>
      <c r="BG3" s="410" t="s">
        <v>10</v>
      </c>
      <c r="BH3" s="410" t="s">
        <v>11</v>
      </c>
    </row>
    <row r="4" spans="1:60" ht="15.75" x14ac:dyDescent="0.25">
      <c r="A4" s="401"/>
      <c r="B4" s="403"/>
      <c r="C4" s="412" t="s">
        <v>12</v>
      </c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  <c r="O4" s="413"/>
      <c r="P4" s="413"/>
      <c r="Q4" s="413"/>
      <c r="R4" s="413"/>
      <c r="S4" s="413"/>
      <c r="T4" s="413"/>
      <c r="U4" s="413"/>
      <c r="V4" s="413"/>
      <c r="W4" s="413"/>
      <c r="X4" s="413"/>
      <c r="Y4" s="413"/>
      <c r="Z4" s="413"/>
      <c r="AA4" s="414"/>
      <c r="AB4" s="415" t="s">
        <v>13</v>
      </c>
      <c r="AC4" s="416"/>
      <c r="AD4" s="416"/>
      <c r="AE4" s="416"/>
      <c r="AF4" s="416"/>
      <c r="AG4" s="416"/>
      <c r="AH4" s="416"/>
      <c r="AI4" s="416"/>
      <c r="AJ4" s="416"/>
      <c r="AK4" s="416"/>
      <c r="AL4" s="416"/>
      <c r="AM4" s="416"/>
      <c r="AN4" s="416"/>
      <c r="AO4" s="416"/>
      <c r="AP4" s="416"/>
      <c r="AQ4" s="416"/>
      <c r="AR4" s="416"/>
      <c r="AS4" s="416"/>
      <c r="AT4" s="416"/>
      <c r="AU4" s="416"/>
      <c r="AV4" s="416"/>
      <c r="AW4" s="416"/>
      <c r="AX4" s="416"/>
      <c r="AY4" s="416"/>
      <c r="AZ4" s="416"/>
      <c r="BA4" s="417"/>
      <c r="BB4" s="10"/>
      <c r="BC4" s="411"/>
      <c r="BD4" s="411"/>
      <c r="BE4" s="411"/>
      <c r="BF4" s="411"/>
      <c r="BG4" s="411"/>
      <c r="BH4" s="411"/>
    </row>
    <row r="5" spans="1:60" ht="21.6" customHeight="1" x14ac:dyDescent="0.25">
      <c r="A5" s="401"/>
      <c r="B5" s="403"/>
      <c r="C5" s="418" t="s">
        <v>14</v>
      </c>
      <c r="D5" s="11"/>
      <c r="E5" s="420" t="s">
        <v>15</v>
      </c>
      <c r="F5" s="421"/>
      <c r="G5" s="421"/>
      <c r="H5" s="421"/>
      <c r="I5" s="421"/>
      <c r="J5" s="421"/>
      <c r="K5" s="421"/>
      <c r="L5" s="421"/>
      <c r="M5" s="421"/>
      <c r="N5" s="421"/>
      <c r="O5" s="421"/>
      <c r="P5" s="421"/>
      <c r="Q5" s="421"/>
      <c r="R5" s="421"/>
      <c r="S5" s="421"/>
      <c r="T5" s="421"/>
      <c r="U5" s="421"/>
      <c r="V5" s="421"/>
      <c r="W5" s="421"/>
      <c r="X5" s="421"/>
      <c r="Y5" s="421"/>
      <c r="Z5" s="421"/>
      <c r="AA5" s="422"/>
      <c r="AB5" s="423" t="s">
        <v>16</v>
      </c>
      <c r="AC5" s="425" t="s">
        <v>17</v>
      </c>
      <c r="AD5" s="426"/>
      <c r="AE5" s="426"/>
      <c r="AF5" s="426"/>
      <c r="AG5" s="426"/>
      <c r="AH5" s="426"/>
      <c r="AI5" s="426"/>
      <c r="AJ5" s="426"/>
      <c r="AK5" s="426"/>
      <c r="AL5" s="426"/>
      <c r="AM5" s="426"/>
      <c r="AN5" s="426"/>
      <c r="AO5" s="426"/>
      <c r="AP5" s="426"/>
      <c r="AQ5" s="426"/>
      <c r="AR5" s="426"/>
      <c r="AS5" s="426"/>
      <c r="AT5" s="426"/>
      <c r="AU5" s="426"/>
      <c r="AV5" s="426"/>
      <c r="AW5" s="426"/>
      <c r="AX5" s="426"/>
      <c r="AY5" s="426"/>
      <c r="AZ5" s="426"/>
      <c r="BA5" s="427"/>
      <c r="BB5" s="13"/>
      <c r="BC5" s="411"/>
      <c r="BD5" s="411"/>
      <c r="BE5" s="411"/>
      <c r="BF5" s="411"/>
      <c r="BG5" s="411"/>
      <c r="BH5" s="411"/>
    </row>
    <row r="6" spans="1:60" ht="24.6" customHeight="1" x14ac:dyDescent="0.25">
      <c r="A6" s="401"/>
      <c r="B6" s="403"/>
      <c r="C6" s="419"/>
      <c r="D6" s="418" t="s">
        <v>18</v>
      </c>
      <c r="E6" s="418" t="s">
        <v>19</v>
      </c>
      <c r="F6" s="418" t="s">
        <v>20</v>
      </c>
      <c r="G6" s="418" t="s">
        <v>21</v>
      </c>
      <c r="H6" s="418" t="s">
        <v>22</v>
      </c>
      <c r="I6" s="418" t="s">
        <v>23</v>
      </c>
      <c r="J6" s="418" t="s">
        <v>24</v>
      </c>
      <c r="K6" s="418" t="s">
        <v>25</v>
      </c>
      <c r="L6" s="429" t="s">
        <v>26</v>
      </c>
      <c r="M6" s="430"/>
      <c r="N6" s="431"/>
      <c r="O6" s="429" t="s">
        <v>27</v>
      </c>
      <c r="P6" s="430"/>
      <c r="Q6" s="431"/>
      <c r="R6" s="418" t="s">
        <v>28</v>
      </c>
      <c r="S6" s="418" t="s">
        <v>29</v>
      </c>
      <c r="T6" s="429" t="s">
        <v>30</v>
      </c>
      <c r="U6" s="430"/>
      <c r="V6" s="430"/>
      <c r="W6" s="430"/>
      <c r="X6" s="430"/>
      <c r="Y6" s="430"/>
      <c r="Z6" s="430"/>
      <c r="AA6" s="431"/>
      <c r="AB6" s="424"/>
      <c r="AC6" s="423" t="s">
        <v>31</v>
      </c>
      <c r="AD6" s="423" t="s">
        <v>32</v>
      </c>
      <c r="AE6" s="423" t="s">
        <v>33</v>
      </c>
      <c r="AF6" s="423" t="s">
        <v>28</v>
      </c>
      <c r="AG6" s="423" t="s">
        <v>34</v>
      </c>
      <c r="AH6" s="436" t="s">
        <v>30</v>
      </c>
      <c r="AI6" s="437"/>
      <c r="AJ6" s="437"/>
      <c r="AK6" s="437"/>
      <c r="AL6" s="437"/>
      <c r="AM6" s="437"/>
      <c r="AN6" s="437"/>
      <c r="AO6" s="438"/>
      <c r="AP6" s="436" t="s">
        <v>35</v>
      </c>
      <c r="AQ6" s="437"/>
      <c r="AR6" s="437"/>
      <c r="AS6" s="437"/>
      <c r="AT6" s="437"/>
      <c r="AU6" s="437"/>
      <c r="AV6" s="437"/>
      <c r="AW6" s="438"/>
      <c r="AX6" s="439" t="s">
        <v>99</v>
      </c>
      <c r="AY6" s="440"/>
      <c r="AZ6" s="440"/>
      <c r="BA6" s="441"/>
      <c r="BB6" s="423" t="s">
        <v>37</v>
      </c>
      <c r="BC6" s="411"/>
      <c r="BD6" s="411"/>
      <c r="BE6" s="411"/>
      <c r="BF6" s="411"/>
      <c r="BG6" s="411"/>
      <c r="BH6" s="411"/>
    </row>
    <row r="7" spans="1:60" ht="32.450000000000003" customHeight="1" x14ac:dyDescent="0.25">
      <c r="A7" s="401"/>
      <c r="B7" s="403"/>
      <c r="C7" s="419"/>
      <c r="D7" s="419"/>
      <c r="E7" s="428"/>
      <c r="F7" s="428"/>
      <c r="G7" s="428"/>
      <c r="H7" s="428"/>
      <c r="I7" s="428"/>
      <c r="J7" s="428"/>
      <c r="K7" s="428"/>
      <c r="L7" s="418" t="s">
        <v>38</v>
      </c>
      <c r="M7" s="418" t="s">
        <v>39</v>
      </c>
      <c r="N7" s="418" t="s">
        <v>40</v>
      </c>
      <c r="O7" s="418" t="s">
        <v>41</v>
      </c>
      <c r="P7" s="418" t="s">
        <v>32</v>
      </c>
      <c r="Q7" s="418" t="s">
        <v>42</v>
      </c>
      <c r="R7" s="432"/>
      <c r="S7" s="419"/>
      <c r="T7" s="429" t="s">
        <v>43</v>
      </c>
      <c r="U7" s="431"/>
      <c r="V7" s="429" t="s">
        <v>44</v>
      </c>
      <c r="W7" s="431"/>
      <c r="X7" s="429" t="s">
        <v>45</v>
      </c>
      <c r="Y7" s="431"/>
      <c r="Z7" s="429" t="s">
        <v>46</v>
      </c>
      <c r="AA7" s="431"/>
      <c r="AB7" s="424"/>
      <c r="AC7" s="434"/>
      <c r="AD7" s="434"/>
      <c r="AE7" s="434"/>
      <c r="AF7" s="434"/>
      <c r="AG7" s="434"/>
      <c r="AH7" s="436" t="s">
        <v>43</v>
      </c>
      <c r="AI7" s="438"/>
      <c r="AJ7" s="436" t="s">
        <v>44</v>
      </c>
      <c r="AK7" s="438"/>
      <c r="AL7" s="436" t="s">
        <v>45</v>
      </c>
      <c r="AM7" s="438"/>
      <c r="AN7" s="436" t="s">
        <v>46</v>
      </c>
      <c r="AO7" s="438"/>
      <c r="AP7" s="436" t="s">
        <v>43</v>
      </c>
      <c r="AQ7" s="438"/>
      <c r="AR7" s="436" t="s">
        <v>44</v>
      </c>
      <c r="AS7" s="438"/>
      <c r="AT7" s="436" t="s">
        <v>45</v>
      </c>
      <c r="AU7" s="438"/>
      <c r="AV7" s="436" t="s">
        <v>46</v>
      </c>
      <c r="AW7" s="438"/>
      <c r="AX7" s="424"/>
      <c r="AY7" s="442"/>
      <c r="AZ7" s="442"/>
      <c r="BA7" s="442"/>
      <c r="BB7" s="434"/>
      <c r="BC7" s="411"/>
      <c r="BD7" s="411"/>
      <c r="BE7" s="411"/>
      <c r="BF7" s="411"/>
      <c r="BG7" s="411"/>
      <c r="BH7" s="411"/>
    </row>
    <row r="8" spans="1:60" ht="108.6" customHeight="1" x14ac:dyDescent="0.25">
      <c r="A8" s="401"/>
      <c r="B8" s="403"/>
      <c r="C8" s="419"/>
      <c r="D8" s="419"/>
      <c r="E8" s="428"/>
      <c r="F8" s="428"/>
      <c r="G8" s="428"/>
      <c r="H8" s="428"/>
      <c r="I8" s="428"/>
      <c r="J8" s="428"/>
      <c r="K8" s="428"/>
      <c r="L8" s="428"/>
      <c r="M8" s="428"/>
      <c r="N8" s="428"/>
      <c r="O8" s="428"/>
      <c r="P8" s="428"/>
      <c r="Q8" s="428"/>
      <c r="R8" s="433"/>
      <c r="S8" s="419"/>
      <c r="T8" s="11" t="s">
        <v>47</v>
      </c>
      <c r="U8" s="11" t="s">
        <v>48</v>
      </c>
      <c r="V8" s="11" t="s">
        <v>47</v>
      </c>
      <c r="W8" s="11" t="s">
        <v>48</v>
      </c>
      <c r="X8" s="11" t="s">
        <v>47</v>
      </c>
      <c r="Y8" s="11" t="s">
        <v>48</v>
      </c>
      <c r="Z8" s="11" t="s">
        <v>47</v>
      </c>
      <c r="AA8" s="11" t="s">
        <v>48</v>
      </c>
      <c r="AB8" s="424"/>
      <c r="AC8" s="435"/>
      <c r="AD8" s="435"/>
      <c r="AE8" s="435"/>
      <c r="AF8" s="435"/>
      <c r="AG8" s="435"/>
      <c r="AH8" s="14" t="s">
        <v>47</v>
      </c>
      <c r="AI8" s="14" t="s">
        <v>48</v>
      </c>
      <c r="AJ8" s="14" t="s">
        <v>47</v>
      </c>
      <c r="AK8" s="14" t="s">
        <v>48</v>
      </c>
      <c r="AL8" s="14" t="s">
        <v>47</v>
      </c>
      <c r="AM8" s="14" t="s">
        <v>48</v>
      </c>
      <c r="AN8" s="14" t="s">
        <v>47</v>
      </c>
      <c r="AO8" s="14" t="s">
        <v>48</v>
      </c>
      <c r="AP8" s="14" t="s">
        <v>47</v>
      </c>
      <c r="AQ8" s="14" t="s">
        <v>48</v>
      </c>
      <c r="AR8" s="14" t="s">
        <v>47</v>
      </c>
      <c r="AS8" s="14" t="s">
        <v>48</v>
      </c>
      <c r="AT8" s="14" t="s">
        <v>47</v>
      </c>
      <c r="AU8" s="14" t="s">
        <v>48</v>
      </c>
      <c r="AV8" s="14" t="s">
        <v>47</v>
      </c>
      <c r="AW8" s="14" t="s">
        <v>48</v>
      </c>
      <c r="AX8" s="14" t="s">
        <v>49</v>
      </c>
      <c r="AY8" s="14" t="s">
        <v>50</v>
      </c>
      <c r="AZ8" s="14" t="s">
        <v>51</v>
      </c>
      <c r="BA8" s="14" t="s">
        <v>52</v>
      </c>
      <c r="BB8" s="435"/>
      <c r="BC8" s="411"/>
      <c r="BD8" s="411"/>
      <c r="BE8" s="411"/>
      <c r="BF8" s="411"/>
      <c r="BG8" s="411"/>
      <c r="BH8" s="411"/>
    </row>
    <row r="9" spans="1:60" x14ac:dyDescent="0.25">
      <c r="A9" s="15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  <c r="O9" s="16">
        <v>15</v>
      </c>
      <c r="P9" s="16">
        <v>16</v>
      </c>
      <c r="Q9" s="16">
        <v>17</v>
      </c>
      <c r="R9" s="16">
        <v>18</v>
      </c>
      <c r="S9" s="16">
        <v>19</v>
      </c>
      <c r="T9" s="16">
        <v>20</v>
      </c>
      <c r="U9" s="16">
        <v>21</v>
      </c>
      <c r="V9" s="16">
        <v>22</v>
      </c>
      <c r="W9" s="16">
        <v>23</v>
      </c>
      <c r="X9" s="16">
        <v>24</v>
      </c>
      <c r="Y9" s="16">
        <v>25</v>
      </c>
      <c r="Z9" s="16">
        <v>26</v>
      </c>
      <c r="AA9" s="16">
        <v>27</v>
      </c>
      <c r="AB9" s="16">
        <v>28</v>
      </c>
      <c r="AC9" s="16">
        <v>29</v>
      </c>
      <c r="AD9" s="16">
        <v>30</v>
      </c>
      <c r="AE9" s="16">
        <v>31</v>
      </c>
      <c r="AF9" s="16">
        <v>32</v>
      </c>
      <c r="AG9" s="16">
        <v>33</v>
      </c>
      <c r="AH9" s="16">
        <v>34</v>
      </c>
      <c r="AI9" s="16">
        <v>35</v>
      </c>
      <c r="AJ9" s="16">
        <v>36</v>
      </c>
      <c r="AK9" s="16">
        <v>37</v>
      </c>
      <c r="AL9" s="16">
        <v>38</v>
      </c>
      <c r="AM9" s="16">
        <v>39</v>
      </c>
      <c r="AN9" s="16">
        <v>40</v>
      </c>
      <c r="AO9" s="16">
        <v>41</v>
      </c>
      <c r="AP9" s="16">
        <v>42</v>
      </c>
      <c r="AQ9" s="16">
        <v>43</v>
      </c>
      <c r="AR9" s="16">
        <v>44</v>
      </c>
      <c r="AS9" s="16">
        <v>45</v>
      </c>
      <c r="AT9" s="16">
        <v>46</v>
      </c>
      <c r="AU9" s="16">
        <v>47</v>
      </c>
      <c r="AV9" s="16">
        <v>48</v>
      </c>
      <c r="AW9" s="16">
        <v>49</v>
      </c>
      <c r="AX9" s="16">
        <v>50</v>
      </c>
      <c r="AY9" s="16">
        <v>51</v>
      </c>
      <c r="AZ9" s="16">
        <v>52</v>
      </c>
      <c r="BA9" s="16">
        <v>53</v>
      </c>
      <c r="BB9" s="16">
        <v>54</v>
      </c>
      <c r="BC9" s="16">
        <v>55</v>
      </c>
      <c r="BD9" s="16">
        <v>56</v>
      </c>
      <c r="BE9" s="16">
        <v>57</v>
      </c>
      <c r="BF9" s="16">
        <v>58</v>
      </c>
      <c r="BG9" s="16">
        <v>59</v>
      </c>
      <c r="BH9" s="16">
        <v>60</v>
      </c>
    </row>
    <row r="10" spans="1:60" ht="18.75" x14ac:dyDescent="0.3">
      <c r="A10" s="126" t="s">
        <v>74</v>
      </c>
      <c r="B10" s="74">
        <f>B11+B12+B13+B14+B15+B16+B17+B24</f>
        <v>172</v>
      </c>
      <c r="C10" s="74">
        <v>2</v>
      </c>
      <c r="D10" s="74">
        <f>D11+D12+D13+D14+D15+D16+D17+D24</f>
        <v>12</v>
      </c>
      <c r="E10" s="74">
        <f>E11+E12+E13+E14+E15+E16+E17+E24</f>
        <v>9</v>
      </c>
      <c r="F10" s="74">
        <f>F11+F12+F13+F14+F15+F16+F17+F24</f>
        <v>10</v>
      </c>
      <c r="G10" s="74">
        <f>G11+G12+G13+G14+G15+G16+G17+G24</f>
        <v>9</v>
      </c>
      <c r="H10" s="74">
        <v>1</v>
      </c>
      <c r="I10" s="74">
        <f>I11+I12+I13+I14+I15+I16+I17+I24</f>
        <v>6</v>
      </c>
      <c r="J10" s="74">
        <v>1</v>
      </c>
      <c r="K10" s="74">
        <v>1</v>
      </c>
      <c r="L10" s="74">
        <f>L11+L12+L13+L14+L15+L16+L17+L24</f>
        <v>15</v>
      </c>
      <c r="M10" s="74">
        <f>M11+M12+M13+M14+M15+M16+M17+M24</f>
        <v>6</v>
      </c>
      <c r="N10" s="74">
        <f>N11+N12+N13+N14+N15+N16+N17+N24</f>
        <v>2</v>
      </c>
      <c r="O10" s="74">
        <f>O11+O12+O13+O14+O15+O16+O17+O24</f>
        <v>3</v>
      </c>
      <c r="P10" s="74">
        <v>2</v>
      </c>
      <c r="Q10" s="74">
        <f>Q11+Q12+Q13+Q14+Q15+Q16+Q17+Q24</f>
        <v>1</v>
      </c>
      <c r="R10" s="74">
        <v>2</v>
      </c>
      <c r="S10" s="74">
        <f t="shared" ref="S10:AA10" si="0">S11+S12+S13+S14+S15+S16+S17+S24</f>
        <v>0</v>
      </c>
      <c r="T10" s="74">
        <f t="shared" si="0"/>
        <v>1</v>
      </c>
      <c r="U10" s="74">
        <f t="shared" si="0"/>
        <v>1</v>
      </c>
      <c r="V10" s="74">
        <f t="shared" si="0"/>
        <v>2</v>
      </c>
      <c r="W10" s="74">
        <f t="shared" si="0"/>
        <v>2</v>
      </c>
      <c r="X10" s="74">
        <f t="shared" si="0"/>
        <v>5</v>
      </c>
      <c r="Y10" s="74">
        <f t="shared" si="0"/>
        <v>5</v>
      </c>
      <c r="Z10" s="74">
        <f t="shared" si="0"/>
        <v>0</v>
      </c>
      <c r="AA10" s="74">
        <f t="shared" si="0"/>
        <v>0</v>
      </c>
      <c r="AB10" s="74">
        <v>2</v>
      </c>
      <c r="AC10" s="74">
        <v>1</v>
      </c>
      <c r="AD10" s="74">
        <v>1</v>
      </c>
      <c r="AE10" s="74">
        <f>AE11+AE12+AE13+AE14+AE15+AE16+AE17+AE24</f>
        <v>0</v>
      </c>
      <c r="AF10" s="74">
        <v>2</v>
      </c>
      <c r="AG10" s="74">
        <f t="shared" ref="AG10:BB10" si="1">AG11+AG12+AG13+AG14+AG15+AG16+AG17+AG24</f>
        <v>0</v>
      </c>
      <c r="AH10" s="74">
        <f t="shared" si="1"/>
        <v>0</v>
      </c>
      <c r="AI10" s="74">
        <f t="shared" si="1"/>
        <v>0</v>
      </c>
      <c r="AJ10" s="74">
        <f t="shared" si="1"/>
        <v>1</v>
      </c>
      <c r="AK10" s="74">
        <f t="shared" si="1"/>
        <v>1</v>
      </c>
      <c r="AL10" s="74">
        <f t="shared" si="1"/>
        <v>2</v>
      </c>
      <c r="AM10" s="74">
        <f t="shared" si="1"/>
        <v>2</v>
      </c>
      <c r="AN10" s="74">
        <f t="shared" si="1"/>
        <v>0</v>
      </c>
      <c r="AO10" s="74">
        <f t="shared" si="1"/>
        <v>0</v>
      </c>
      <c r="AP10" s="74">
        <f t="shared" si="1"/>
        <v>0</v>
      </c>
      <c r="AQ10" s="74">
        <f t="shared" si="1"/>
        <v>0</v>
      </c>
      <c r="AR10" s="74">
        <f t="shared" si="1"/>
        <v>2</v>
      </c>
      <c r="AS10" s="74">
        <f t="shared" si="1"/>
        <v>2</v>
      </c>
      <c r="AT10" s="74">
        <f t="shared" si="1"/>
        <v>1</v>
      </c>
      <c r="AU10" s="74">
        <f t="shared" si="1"/>
        <v>1</v>
      </c>
      <c r="AV10" s="74">
        <f t="shared" si="1"/>
        <v>0</v>
      </c>
      <c r="AW10" s="74">
        <f t="shared" si="1"/>
        <v>0</v>
      </c>
      <c r="AX10" s="74">
        <f t="shared" si="1"/>
        <v>0</v>
      </c>
      <c r="AY10" s="74">
        <f t="shared" si="1"/>
        <v>0</v>
      </c>
      <c r="AZ10" s="74">
        <f t="shared" si="1"/>
        <v>0</v>
      </c>
      <c r="BA10" s="74">
        <f t="shared" si="1"/>
        <v>0</v>
      </c>
      <c r="BB10" s="74">
        <f t="shared" si="1"/>
        <v>8</v>
      </c>
      <c r="BC10" s="58"/>
      <c r="BD10" s="58"/>
      <c r="BE10" s="58"/>
      <c r="BF10" s="58"/>
      <c r="BG10" s="58"/>
      <c r="BH10" s="58"/>
    </row>
    <row r="11" spans="1:60" x14ac:dyDescent="0.25">
      <c r="A11" s="75" t="s">
        <v>372</v>
      </c>
      <c r="B11" s="76">
        <v>7</v>
      </c>
      <c r="C11" s="77">
        <v>1</v>
      </c>
      <c r="D11" s="77">
        <v>1</v>
      </c>
      <c r="E11" s="77">
        <v>0</v>
      </c>
      <c r="F11" s="77">
        <v>0</v>
      </c>
      <c r="G11" s="77">
        <v>1</v>
      </c>
      <c r="H11" s="77">
        <v>1</v>
      </c>
      <c r="I11" s="77">
        <v>0</v>
      </c>
      <c r="J11" s="77">
        <v>0</v>
      </c>
      <c r="K11" s="77">
        <v>0</v>
      </c>
      <c r="L11" s="77">
        <v>1</v>
      </c>
      <c r="M11" s="77">
        <v>1</v>
      </c>
      <c r="N11" s="77">
        <v>0</v>
      </c>
      <c r="O11" s="77">
        <v>0</v>
      </c>
      <c r="P11" s="77">
        <v>0</v>
      </c>
      <c r="Q11" s="77">
        <v>0</v>
      </c>
      <c r="R11" s="77">
        <v>1</v>
      </c>
      <c r="S11" s="77">
        <v>0</v>
      </c>
      <c r="T11" s="77">
        <v>0</v>
      </c>
      <c r="U11" s="77">
        <v>0</v>
      </c>
      <c r="V11" s="77">
        <v>0</v>
      </c>
      <c r="W11" s="77">
        <v>0</v>
      </c>
      <c r="X11" s="77">
        <v>0</v>
      </c>
      <c r="Y11" s="77">
        <v>0</v>
      </c>
      <c r="Z11" s="77">
        <v>0</v>
      </c>
      <c r="AA11" s="77">
        <v>0</v>
      </c>
      <c r="AB11" s="78">
        <v>1</v>
      </c>
      <c r="AC11" s="78">
        <v>1</v>
      </c>
      <c r="AD11" s="78">
        <v>1</v>
      </c>
      <c r="AE11" s="78">
        <v>0</v>
      </c>
      <c r="AF11" s="78">
        <v>0</v>
      </c>
      <c r="AG11" s="78">
        <v>0</v>
      </c>
      <c r="AH11" s="78">
        <v>0</v>
      </c>
      <c r="AI11" s="78">
        <v>0</v>
      </c>
      <c r="AJ11" s="78">
        <v>0</v>
      </c>
      <c r="AK11" s="78">
        <v>0</v>
      </c>
      <c r="AL11" s="78">
        <v>0</v>
      </c>
      <c r="AM11" s="78">
        <v>0</v>
      </c>
      <c r="AN11" s="78">
        <v>0</v>
      </c>
      <c r="AO11" s="78">
        <v>0</v>
      </c>
      <c r="AP11" s="78">
        <v>0</v>
      </c>
      <c r="AQ11" s="78">
        <v>0</v>
      </c>
      <c r="AR11" s="78">
        <v>0</v>
      </c>
      <c r="AS11" s="78">
        <v>0</v>
      </c>
      <c r="AT11" s="78">
        <v>0</v>
      </c>
      <c r="AU11" s="78">
        <v>0</v>
      </c>
      <c r="AV11" s="78">
        <v>0</v>
      </c>
      <c r="AW11" s="78">
        <v>0</v>
      </c>
      <c r="AX11" s="78">
        <v>0</v>
      </c>
      <c r="AY11" s="78">
        <v>0</v>
      </c>
      <c r="AZ11" s="78">
        <v>0</v>
      </c>
      <c r="BA11" s="78">
        <v>0</v>
      </c>
      <c r="BB11" s="78">
        <v>0</v>
      </c>
      <c r="BC11" s="80" t="s">
        <v>54</v>
      </c>
      <c r="BD11" s="80" t="s">
        <v>54</v>
      </c>
      <c r="BE11" s="80" t="s">
        <v>57</v>
      </c>
      <c r="BF11" s="80" t="s">
        <v>54</v>
      </c>
      <c r="BG11" s="80">
        <v>0</v>
      </c>
      <c r="BH11" s="80">
        <v>1000</v>
      </c>
    </row>
    <row r="12" spans="1:60" x14ac:dyDescent="0.25">
      <c r="A12" s="75" t="s">
        <v>373</v>
      </c>
      <c r="B12" s="76">
        <v>10</v>
      </c>
      <c r="C12" s="77">
        <v>1</v>
      </c>
      <c r="D12" s="77">
        <v>1</v>
      </c>
      <c r="E12" s="77">
        <v>0</v>
      </c>
      <c r="F12" s="77">
        <v>1</v>
      </c>
      <c r="G12" s="77">
        <v>0</v>
      </c>
      <c r="H12" s="77">
        <v>1</v>
      </c>
      <c r="I12" s="77">
        <v>0</v>
      </c>
      <c r="J12" s="77">
        <v>0</v>
      </c>
      <c r="K12" s="77">
        <v>0</v>
      </c>
      <c r="L12" s="77">
        <v>0</v>
      </c>
      <c r="M12" s="77"/>
      <c r="N12" s="77">
        <v>1</v>
      </c>
      <c r="O12" s="77"/>
      <c r="P12" s="77"/>
      <c r="Q12" s="77"/>
      <c r="R12" s="77">
        <v>2</v>
      </c>
      <c r="S12" s="77"/>
      <c r="T12" s="77">
        <v>0</v>
      </c>
      <c r="U12" s="77">
        <v>0</v>
      </c>
      <c r="V12" s="77">
        <v>0</v>
      </c>
      <c r="W12" s="77">
        <v>0</v>
      </c>
      <c r="X12" s="77">
        <v>0</v>
      </c>
      <c r="Y12" s="77">
        <v>0</v>
      </c>
      <c r="Z12" s="77">
        <v>0</v>
      </c>
      <c r="AA12" s="77">
        <v>0</v>
      </c>
      <c r="AB12" s="78">
        <v>0</v>
      </c>
      <c r="AC12" s="78">
        <v>0</v>
      </c>
      <c r="AD12" s="78">
        <v>0</v>
      </c>
      <c r="AE12" s="78">
        <v>0</v>
      </c>
      <c r="AF12" s="78">
        <v>0</v>
      </c>
      <c r="AG12" s="78">
        <v>0</v>
      </c>
      <c r="AH12" s="78">
        <v>0</v>
      </c>
      <c r="AI12" s="78">
        <v>0</v>
      </c>
      <c r="AJ12" s="78">
        <v>0</v>
      </c>
      <c r="AK12" s="78">
        <v>0</v>
      </c>
      <c r="AL12" s="78">
        <v>0</v>
      </c>
      <c r="AM12" s="78">
        <v>0</v>
      </c>
      <c r="AN12" s="78">
        <v>0</v>
      </c>
      <c r="AO12" s="78">
        <v>0</v>
      </c>
      <c r="AP12" s="78">
        <v>0</v>
      </c>
      <c r="AQ12" s="78">
        <v>0</v>
      </c>
      <c r="AR12" s="78">
        <v>0</v>
      </c>
      <c r="AS12" s="78">
        <v>0</v>
      </c>
      <c r="AT12" s="78">
        <v>0</v>
      </c>
      <c r="AU12" s="78">
        <v>0</v>
      </c>
      <c r="AV12" s="78">
        <v>0</v>
      </c>
      <c r="AW12" s="78">
        <v>0</v>
      </c>
      <c r="AX12" s="78">
        <v>0</v>
      </c>
      <c r="AY12" s="78">
        <v>0</v>
      </c>
      <c r="AZ12" s="78">
        <v>0</v>
      </c>
      <c r="BA12" s="78">
        <v>0</v>
      </c>
      <c r="BB12" s="78">
        <v>0</v>
      </c>
      <c r="BC12" s="80" t="s">
        <v>54</v>
      </c>
      <c r="BD12" s="80" t="s">
        <v>54</v>
      </c>
      <c r="BE12" s="80" t="s">
        <v>57</v>
      </c>
      <c r="BF12" s="80" t="s">
        <v>54</v>
      </c>
      <c r="BG12" s="80">
        <v>0</v>
      </c>
      <c r="BH12" s="80">
        <v>1000</v>
      </c>
    </row>
    <row r="13" spans="1:60" x14ac:dyDescent="0.25">
      <c r="A13" s="75" t="s">
        <v>374</v>
      </c>
      <c r="B13" s="81">
        <v>23</v>
      </c>
      <c r="C13" s="82">
        <v>3</v>
      </c>
      <c r="D13" s="82">
        <v>1</v>
      </c>
      <c r="E13" s="82">
        <v>0</v>
      </c>
      <c r="F13" s="82">
        <v>1</v>
      </c>
      <c r="G13" s="82">
        <v>1</v>
      </c>
      <c r="H13" s="77">
        <v>3</v>
      </c>
      <c r="I13" s="77">
        <v>0</v>
      </c>
      <c r="J13" s="77">
        <v>0</v>
      </c>
      <c r="K13" s="77">
        <v>1</v>
      </c>
      <c r="L13" s="77">
        <v>2</v>
      </c>
      <c r="M13" s="77">
        <v>0</v>
      </c>
      <c r="N13" s="77">
        <v>0</v>
      </c>
      <c r="O13" s="77">
        <v>1</v>
      </c>
      <c r="P13" s="77">
        <v>1</v>
      </c>
      <c r="Q13" s="77">
        <v>0</v>
      </c>
      <c r="R13" s="77">
        <v>0</v>
      </c>
      <c r="S13" s="77">
        <v>0</v>
      </c>
      <c r="T13" s="77">
        <v>0</v>
      </c>
      <c r="U13" s="77">
        <v>0</v>
      </c>
      <c r="V13" s="77">
        <v>1</v>
      </c>
      <c r="W13" s="77">
        <v>1</v>
      </c>
      <c r="X13" s="77">
        <v>1</v>
      </c>
      <c r="Y13" s="77">
        <v>1</v>
      </c>
      <c r="Z13" s="77">
        <v>0</v>
      </c>
      <c r="AA13" s="77">
        <v>0</v>
      </c>
      <c r="AB13" s="78">
        <v>2</v>
      </c>
      <c r="AC13" s="78">
        <v>0</v>
      </c>
      <c r="AD13" s="78">
        <v>2</v>
      </c>
      <c r="AE13" s="78">
        <v>0</v>
      </c>
      <c r="AF13" s="78">
        <v>2</v>
      </c>
      <c r="AG13" s="78">
        <v>0</v>
      </c>
      <c r="AH13" s="78">
        <v>0</v>
      </c>
      <c r="AI13" s="78">
        <v>0</v>
      </c>
      <c r="AJ13" s="78">
        <v>0</v>
      </c>
      <c r="AK13" s="78">
        <v>0</v>
      </c>
      <c r="AL13" s="78">
        <v>0</v>
      </c>
      <c r="AM13" s="78">
        <v>0</v>
      </c>
      <c r="AN13" s="78">
        <v>0</v>
      </c>
      <c r="AO13" s="78">
        <v>0</v>
      </c>
      <c r="AP13" s="78">
        <v>0</v>
      </c>
      <c r="AQ13" s="78">
        <v>0</v>
      </c>
      <c r="AR13" s="78">
        <v>0</v>
      </c>
      <c r="AS13" s="78">
        <v>0</v>
      </c>
      <c r="AT13" s="78">
        <v>0</v>
      </c>
      <c r="AU13" s="78">
        <v>0</v>
      </c>
      <c r="AV13" s="78">
        <v>0</v>
      </c>
      <c r="AW13" s="78">
        <v>0</v>
      </c>
      <c r="AX13" s="78">
        <v>0</v>
      </c>
      <c r="AY13" s="78">
        <v>0</v>
      </c>
      <c r="AZ13" s="78">
        <v>0</v>
      </c>
      <c r="BA13" s="78">
        <v>0</v>
      </c>
      <c r="BB13" s="78">
        <v>2</v>
      </c>
      <c r="BC13" s="80" t="s">
        <v>54</v>
      </c>
      <c r="BD13" s="80" t="s">
        <v>54</v>
      </c>
      <c r="BE13" s="80" t="s">
        <v>57</v>
      </c>
      <c r="BF13" s="80" t="s">
        <v>57</v>
      </c>
      <c r="BG13" s="80">
        <v>0</v>
      </c>
      <c r="BH13" s="80">
        <v>2000</v>
      </c>
    </row>
    <row r="14" spans="1:60" x14ac:dyDescent="0.25">
      <c r="A14" s="75" t="s">
        <v>375</v>
      </c>
      <c r="B14" s="84">
        <v>23</v>
      </c>
      <c r="C14" s="85">
        <v>5</v>
      </c>
      <c r="D14" s="85">
        <v>1</v>
      </c>
      <c r="E14" s="85">
        <v>2</v>
      </c>
      <c r="F14" s="85">
        <v>2</v>
      </c>
      <c r="G14" s="85">
        <v>1</v>
      </c>
      <c r="H14" s="77">
        <v>1</v>
      </c>
      <c r="I14" s="77">
        <v>1</v>
      </c>
      <c r="J14" s="77">
        <v>2</v>
      </c>
      <c r="K14" s="77">
        <v>0</v>
      </c>
      <c r="L14" s="77">
        <v>4</v>
      </c>
      <c r="M14" s="77">
        <v>2</v>
      </c>
      <c r="N14" s="77">
        <v>1</v>
      </c>
      <c r="O14" s="77">
        <v>0</v>
      </c>
      <c r="P14" s="77">
        <v>0</v>
      </c>
      <c r="Q14" s="77">
        <v>1</v>
      </c>
      <c r="R14" s="77">
        <v>1</v>
      </c>
      <c r="S14" s="77">
        <v>0</v>
      </c>
      <c r="T14" s="77">
        <v>0</v>
      </c>
      <c r="U14" s="77">
        <v>0</v>
      </c>
      <c r="V14" s="77">
        <v>0</v>
      </c>
      <c r="W14" s="77">
        <v>0</v>
      </c>
      <c r="X14" s="77">
        <v>1</v>
      </c>
      <c r="Y14" s="77">
        <v>1</v>
      </c>
      <c r="Z14" s="77">
        <v>0</v>
      </c>
      <c r="AA14" s="77">
        <v>0</v>
      </c>
      <c r="AB14" s="78">
        <v>3</v>
      </c>
      <c r="AC14" s="78">
        <v>3</v>
      </c>
      <c r="AD14" s="78">
        <v>0</v>
      </c>
      <c r="AE14" s="78">
        <v>0</v>
      </c>
      <c r="AF14" s="78">
        <v>0</v>
      </c>
      <c r="AG14" s="78">
        <v>0</v>
      </c>
      <c r="AH14" s="78">
        <v>0</v>
      </c>
      <c r="AI14" s="78">
        <v>0</v>
      </c>
      <c r="AJ14" s="78">
        <v>1</v>
      </c>
      <c r="AK14" s="78">
        <v>1</v>
      </c>
      <c r="AL14" s="78">
        <v>1</v>
      </c>
      <c r="AM14" s="78">
        <v>1</v>
      </c>
      <c r="AN14" s="78">
        <v>0</v>
      </c>
      <c r="AO14" s="78">
        <v>0</v>
      </c>
      <c r="AP14" s="78">
        <v>0</v>
      </c>
      <c r="AQ14" s="78">
        <v>0</v>
      </c>
      <c r="AR14" s="78">
        <v>1</v>
      </c>
      <c r="AS14" s="78">
        <v>1</v>
      </c>
      <c r="AT14" s="78"/>
      <c r="AU14" s="78"/>
      <c r="AV14" s="78">
        <v>0</v>
      </c>
      <c r="AW14" s="78">
        <v>0</v>
      </c>
      <c r="AX14" s="78">
        <v>0</v>
      </c>
      <c r="AY14" s="78">
        <v>0</v>
      </c>
      <c r="AZ14" s="78">
        <v>0</v>
      </c>
      <c r="BA14" s="78">
        <v>0</v>
      </c>
      <c r="BB14" s="78">
        <v>3</v>
      </c>
      <c r="BC14" s="93" t="s">
        <v>376</v>
      </c>
      <c r="BD14" s="93" t="s">
        <v>376</v>
      </c>
      <c r="BE14" s="93" t="s">
        <v>377</v>
      </c>
      <c r="BF14" s="80" t="s">
        <v>57</v>
      </c>
      <c r="BG14" s="80">
        <v>500</v>
      </c>
      <c r="BH14" s="80">
        <v>1600</v>
      </c>
    </row>
    <row r="15" spans="1:60" x14ac:dyDescent="0.25">
      <c r="A15" s="75" t="s">
        <v>378</v>
      </c>
      <c r="B15" s="81">
        <v>14</v>
      </c>
      <c r="C15" s="82">
        <v>2</v>
      </c>
      <c r="D15" s="82">
        <v>0</v>
      </c>
      <c r="E15" s="82">
        <v>0</v>
      </c>
      <c r="F15" s="82">
        <v>0</v>
      </c>
      <c r="G15" s="82">
        <v>1</v>
      </c>
      <c r="H15" s="77">
        <v>1</v>
      </c>
      <c r="I15" s="77">
        <v>0</v>
      </c>
      <c r="J15" s="77">
        <v>1</v>
      </c>
      <c r="K15" s="77">
        <v>1</v>
      </c>
      <c r="L15" s="77">
        <v>0</v>
      </c>
      <c r="M15" s="77">
        <v>0</v>
      </c>
      <c r="N15" s="77">
        <v>0</v>
      </c>
      <c r="O15" s="77">
        <v>0</v>
      </c>
      <c r="P15" s="77">
        <v>2</v>
      </c>
      <c r="Q15" s="77">
        <v>0</v>
      </c>
      <c r="R15" s="77">
        <v>2</v>
      </c>
      <c r="S15" s="77">
        <v>0</v>
      </c>
      <c r="T15" s="77">
        <v>0</v>
      </c>
      <c r="U15" s="77">
        <v>0</v>
      </c>
      <c r="V15" s="77">
        <v>0</v>
      </c>
      <c r="W15" s="77">
        <v>0</v>
      </c>
      <c r="X15" s="77">
        <v>0</v>
      </c>
      <c r="Y15" s="77">
        <v>0</v>
      </c>
      <c r="Z15" s="77">
        <v>0</v>
      </c>
      <c r="AA15" s="77">
        <v>0</v>
      </c>
      <c r="AB15" s="78">
        <v>2</v>
      </c>
      <c r="AC15" s="78">
        <v>1</v>
      </c>
      <c r="AD15" s="78">
        <v>1</v>
      </c>
      <c r="AE15" s="78">
        <v>0</v>
      </c>
      <c r="AF15" s="78">
        <v>2</v>
      </c>
      <c r="AG15" s="78">
        <v>0</v>
      </c>
      <c r="AH15" s="78">
        <v>0</v>
      </c>
      <c r="AI15" s="78">
        <v>0</v>
      </c>
      <c r="AJ15" s="78">
        <v>0</v>
      </c>
      <c r="AK15" s="78">
        <v>0</v>
      </c>
      <c r="AL15" s="78">
        <v>1</v>
      </c>
      <c r="AM15" s="78">
        <v>1</v>
      </c>
      <c r="AN15" s="78">
        <v>0</v>
      </c>
      <c r="AO15" s="78">
        <v>0</v>
      </c>
      <c r="AP15" s="78">
        <v>0</v>
      </c>
      <c r="AQ15" s="78">
        <v>0</v>
      </c>
      <c r="AR15" s="78">
        <v>1</v>
      </c>
      <c r="AS15" s="78">
        <v>1</v>
      </c>
      <c r="AT15" s="78">
        <v>0</v>
      </c>
      <c r="AU15" s="78">
        <v>0</v>
      </c>
      <c r="AV15" s="78">
        <v>0</v>
      </c>
      <c r="AW15" s="78">
        <v>0</v>
      </c>
      <c r="AX15" s="78">
        <v>0</v>
      </c>
      <c r="AY15" s="78">
        <v>0</v>
      </c>
      <c r="AZ15" s="78">
        <v>0</v>
      </c>
      <c r="BA15" s="78">
        <v>0</v>
      </c>
      <c r="BB15" s="78">
        <v>2</v>
      </c>
      <c r="BC15" s="80" t="s">
        <v>54</v>
      </c>
      <c r="BD15" s="80" t="s">
        <v>54</v>
      </c>
      <c r="BE15" s="80" t="s">
        <v>57</v>
      </c>
      <c r="BF15" s="80" t="s">
        <v>54</v>
      </c>
      <c r="BG15" s="80">
        <v>0</v>
      </c>
      <c r="BH15" s="80">
        <v>0</v>
      </c>
    </row>
    <row r="16" spans="1:60" x14ac:dyDescent="0.25">
      <c r="A16" s="75" t="s">
        <v>379</v>
      </c>
      <c r="B16" s="84"/>
      <c r="C16" s="85"/>
      <c r="D16" s="85"/>
      <c r="E16" s="85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80"/>
      <c r="BD16" s="80"/>
      <c r="BE16" s="80"/>
      <c r="BF16" s="80"/>
      <c r="BG16" s="80"/>
      <c r="BH16" s="80"/>
    </row>
    <row r="17" spans="1:60" x14ac:dyDescent="0.25">
      <c r="A17" s="75" t="s">
        <v>380</v>
      </c>
      <c r="B17" s="84">
        <v>15</v>
      </c>
      <c r="C17" s="85">
        <v>0</v>
      </c>
      <c r="D17" s="85">
        <v>0</v>
      </c>
      <c r="E17" s="85">
        <v>0</v>
      </c>
      <c r="F17" s="77">
        <v>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  <c r="P17" s="77">
        <v>0</v>
      </c>
      <c r="Q17" s="77">
        <v>0</v>
      </c>
      <c r="R17" s="77">
        <v>0</v>
      </c>
      <c r="S17" s="77">
        <v>0</v>
      </c>
      <c r="T17" s="77">
        <v>0</v>
      </c>
      <c r="U17" s="77">
        <v>0</v>
      </c>
      <c r="V17" s="77">
        <v>0</v>
      </c>
      <c r="W17" s="77">
        <v>0</v>
      </c>
      <c r="X17" s="77">
        <v>0</v>
      </c>
      <c r="Y17" s="77">
        <v>0</v>
      </c>
      <c r="Z17" s="77">
        <v>0</v>
      </c>
      <c r="AA17" s="77">
        <v>0</v>
      </c>
      <c r="AB17" s="78">
        <v>0</v>
      </c>
      <c r="AC17" s="78">
        <v>0</v>
      </c>
      <c r="AD17" s="78">
        <v>0</v>
      </c>
      <c r="AE17" s="78">
        <v>0</v>
      </c>
      <c r="AF17" s="78">
        <v>0</v>
      </c>
      <c r="AG17" s="78">
        <v>0</v>
      </c>
      <c r="AH17" s="78">
        <v>0</v>
      </c>
      <c r="AI17" s="78">
        <v>0</v>
      </c>
      <c r="AJ17" s="78">
        <v>0</v>
      </c>
      <c r="AK17" s="78">
        <v>0</v>
      </c>
      <c r="AL17" s="78">
        <v>0</v>
      </c>
      <c r="AM17" s="78">
        <v>0</v>
      </c>
      <c r="AN17" s="78">
        <v>0</v>
      </c>
      <c r="AO17" s="78">
        <v>0</v>
      </c>
      <c r="AP17" s="78">
        <v>0</v>
      </c>
      <c r="AQ17" s="78">
        <v>0</v>
      </c>
      <c r="AR17" s="78">
        <v>0</v>
      </c>
      <c r="AS17" s="78">
        <v>0</v>
      </c>
      <c r="AT17" s="78">
        <v>0</v>
      </c>
      <c r="AU17" s="78">
        <v>0</v>
      </c>
      <c r="AV17" s="78">
        <v>0</v>
      </c>
      <c r="AW17" s="78">
        <v>0</v>
      </c>
      <c r="AX17" s="78">
        <v>0</v>
      </c>
      <c r="AY17" s="78">
        <v>0</v>
      </c>
      <c r="AZ17" s="78">
        <v>0</v>
      </c>
      <c r="BA17" s="78"/>
      <c r="BB17" s="78">
        <v>0</v>
      </c>
      <c r="BC17" s="80" t="s">
        <v>54</v>
      </c>
      <c r="BD17" s="80" t="s">
        <v>54</v>
      </c>
      <c r="BE17" s="80" t="s">
        <v>57</v>
      </c>
      <c r="BF17" s="80" t="s">
        <v>54</v>
      </c>
      <c r="BG17" s="80">
        <v>0</v>
      </c>
      <c r="BH17" s="80">
        <v>0</v>
      </c>
    </row>
    <row r="18" spans="1:60" x14ac:dyDescent="0.25">
      <c r="A18" s="75" t="s">
        <v>381</v>
      </c>
      <c r="B18" s="84">
        <v>17</v>
      </c>
      <c r="C18" s="85">
        <v>17</v>
      </c>
      <c r="D18" s="85">
        <v>2</v>
      </c>
      <c r="E18" s="85">
        <v>1</v>
      </c>
      <c r="F18" s="77">
        <v>1</v>
      </c>
      <c r="G18" s="77">
        <v>1</v>
      </c>
      <c r="H18" s="77">
        <v>2</v>
      </c>
      <c r="I18" s="77">
        <v>0</v>
      </c>
      <c r="J18" s="77">
        <v>1</v>
      </c>
      <c r="K18" s="77">
        <v>0</v>
      </c>
      <c r="L18" s="77">
        <v>2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1</v>
      </c>
      <c r="S18" s="77">
        <v>0</v>
      </c>
      <c r="T18" s="77"/>
      <c r="U18" s="77"/>
      <c r="V18" s="77"/>
      <c r="W18" s="77"/>
      <c r="X18" s="77"/>
      <c r="Y18" s="77"/>
      <c r="Z18" s="77"/>
      <c r="AA18" s="77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80"/>
      <c r="BD18" s="80"/>
      <c r="BE18" s="80"/>
      <c r="BF18" s="80"/>
      <c r="BG18" s="80"/>
      <c r="BH18" s="80"/>
    </row>
    <row r="19" spans="1:60" x14ac:dyDescent="0.25">
      <c r="A19" s="75" t="s">
        <v>382</v>
      </c>
      <c r="B19" s="84">
        <v>12</v>
      </c>
      <c r="C19" s="85"/>
      <c r="D19" s="85"/>
      <c r="E19" s="85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80"/>
      <c r="BD19" s="80"/>
      <c r="BE19" s="80"/>
      <c r="BF19" s="80"/>
      <c r="BG19" s="80"/>
      <c r="BH19" s="80"/>
    </row>
    <row r="20" spans="1:60" ht="30" x14ac:dyDescent="0.25">
      <c r="A20" s="75" t="s">
        <v>383</v>
      </c>
      <c r="B20" s="84">
        <v>14</v>
      </c>
      <c r="C20" s="85">
        <v>1</v>
      </c>
      <c r="D20" s="85">
        <v>1</v>
      </c>
      <c r="E20" s="85">
        <v>2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  <c r="T20" s="77">
        <v>0</v>
      </c>
      <c r="U20" s="77">
        <v>0</v>
      </c>
      <c r="V20" s="77">
        <v>0</v>
      </c>
      <c r="W20" s="77">
        <v>0</v>
      </c>
      <c r="X20" s="77">
        <v>0</v>
      </c>
      <c r="Y20" s="77">
        <v>0</v>
      </c>
      <c r="Z20" s="77">
        <v>0</v>
      </c>
      <c r="AA20" s="77">
        <v>0</v>
      </c>
      <c r="AB20" s="78">
        <v>0</v>
      </c>
      <c r="AC20" s="78">
        <v>0</v>
      </c>
      <c r="AD20" s="78">
        <v>0</v>
      </c>
      <c r="AE20" s="78">
        <v>0</v>
      </c>
      <c r="AF20" s="78">
        <v>0</v>
      </c>
      <c r="AG20" s="78">
        <v>0</v>
      </c>
      <c r="AH20" s="78">
        <v>0</v>
      </c>
      <c r="AI20" s="78">
        <v>0</v>
      </c>
      <c r="AJ20" s="78">
        <v>0</v>
      </c>
      <c r="AK20" s="78">
        <v>0</v>
      </c>
      <c r="AL20" s="78">
        <v>0</v>
      </c>
      <c r="AM20" s="78">
        <v>0</v>
      </c>
      <c r="AN20" s="78">
        <v>0</v>
      </c>
      <c r="AO20" s="78">
        <v>0</v>
      </c>
      <c r="AP20" s="78">
        <v>0</v>
      </c>
      <c r="AQ20" s="78">
        <v>0</v>
      </c>
      <c r="AR20" s="78">
        <v>0</v>
      </c>
      <c r="AS20" s="78">
        <v>0</v>
      </c>
      <c r="AT20" s="78">
        <v>0</v>
      </c>
      <c r="AU20" s="78">
        <v>0</v>
      </c>
      <c r="AV20" s="78">
        <v>0</v>
      </c>
      <c r="AW20" s="78">
        <v>0</v>
      </c>
      <c r="AX20" s="78">
        <v>0</v>
      </c>
      <c r="AY20" s="78">
        <v>0</v>
      </c>
      <c r="AZ20" s="78">
        <v>0</v>
      </c>
      <c r="BA20" s="78">
        <v>0</v>
      </c>
      <c r="BB20" s="78">
        <v>0</v>
      </c>
      <c r="BC20" s="80" t="s">
        <v>54</v>
      </c>
      <c r="BD20" s="80" t="s">
        <v>54</v>
      </c>
      <c r="BE20" s="80" t="s">
        <v>54</v>
      </c>
      <c r="BF20" s="80" t="s">
        <v>54</v>
      </c>
      <c r="BG20" s="80">
        <v>0</v>
      </c>
      <c r="BH20" s="80">
        <v>0</v>
      </c>
    </row>
    <row r="21" spans="1:60" x14ac:dyDescent="0.25">
      <c r="A21" s="75" t="s">
        <v>384</v>
      </c>
      <c r="B21" s="84">
        <v>26</v>
      </c>
      <c r="C21" s="85">
        <v>7</v>
      </c>
      <c r="D21" s="85">
        <v>0</v>
      </c>
      <c r="E21" s="85">
        <v>4</v>
      </c>
      <c r="F21" s="77">
        <v>1</v>
      </c>
      <c r="G21" s="77">
        <v>2</v>
      </c>
      <c r="H21" s="77">
        <v>2</v>
      </c>
      <c r="I21" s="77">
        <v>0</v>
      </c>
      <c r="J21" s="77">
        <v>2</v>
      </c>
      <c r="K21" s="77">
        <v>1</v>
      </c>
      <c r="L21" s="77">
        <v>0</v>
      </c>
      <c r="M21" s="77">
        <v>1</v>
      </c>
      <c r="N21" s="77">
        <v>0</v>
      </c>
      <c r="O21" s="77">
        <v>0</v>
      </c>
      <c r="P21" s="77">
        <v>0</v>
      </c>
      <c r="Q21" s="77">
        <v>0</v>
      </c>
      <c r="R21" s="77"/>
      <c r="S21" s="77">
        <v>0</v>
      </c>
      <c r="T21" s="77">
        <v>0</v>
      </c>
      <c r="U21" s="77">
        <v>0</v>
      </c>
      <c r="V21" s="77">
        <v>0</v>
      </c>
      <c r="W21" s="77">
        <v>0</v>
      </c>
      <c r="X21" s="77">
        <v>0</v>
      </c>
      <c r="Y21" s="77">
        <v>0</v>
      </c>
      <c r="Z21" s="77">
        <v>0</v>
      </c>
      <c r="AA21" s="77">
        <v>0</v>
      </c>
      <c r="AB21" s="78">
        <v>2</v>
      </c>
      <c r="AC21" s="78">
        <v>1</v>
      </c>
      <c r="AD21" s="78">
        <v>0</v>
      </c>
      <c r="AE21" s="78">
        <v>2</v>
      </c>
      <c r="AF21" s="78">
        <v>1</v>
      </c>
      <c r="AG21" s="78">
        <v>1</v>
      </c>
      <c r="AH21" s="78">
        <v>0</v>
      </c>
      <c r="AI21" s="78">
        <v>0</v>
      </c>
      <c r="AJ21" s="78">
        <v>0</v>
      </c>
      <c r="AK21" s="78">
        <v>0</v>
      </c>
      <c r="AL21" s="78">
        <v>1</v>
      </c>
      <c r="AM21" s="78">
        <v>1</v>
      </c>
      <c r="AN21" s="78">
        <v>0</v>
      </c>
      <c r="AO21" s="78">
        <v>0</v>
      </c>
      <c r="AP21" s="78">
        <v>0</v>
      </c>
      <c r="AQ21" s="78">
        <v>0</v>
      </c>
      <c r="AR21" s="78">
        <v>0</v>
      </c>
      <c r="AS21" s="78">
        <v>0</v>
      </c>
      <c r="AT21" s="78">
        <v>1</v>
      </c>
      <c r="AU21" s="78">
        <v>1</v>
      </c>
      <c r="AV21" s="78">
        <v>0</v>
      </c>
      <c r="AW21" s="78">
        <v>0</v>
      </c>
      <c r="AX21" s="78">
        <v>0</v>
      </c>
      <c r="AY21" s="78">
        <v>0</v>
      </c>
      <c r="AZ21" s="78">
        <v>0</v>
      </c>
      <c r="BA21" s="78">
        <v>0</v>
      </c>
      <c r="BB21" s="78">
        <v>1</v>
      </c>
      <c r="BC21" s="80" t="s">
        <v>54</v>
      </c>
      <c r="BD21" s="80" t="s">
        <v>54</v>
      </c>
      <c r="BE21" s="80" t="s">
        <v>57</v>
      </c>
      <c r="BF21" s="80" t="s">
        <v>57</v>
      </c>
      <c r="BG21" s="80">
        <v>400</v>
      </c>
      <c r="BH21" s="80">
        <v>0</v>
      </c>
    </row>
    <row r="22" spans="1:60" x14ac:dyDescent="0.25">
      <c r="A22" s="75" t="s">
        <v>385</v>
      </c>
      <c r="B22" s="84"/>
      <c r="C22" s="85"/>
      <c r="D22" s="85"/>
      <c r="E22" s="85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80"/>
      <c r="BD22" s="80"/>
      <c r="BE22" s="80"/>
      <c r="BF22" s="80"/>
      <c r="BG22" s="80"/>
      <c r="BH22" s="80"/>
    </row>
    <row r="23" spans="1:60" x14ac:dyDescent="0.25">
      <c r="A23" s="75" t="s">
        <v>386</v>
      </c>
      <c r="B23" s="84">
        <v>14</v>
      </c>
      <c r="C23" s="85">
        <v>14</v>
      </c>
      <c r="D23" s="85">
        <v>1</v>
      </c>
      <c r="E23" s="85">
        <v>0</v>
      </c>
      <c r="F23" s="77">
        <v>1</v>
      </c>
      <c r="G23" s="77">
        <v>0</v>
      </c>
      <c r="H23" s="77">
        <v>0</v>
      </c>
      <c r="I23" s="77">
        <v>0</v>
      </c>
      <c r="J23" s="77">
        <v>1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  <c r="T23" s="77">
        <v>0</v>
      </c>
      <c r="U23" s="77">
        <v>0</v>
      </c>
      <c r="V23" s="77">
        <v>0</v>
      </c>
      <c r="W23" s="77">
        <v>0</v>
      </c>
      <c r="X23" s="77">
        <v>0</v>
      </c>
      <c r="Y23" s="77">
        <v>0</v>
      </c>
      <c r="Z23" s="77">
        <v>0</v>
      </c>
      <c r="AA23" s="77">
        <v>0</v>
      </c>
      <c r="AB23" s="78">
        <v>0</v>
      </c>
      <c r="AC23" s="78">
        <v>0</v>
      </c>
      <c r="AD23" s="78">
        <v>0</v>
      </c>
      <c r="AE23" s="78">
        <v>0</v>
      </c>
      <c r="AF23" s="78">
        <v>0</v>
      </c>
      <c r="AG23" s="78">
        <v>0</v>
      </c>
      <c r="AH23" s="78">
        <v>0</v>
      </c>
      <c r="AI23" s="78">
        <v>0</v>
      </c>
      <c r="AJ23" s="78">
        <v>0</v>
      </c>
      <c r="AK23" s="78">
        <v>0</v>
      </c>
      <c r="AL23" s="78">
        <v>0</v>
      </c>
      <c r="AM23" s="78">
        <v>0</v>
      </c>
      <c r="AN23" s="78">
        <v>0</v>
      </c>
      <c r="AO23" s="78">
        <v>0</v>
      </c>
      <c r="AP23" s="78">
        <v>0</v>
      </c>
      <c r="AQ23" s="78">
        <v>0</v>
      </c>
      <c r="AR23" s="78">
        <v>0</v>
      </c>
      <c r="AS23" s="78">
        <v>0</v>
      </c>
      <c r="AT23" s="78">
        <v>0</v>
      </c>
      <c r="AU23" s="78">
        <v>0</v>
      </c>
      <c r="AV23" s="78">
        <v>0</v>
      </c>
      <c r="AW23" s="78">
        <v>0</v>
      </c>
      <c r="AX23" s="78">
        <v>0</v>
      </c>
      <c r="AY23" s="78">
        <v>0</v>
      </c>
      <c r="AZ23" s="78">
        <v>0</v>
      </c>
      <c r="BA23" s="78">
        <v>0</v>
      </c>
      <c r="BB23" s="78">
        <v>1</v>
      </c>
      <c r="BC23" s="80" t="s">
        <v>54</v>
      </c>
      <c r="BD23" s="80" t="s">
        <v>54</v>
      </c>
      <c r="BE23" s="80" t="s">
        <v>57</v>
      </c>
      <c r="BF23" s="80" t="s">
        <v>54</v>
      </c>
      <c r="BG23" s="80">
        <v>0</v>
      </c>
      <c r="BH23" s="80">
        <v>5300</v>
      </c>
    </row>
    <row r="24" spans="1:60" x14ac:dyDescent="0.25">
      <c r="A24" s="75" t="s">
        <v>387</v>
      </c>
      <c r="B24" s="84">
        <v>80</v>
      </c>
      <c r="C24" s="85">
        <v>21</v>
      </c>
      <c r="D24" s="85">
        <v>8</v>
      </c>
      <c r="E24" s="85">
        <v>7</v>
      </c>
      <c r="F24" s="77">
        <v>6</v>
      </c>
      <c r="G24" s="77">
        <v>5</v>
      </c>
      <c r="H24" s="77">
        <v>10</v>
      </c>
      <c r="I24" s="77">
        <v>5</v>
      </c>
      <c r="J24" s="77">
        <v>3</v>
      </c>
      <c r="K24" s="77">
        <v>0</v>
      </c>
      <c r="L24" s="77">
        <v>8</v>
      </c>
      <c r="M24" s="77">
        <v>3</v>
      </c>
      <c r="N24" s="77">
        <v>0</v>
      </c>
      <c r="O24" s="77">
        <v>2</v>
      </c>
      <c r="P24" s="77">
        <v>8</v>
      </c>
      <c r="Q24" s="77">
        <v>0</v>
      </c>
      <c r="R24" s="77">
        <v>0</v>
      </c>
      <c r="S24" s="77">
        <v>0</v>
      </c>
      <c r="T24" s="77">
        <v>1</v>
      </c>
      <c r="U24" s="77">
        <v>1</v>
      </c>
      <c r="V24" s="77">
        <v>1</v>
      </c>
      <c r="W24" s="77">
        <v>1</v>
      </c>
      <c r="X24" s="77">
        <v>3</v>
      </c>
      <c r="Y24" s="77">
        <v>3</v>
      </c>
      <c r="Z24" s="77">
        <v>0</v>
      </c>
      <c r="AA24" s="77">
        <v>0</v>
      </c>
      <c r="AB24" s="78">
        <v>8</v>
      </c>
      <c r="AC24" s="78">
        <v>8</v>
      </c>
      <c r="AD24" s="78">
        <v>0</v>
      </c>
      <c r="AE24" s="78">
        <v>0</v>
      </c>
      <c r="AF24" s="78">
        <v>4</v>
      </c>
      <c r="AG24" s="78">
        <v>0</v>
      </c>
      <c r="AH24" s="78">
        <v>0</v>
      </c>
      <c r="AI24" s="78">
        <v>0</v>
      </c>
      <c r="AJ24" s="78">
        <v>0</v>
      </c>
      <c r="AK24" s="78">
        <v>0</v>
      </c>
      <c r="AL24" s="78">
        <v>0</v>
      </c>
      <c r="AM24" s="78">
        <v>0</v>
      </c>
      <c r="AN24" s="78">
        <v>0</v>
      </c>
      <c r="AO24" s="78">
        <v>0</v>
      </c>
      <c r="AP24" s="78">
        <v>0</v>
      </c>
      <c r="AQ24" s="78">
        <v>0</v>
      </c>
      <c r="AR24" s="78">
        <v>0</v>
      </c>
      <c r="AS24" s="78">
        <v>0</v>
      </c>
      <c r="AT24" s="78">
        <v>1</v>
      </c>
      <c r="AU24" s="78">
        <v>1</v>
      </c>
      <c r="AV24" s="78">
        <v>0</v>
      </c>
      <c r="AW24" s="78">
        <v>0</v>
      </c>
      <c r="AX24" s="78">
        <v>0</v>
      </c>
      <c r="AY24" s="78">
        <v>0</v>
      </c>
      <c r="AZ24" s="78">
        <v>0</v>
      </c>
      <c r="BA24" s="78">
        <v>0</v>
      </c>
      <c r="BB24" s="78">
        <v>1</v>
      </c>
      <c r="BC24" s="80" t="s">
        <v>54</v>
      </c>
      <c r="BD24" s="80" t="s">
        <v>54</v>
      </c>
      <c r="BE24" s="80" t="s">
        <v>57</v>
      </c>
      <c r="BF24" s="80" t="s">
        <v>57</v>
      </c>
      <c r="BG24" s="80">
        <v>650</v>
      </c>
      <c r="BH24" s="80">
        <v>5000</v>
      </c>
    </row>
    <row r="25" spans="1:60" ht="18.75" x14ac:dyDescent="0.3">
      <c r="A25" s="87" t="s">
        <v>85</v>
      </c>
      <c r="B25" s="88">
        <f t="shared" ref="B25:AG25" si="2">B26+B27+B28+B29+B30+B31</f>
        <v>68</v>
      </c>
      <c r="C25" s="88">
        <f t="shared" si="2"/>
        <v>11</v>
      </c>
      <c r="D25" s="88">
        <f t="shared" si="2"/>
        <v>2</v>
      </c>
      <c r="E25" s="88">
        <f t="shared" si="2"/>
        <v>2</v>
      </c>
      <c r="F25" s="88">
        <f t="shared" si="2"/>
        <v>3</v>
      </c>
      <c r="G25" s="88">
        <f t="shared" si="2"/>
        <v>7</v>
      </c>
      <c r="H25" s="88">
        <f t="shared" si="2"/>
        <v>6</v>
      </c>
      <c r="I25" s="88">
        <f t="shared" si="2"/>
        <v>2</v>
      </c>
      <c r="J25" s="88">
        <f t="shared" si="2"/>
        <v>3</v>
      </c>
      <c r="K25" s="88">
        <f t="shared" si="2"/>
        <v>0</v>
      </c>
      <c r="L25" s="88">
        <f t="shared" si="2"/>
        <v>1</v>
      </c>
      <c r="M25" s="88">
        <f t="shared" si="2"/>
        <v>3</v>
      </c>
      <c r="N25" s="88">
        <f t="shared" si="2"/>
        <v>0</v>
      </c>
      <c r="O25" s="88">
        <f t="shared" si="2"/>
        <v>2</v>
      </c>
      <c r="P25" s="88">
        <f t="shared" si="2"/>
        <v>2</v>
      </c>
      <c r="Q25" s="88">
        <f t="shared" si="2"/>
        <v>1</v>
      </c>
      <c r="R25" s="88">
        <f t="shared" si="2"/>
        <v>0</v>
      </c>
      <c r="S25" s="88">
        <f t="shared" si="2"/>
        <v>0</v>
      </c>
      <c r="T25" s="88">
        <f t="shared" si="2"/>
        <v>2</v>
      </c>
      <c r="U25" s="88">
        <f t="shared" si="2"/>
        <v>2</v>
      </c>
      <c r="V25" s="88">
        <f t="shared" si="2"/>
        <v>2</v>
      </c>
      <c r="W25" s="88">
        <f t="shared" si="2"/>
        <v>2</v>
      </c>
      <c r="X25" s="88">
        <f t="shared" si="2"/>
        <v>1</v>
      </c>
      <c r="Y25" s="88">
        <f t="shared" si="2"/>
        <v>1</v>
      </c>
      <c r="Z25" s="88">
        <f t="shared" si="2"/>
        <v>0</v>
      </c>
      <c r="AA25" s="88">
        <f t="shared" si="2"/>
        <v>0</v>
      </c>
      <c r="AB25" s="88">
        <f t="shared" si="2"/>
        <v>5</v>
      </c>
      <c r="AC25" s="88">
        <f t="shared" si="2"/>
        <v>3</v>
      </c>
      <c r="AD25" s="88">
        <f t="shared" si="2"/>
        <v>2</v>
      </c>
      <c r="AE25" s="88">
        <f t="shared" si="2"/>
        <v>0</v>
      </c>
      <c r="AF25" s="88">
        <f t="shared" si="2"/>
        <v>0</v>
      </c>
      <c r="AG25" s="88">
        <f t="shared" si="2"/>
        <v>0</v>
      </c>
      <c r="AH25" s="88">
        <f t="shared" ref="AH25:BM25" si="3">AH26+AH27+AH28+AH29+AH30+AH31</f>
        <v>0</v>
      </c>
      <c r="AI25" s="88">
        <f t="shared" si="3"/>
        <v>0</v>
      </c>
      <c r="AJ25" s="88">
        <f t="shared" si="3"/>
        <v>2</v>
      </c>
      <c r="AK25" s="88">
        <f t="shared" si="3"/>
        <v>2</v>
      </c>
      <c r="AL25" s="88">
        <f t="shared" si="3"/>
        <v>2</v>
      </c>
      <c r="AM25" s="88">
        <f t="shared" si="3"/>
        <v>2</v>
      </c>
      <c r="AN25" s="88">
        <f t="shared" si="3"/>
        <v>1</v>
      </c>
      <c r="AO25" s="88">
        <f t="shared" si="3"/>
        <v>1</v>
      </c>
      <c r="AP25" s="88">
        <f t="shared" si="3"/>
        <v>4</v>
      </c>
      <c r="AQ25" s="88">
        <f t="shared" si="3"/>
        <v>4</v>
      </c>
      <c r="AR25" s="88">
        <f t="shared" si="3"/>
        <v>4</v>
      </c>
      <c r="AS25" s="88">
        <f t="shared" si="3"/>
        <v>4</v>
      </c>
      <c r="AT25" s="88">
        <f t="shared" si="3"/>
        <v>2</v>
      </c>
      <c r="AU25" s="88">
        <f t="shared" si="3"/>
        <v>2</v>
      </c>
      <c r="AV25" s="88">
        <f t="shared" si="3"/>
        <v>1</v>
      </c>
      <c r="AW25" s="88">
        <f t="shared" si="3"/>
        <v>1</v>
      </c>
      <c r="AX25" s="88">
        <f t="shared" si="3"/>
        <v>0</v>
      </c>
      <c r="AY25" s="88">
        <f t="shared" si="3"/>
        <v>0</v>
      </c>
      <c r="AZ25" s="88">
        <f t="shared" si="3"/>
        <v>0</v>
      </c>
      <c r="BA25" s="88">
        <f t="shared" si="3"/>
        <v>0</v>
      </c>
      <c r="BB25" s="88">
        <f t="shared" si="3"/>
        <v>5</v>
      </c>
      <c r="BC25" s="69"/>
      <c r="BD25" s="69"/>
      <c r="BE25" s="69"/>
      <c r="BF25" s="69"/>
      <c r="BG25" s="69"/>
      <c r="BH25" s="69"/>
    </row>
    <row r="26" spans="1:60" ht="30" x14ac:dyDescent="0.25">
      <c r="A26" s="89" t="s">
        <v>388</v>
      </c>
      <c r="B26" s="90">
        <v>5</v>
      </c>
      <c r="C26" s="91">
        <v>1</v>
      </c>
      <c r="D26" s="91">
        <v>1</v>
      </c>
      <c r="E26" s="91">
        <v>1</v>
      </c>
      <c r="F26" s="91">
        <v>0</v>
      </c>
      <c r="G26" s="91">
        <v>0</v>
      </c>
      <c r="H26" s="91">
        <v>0</v>
      </c>
      <c r="I26" s="91">
        <v>0</v>
      </c>
      <c r="J26" s="91">
        <v>0</v>
      </c>
      <c r="K26" s="91">
        <v>0</v>
      </c>
      <c r="L26" s="91">
        <v>0</v>
      </c>
      <c r="M26" s="91">
        <v>0</v>
      </c>
      <c r="N26" s="91">
        <v>0</v>
      </c>
      <c r="O26" s="91">
        <v>0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/>
      <c r="Y26" s="91"/>
      <c r="Z26" s="91"/>
      <c r="AA26" s="91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80"/>
      <c r="BD26" s="80"/>
      <c r="BE26" s="80"/>
      <c r="BF26" s="80"/>
      <c r="BG26" s="80"/>
      <c r="BH26" s="80"/>
    </row>
    <row r="27" spans="1:60" ht="30" x14ac:dyDescent="0.25">
      <c r="A27" s="89" t="s">
        <v>389</v>
      </c>
      <c r="B27" s="90">
        <v>14</v>
      </c>
      <c r="C27" s="91">
        <v>1</v>
      </c>
      <c r="D27" s="91">
        <v>0</v>
      </c>
      <c r="E27" s="91">
        <v>0</v>
      </c>
      <c r="F27" s="91">
        <v>0</v>
      </c>
      <c r="G27" s="91">
        <v>1</v>
      </c>
      <c r="H27" s="91">
        <v>1</v>
      </c>
      <c r="I27" s="91">
        <v>0</v>
      </c>
      <c r="J27" s="91">
        <v>0</v>
      </c>
      <c r="K27" s="91">
        <v>0</v>
      </c>
      <c r="L27" s="91">
        <v>0</v>
      </c>
      <c r="M27" s="91">
        <v>0</v>
      </c>
      <c r="N27" s="91">
        <v>0</v>
      </c>
      <c r="O27" s="91">
        <v>0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2">
        <v>0</v>
      </c>
      <c r="AC27" s="92">
        <v>0</v>
      </c>
      <c r="AD27" s="92">
        <v>0</v>
      </c>
      <c r="AE27" s="92">
        <v>0</v>
      </c>
      <c r="AF27" s="92">
        <v>0</v>
      </c>
      <c r="AG27" s="92">
        <v>0</v>
      </c>
      <c r="AH27" s="92">
        <v>0</v>
      </c>
      <c r="AI27" s="92">
        <v>0</v>
      </c>
      <c r="AJ27" s="92">
        <v>0</v>
      </c>
      <c r="AK27" s="92">
        <v>0</v>
      </c>
      <c r="AL27" s="92">
        <v>0</v>
      </c>
      <c r="AM27" s="92">
        <v>0</v>
      </c>
      <c r="AN27" s="92">
        <v>0</v>
      </c>
      <c r="AO27" s="92">
        <v>0</v>
      </c>
      <c r="AP27" s="92">
        <v>0</v>
      </c>
      <c r="AQ27" s="92">
        <v>0</v>
      </c>
      <c r="AR27" s="92">
        <v>0</v>
      </c>
      <c r="AS27" s="92">
        <v>0</v>
      </c>
      <c r="AT27" s="92">
        <v>0</v>
      </c>
      <c r="AU27" s="92">
        <v>0</v>
      </c>
      <c r="AV27" s="92">
        <v>0</v>
      </c>
      <c r="AW27" s="92">
        <v>0</v>
      </c>
      <c r="AX27" s="92">
        <v>0</v>
      </c>
      <c r="AY27" s="92">
        <v>0</v>
      </c>
      <c r="AZ27" s="92">
        <v>0</v>
      </c>
      <c r="BA27" s="92">
        <v>0</v>
      </c>
      <c r="BB27" s="92">
        <v>2</v>
      </c>
      <c r="BC27" s="80" t="s">
        <v>54</v>
      </c>
      <c r="BD27" s="80" t="s">
        <v>54</v>
      </c>
      <c r="BE27" s="80" t="s">
        <v>57</v>
      </c>
      <c r="BF27" s="80" t="s">
        <v>54</v>
      </c>
      <c r="BG27" s="80">
        <v>0</v>
      </c>
      <c r="BH27" s="80">
        <v>0</v>
      </c>
    </row>
    <row r="28" spans="1:60" x14ac:dyDescent="0.25">
      <c r="A28" s="89" t="s">
        <v>390</v>
      </c>
      <c r="B28" s="90">
        <v>9</v>
      </c>
      <c r="C28" s="91">
        <v>0</v>
      </c>
      <c r="D28" s="91">
        <v>1</v>
      </c>
      <c r="E28" s="91">
        <v>1</v>
      </c>
      <c r="F28" s="91">
        <v>0</v>
      </c>
      <c r="G28" s="91">
        <v>0</v>
      </c>
      <c r="H28" s="91">
        <v>1</v>
      </c>
      <c r="I28" s="91">
        <v>0</v>
      </c>
      <c r="J28" s="91">
        <v>0</v>
      </c>
      <c r="K28" s="91">
        <v>0</v>
      </c>
      <c r="L28" s="91">
        <v>1</v>
      </c>
      <c r="M28" s="91">
        <v>0</v>
      </c>
      <c r="N28" s="91">
        <v>0</v>
      </c>
      <c r="O28" s="91">
        <v>0</v>
      </c>
      <c r="P28" s="91">
        <v>0</v>
      </c>
      <c r="Q28" s="91">
        <v>0</v>
      </c>
      <c r="R28" s="91">
        <v>0</v>
      </c>
      <c r="S28" s="91">
        <v>0</v>
      </c>
      <c r="T28" s="91"/>
      <c r="U28" s="91"/>
      <c r="V28" s="91"/>
      <c r="W28" s="91"/>
      <c r="X28" s="91"/>
      <c r="Y28" s="91"/>
      <c r="Z28" s="91"/>
      <c r="AA28" s="91"/>
      <c r="AB28" s="92">
        <v>1</v>
      </c>
      <c r="AC28" s="92">
        <v>1</v>
      </c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80"/>
      <c r="BD28" s="80"/>
      <c r="BE28" s="80"/>
      <c r="BF28" s="80"/>
      <c r="BG28" s="80"/>
      <c r="BH28" s="80"/>
    </row>
    <row r="29" spans="1:60" x14ac:dyDescent="0.25">
      <c r="A29" s="89" t="s">
        <v>391</v>
      </c>
      <c r="B29" s="90">
        <v>14</v>
      </c>
      <c r="C29" s="91">
        <v>2</v>
      </c>
      <c r="D29" s="91"/>
      <c r="E29" s="91"/>
      <c r="F29" s="91">
        <v>1</v>
      </c>
      <c r="G29" s="91">
        <v>1</v>
      </c>
      <c r="H29" s="91">
        <v>1</v>
      </c>
      <c r="I29" s="91"/>
      <c r="J29" s="91">
        <v>1</v>
      </c>
      <c r="K29" s="91"/>
      <c r="L29" s="91">
        <v>0</v>
      </c>
      <c r="M29" s="91"/>
      <c r="N29" s="91"/>
      <c r="O29" s="91"/>
      <c r="P29" s="91">
        <v>1</v>
      </c>
      <c r="Q29" s="91"/>
      <c r="R29" s="91">
        <v>0</v>
      </c>
      <c r="S29" s="91"/>
      <c r="T29" s="91"/>
      <c r="U29" s="91"/>
      <c r="V29" s="91">
        <v>1</v>
      </c>
      <c r="W29" s="91">
        <v>1</v>
      </c>
      <c r="X29" s="91"/>
      <c r="Y29" s="91"/>
      <c r="Z29" s="91"/>
      <c r="AA29" s="91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80"/>
      <c r="BD29" s="80"/>
      <c r="BE29" s="80"/>
      <c r="BF29" s="80"/>
      <c r="BG29" s="80"/>
      <c r="BH29" s="80"/>
    </row>
    <row r="30" spans="1:60" ht="30" x14ac:dyDescent="0.25">
      <c r="A30" s="89" t="s">
        <v>392</v>
      </c>
      <c r="B30" s="90">
        <v>26</v>
      </c>
      <c r="C30" s="91">
        <v>7</v>
      </c>
      <c r="D30" s="91">
        <v>0</v>
      </c>
      <c r="E30" s="91">
        <v>0</v>
      </c>
      <c r="F30" s="91">
        <v>2</v>
      </c>
      <c r="G30" s="91">
        <v>5</v>
      </c>
      <c r="H30" s="91">
        <v>3</v>
      </c>
      <c r="I30" s="91">
        <v>2</v>
      </c>
      <c r="J30" s="91">
        <v>2</v>
      </c>
      <c r="K30" s="91">
        <v>0</v>
      </c>
      <c r="L30" s="91">
        <v>0</v>
      </c>
      <c r="M30" s="91">
        <v>3</v>
      </c>
      <c r="N30" s="91"/>
      <c r="O30" s="91">
        <v>2</v>
      </c>
      <c r="P30" s="91">
        <v>1</v>
      </c>
      <c r="Q30" s="91">
        <v>1</v>
      </c>
      <c r="R30" s="91">
        <v>0</v>
      </c>
      <c r="S30" s="91">
        <v>0</v>
      </c>
      <c r="T30" s="91">
        <v>2</v>
      </c>
      <c r="U30" s="91">
        <v>2</v>
      </c>
      <c r="V30" s="91">
        <v>1</v>
      </c>
      <c r="W30" s="91">
        <v>1</v>
      </c>
      <c r="X30" s="91">
        <v>1</v>
      </c>
      <c r="Y30" s="91">
        <v>1</v>
      </c>
      <c r="Z30" s="91">
        <v>0</v>
      </c>
      <c r="AA30" s="91">
        <v>0</v>
      </c>
      <c r="AB30" s="92">
        <v>4</v>
      </c>
      <c r="AC30" s="92">
        <v>2</v>
      </c>
      <c r="AD30" s="92">
        <v>2</v>
      </c>
      <c r="AE30" s="92">
        <v>0</v>
      </c>
      <c r="AF30" s="92">
        <v>0</v>
      </c>
      <c r="AG30" s="92">
        <v>0</v>
      </c>
      <c r="AH30" s="92">
        <v>0</v>
      </c>
      <c r="AI30" s="92">
        <v>0</v>
      </c>
      <c r="AJ30" s="92">
        <v>2</v>
      </c>
      <c r="AK30" s="92">
        <v>2</v>
      </c>
      <c r="AL30" s="92">
        <v>2</v>
      </c>
      <c r="AM30" s="92">
        <v>2</v>
      </c>
      <c r="AN30" s="92">
        <v>1</v>
      </c>
      <c r="AO30" s="92">
        <v>1</v>
      </c>
      <c r="AP30" s="92">
        <v>4</v>
      </c>
      <c r="AQ30" s="92">
        <v>4</v>
      </c>
      <c r="AR30" s="92">
        <v>4</v>
      </c>
      <c r="AS30" s="92">
        <v>4</v>
      </c>
      <c r="AT30" s="92">
        <v>2</v>
      </c>
      <c r="AU30" s="92">
        <v>2</v>
      </c>
      <c r="AV30" s="92">
        <v>1</v>
      </c>
      <c r="AW30" s="92">
        <v>1</v>
      </c>
      <c r="AX30" s="92">
        <v>0</v>
      </c>
      <c r="AY30" s="92">
        <v>0</v>
      </c>
      <c r="AZ30" s="92">
        <v>0</v>
      </c>
      <c r="BA30" s="92">
        <v>0</v>
      </c>
      <c r="BB30" s="92">
        <v>3</v>
      </c>
      <c r="BC30" s="80" t="s">
        <v>54</v>
      </c>
      <c r="BD30" s="80" t="s">
        <v>54</v>
      </c>
      <c r="BE30" s="80" t="s">
        <v>54</v>
      </c>
      <c r="BF30" s="80" t="s">
        <v>57</v>
      </c>
      <c r="BG30" s="80">
        <v>1000</v>
      </c>
      <c r="BH30" s="80">
        <v>0</v>
      </c>
    </row>
    <row r="31" spans="1:60" ht="30" x14ac:dyDescent="0.25">
      <c r="A31" s="89" t="s">
        <v>393</v>
      </c>
      <c r="B31" s="90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80"/>
      <c r="BD31" s="80"/>
      <c r="BE31" s="80"/>
      <c r="BF31" s="80"/>
      <c r="BG31" s="80"/>
      <c r="BH31" s="80"/>
    </row>
    <row r="32" spans="1:60" ht="18.75" x14ac:dyDescent="0.3">
      <c r="A32" s="87" t="s">
        <v>90</v>
      </c>
      <c r="B32" s="88">
        <f t="shared" ref="B32:AG32" si="4">B33+B34</f>
        <v>20</v>
      </c>
      <c r="C32" s="88">
        <f t="shared" si="4"/>
        <v>0</v>
      </c>
      <c r="D32" s="88">
        <f t="shared" si="4"/>
        <v>1</v>
      </c>
      <c r="E32" s="88">
        <f t="shared" si="4"/>
        <v>1</v>
      </c>
      <c r="F32" s="88">
        <f t="shared" si="4"/>
        <v>0</v>
      </c>
      <c r="G32" s="88">
        <f t="shared" si="4"/>
        <v>1</v>
      </c>
      <c r="H32" s="88">
        <f t="shared" si="4"/>
        <v>9</v>
      </c>
      <c r="I32" s="88">
        <f t="shared" si="4"/>
        <v>6</v>
      </c>
      <c r="J32" s="88">
        <f t="shared" si="4"/>
        <v>6</v>
      </c>
      <c r="K32" s="88">
        <f t="shared" si="4"/>
        <v>0</v>
      </c>
      <c r="L32" s="88">
        <f t="shared" si="4"/>
        <v>0</v>
      </c>
      <c r="M32" s="88">
        <f t="shared" si="4"/>
        <v>1</v>
      </c>
      <c r="N32" s="88">
        <f t="shared" si="4"/>
        <v>0</v>
      </c>
      <c r="O32" s="88">
        <f t="shared" si="4"/>
        <v>2</v>
      </c>
      <c r="P32" s="88">
        <f t="shared" si="4"/>
        <v>11</v>
      </c>
      <c r="Q32" s="88">
        <f t="shared" si="4"/>
        <v>6</v>
      </c>
      <c r="R32" s="88">
        <f t="shared" si="4"/>
        <v>0</v>
      </c>
      <c r="S32" s="88">
        <f t="shared" si="4"/>
        <v>0</v>
      </c>
      <c r="T32" s="88">
        <f t="shared" si="4"/>
        <v>18</v>
      </c>
      <c r="U32" s="88">
        <f t="shared" si="4"/>
        <v>18</v>
      </c>
      <c r="V32" s="88">
        <f t="shared" si="4"/>
        <v>3</v>
      </c>
      <c r="W32" s="88">
        <f t="shared" si="4"/>
        <v>3</v>
      </c>
      <c r="X32" s="88">
        <f t="shared" si="4"/>
        <v>6</v>
      </c>
      <c r="Y32" s="88">
        <f t="shared" si="4"/>
        <v>6</v>
      </c>
      <c r="Z32" s="88">
        <f t="shared" si="4"/>
        <v>0</v>
      </c>
      <c r="AA32" s="88">
        <f t="shared" si="4"/>
        <v>0</v>
      </c>
      <c r="AB32" s="88">
        <f t="shared" si="4"/>
        <v>1</v>
      </c>
      <c r="AC32" s="88">
        <f t="shared" si="4"/>
        <v>1</v>
      </c>
      <c r="AD32" s="88">
        <f t="shared" si="4"/>
        <v>0</v>
      </c>
      <c r="AE32" s="88">
        <f t="shared" si="4"/>
        <v>0</v>
      </c>
      <c r="AF32" s="88">
        <f t="shared" si="4"/>
        <v>0</v>
      </c>
      <c r="AG32" s="88">
        <f t="shared" si="4"/>
        <v>0</v>
      </c>
      <c r="AH32" s="88">
        <f t="shared" ref="AH32:BM32" si="5">AH33+AH34</f>
        <v>0</v>
      </c>
      <c r="AI32" s="88">
        <f t="shared" si="5"/>
        <v>0</v>
      </c>
      <c r="AJ32" s="88">
        <f t="shared" si="5"/>
        <v>0</v>
      </c>
      <c r="AK32" s="88">
        <f t="shared" si="5"/>
        <v>0</v>
      </c>
      <c r="AL32" s="88">
        <f t="shared" si="5"/>
        <v>0</v>
      </c>
      <c r="AM32" s="88">
        <f t="shared" si="5"/>
        <v>0</v>
      </c>
      <c r="AN32" s="88">
        <f t="shared" si="5"/>
        <v>0</v>
      </c>
      <c r="AO32" s="88">
        <f t="shared" si="5"/>
        <v>0</v>
      </c>
      <c r="AP32" s="88">
        <f t="shared" si="5"/>
        <v>1</v>
      </c>
      <c r="AQ32" s="88">
        <f t="shared" si="5"/>
        <v>1</v>
      </c>
      <c r="AR32" s="88">
        <f t="shared" si="5"/>
        <v>0</v>
      </c>
      <c r="AS32" s="88">
        <f t="shared" si="5"/>
        <v>0</v>
      </c>
      <c r="AT32" s="88">
        <f t="shared" si="5"/>
        <v>0</v>
      </c>
      <c r="AU32" s="88">
        <f t="shared" si="5"/>
        <v>0</v>
      </c>
      <c r="AV32" s="88">
        <f t="shared" si="5"/>
        <v>0</v>
      </c>
      <c r="AW32" s="88">
        <f t="shared" si="5"/>
        <v>0</v>
      </c>
      <c r="AX32" s="88">
        <f t="shared" si="5"/>
        <v>0</v>
      </c>
      <c r="AY32" s="88">
        <f t="shared" si="5"/>
        <v>0</v>
      </c>
      <c r="AZ32" s="88">
        <f t="shared" si="5"/>
        <v>0</v>
      </c>
      <c r="BA32" s="88">
        <f t="shared" si="5"/>
        <v>0</v>
      </c>
      <c r="BB32" s="88">
        <f t="shared" si="5"/>
        <v>1</v>
      </c>
      <c r="BC32" s="69"/>
      <c r="BD32" s="69"/>
      <c r="BE32" s="69"/>
      <c r="BF32" s="69"/>
      <c r="BG32" s="69"/>
      <c r="BH32" s="69"/>
    </row>
    <row r="33" spans="1:60" x14ac:dyDescent="0.25">
      <c r="A33" s="89" t="s">
        <v>394</v>
      </c>
      <c r="B33" s="90">
        <v>20</v>
      </c>
      <c r="C33" s="91">
        <v>0</v>
      </c>
      <c r="D33" s="91">
        <v>0</v>
      </c>
      <c r="E33" s="91">
        <v>0</v>
      </c>
      <c r="F33" s="91">
        <v>0</v>
      </c>
      <c r="G33" s="91">
        <v>1</v>
      </c>
      <c r="H33" s="91">
        <v>8</v>
      </c>
      <c r="I33" s="38">
        <v>6</v>
      </c>
      <c r="J33" s="38">
        <v>6</v>
      </c>
      <c r="K33" s="38">
        <v>0</v>
      </c>
      <c r="L33" s="38">
        <v>0</v>
      </c>
      <c r="M33" s="38">
        <v>0</v>
      </c>
      <c r="N33" s="38">
        <v>0</v>
      </c>
      <c r="O33" s="38">
        <v>2</v>
      </c>
      <c r="P33" s="38">
        <v>11</v>
      </c>
      <c r="Q33" s="38">
        <v>6</v>
      </c>
      <c r="R33" s="38">
        <v>0</v>
      </c>
      <c r="S33" s="38">
        <v>0</v>
      </c>
      <c r="T33" s="38">
        <v>17</v>
      </c>
      <c r="U33" s="38">
        <v>17</v>
      </c>
      <c r="V33" s="38">
        <v>3</v>
      </c>
      <c r="W33" s="38">
        <v>3</v>
      </c>
      <c r="X33" s="38">
        <v>6</v>
      </c>
      <c r="Y33" s="38">
        <v>6</v>
      </c>
      <c r="Z33" s="38">
        <v>0</v>
      </c>
      <c r="AA33" s="38">
        <v>0</v>
      </c>
      <c r="AB33" s="39">
        <v>0</v>
      </c>
      <c r="AC33" s="39">
        <v>0</v>
      </c>
      <c r="AD33" s="39">
        <v>0</v>
      </c>
      <c r="AE33" s="39">
        <v>0</v>
      </c>
      <c r="AF33" s="39">
        <v>0</v>
      </c>
      <c r="AG33" s="39">
        <v>0</v>
      </c>
      <c r="AH33" s="39">
        <v>0</v>
      </c>
      <c r="AI33" s="39">
        <v>0</v>
      </c>
      <c r="AJ33" s="39">
        <v>0</v>
      </c>
      <c r="AK33" s="39">
        <v>0</v>
      </c>
      <c r="AL33" s="39">
        <v>0</v>
      </c>
      <c r="AM33" s="39">
        <v>0</v>
      </c>
      <c r="AN33" s="39">
        <v>0</v>
      </c>
      <c r="AO33" s="39">
        <v>0</v>
      </c>
      <c r="AP33" s="39">
        <v>0</v>
      </c>
      <c r="AQ33" s="39">
        <v>0</v>
      </c>
      <c r="AR33" s="39">
        <v>0</v>
      </c>
      <c r="AS33" s="39">
        <v>0</v>
      </c>
      <c r="AT33" s="39">
        <v>0</v>
      </c>
      <c r="AU33" s="39">
        <v>0</v>
      </c>
      <c r="AV33" s="39">
        <v>0</v>
      </c>
      <c r="AW33" s="39">
        <v>0</v>
      </c>
      <c r="AX33" s="39">
        <v>0</v>
      </c>
      <c r="AY33" s="39">
        <v>0</v>
      </c>
      <c r="AZ33" s="39">
        <v>0</v>
      </c>
      <c r="BA33" s="39">
        <v>0</v>
      </c>
      <c r="BB33" s="39">
        <v>0</v>
      </c>
      <c r="BC33" s="21" t="s">
        <v>54</v>
      </c>
      <c r="BD33" s="21" t="s">
        <v>54</v>
      </c>
      <c r="BE33" s="21" t="s">
        <v>54</v>
      </c>
      <c r="BF33" s="21" t="s">
        <v>54</v>
      </c>
      <c r="BG33" s="21">
        <v>0</v>
      </c>
      <c r="BH33" s="21">
        <v>0</v>
      </c>
    </row>
    <row r="34" spans="1:60" ht="30" x14ac:dyDescent="0.25">
      <c r="A34" s="89" t="s">
        <v>395</v>
      </c>
      <c r="B34" s="90"/>
      <c r="C34" s="91"/>
      <c r="D34" s="91">
        <v>1</v>
      </c>
      <c r="E34" s="91">
        <v>1</v>
      </c>
      <c r="F34" s="91"/>
      <c r="G34" s="91"/>
      <c r="H34" s="91">
        <v>1</v>
      </c>
      <c r="I34" s="38"/>
      <c r="J34" s="38"/>
      <c r="K34" s="38"/>
      <c r="L34" s="38"/>
      <c r="M34" s="38">
        <v>1</v>
      </c>
      <c r="N34" s="38"/>
      <c r="O34" s="38"/>
      <c r="P34" s="38"/>
      <c r="Q34" s="38"/>
      <c r="R34" s="38"/>
      <c r="S34" s="38"/>
      <c r="T34" s="38">
        <v>1</v>
      </c>
      <c r="U34" s="38">
        <v>1</v>
      </c>
      <c r="V34" s="38"/>
      <c r="W34" s="38"/>
      <c r="X34" s="38"/>
      <c r="Y34" s="38"/>
      <c r="Z34" s="38"/>
      <c r="AA34" s="38"/>
      <c r="AB34" s="176">
        <v>1</v>
      </c>
      <c r="AC34" s="176">
        <v>1</v>
      </c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176">
        <v>1</v>
      </c>
      <c r="AQ34" s="176">
        <v>1</v>
      </c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176">
        <v>1</v>
      </c>
      <c r="BC34" s="21"/>
      <c r="BD34" s="21"/>
      <c r="BE34" s="21"/>
      <c r="BF34" s="21" t="s">
        <v>57</v>
      </c>
      <c r="BG34" s="21"/>
      <c r="BH34" s="21">
        <v>3000</v>
      </c>
    </row>
    <row r="35" spans="1:60" ht="18.75" x14ac:dyDescent="0.3">
      <c r="A35" s="97" t="s">
        <v>93</v>
      </c>
      <c r="B35" s="88">
        <f t="shared" ref="B35:AG35" si="6">B32+B25+B10</f>
        <v>260</v>
      </c>
      <c r="C35" s="88">
        <f t="shared" si="6"/>
        <v>13</v>
      </c>
      <c r="D35" s="88">
        <f t="shared" si="6"/>
        <v>15</v>
      </c>
      <c r="E35" s="88">
        <f t="shared" si="6"/>
        <v>12</v>
      </c>
      <c r="F35" s="88">
        <f t="shared" si="6"/>
        <v>13</v>
      </c>
      <c r="G35" s="88">
        <f t="shared" si="6"/>
        <v>17</v>
      </c>
      <c r="H35" s="88">
        <f t="shared" si="6"/>
        <v>16</v>
      </c>
      <c r="I35" s="88">
        <f t="shared" si="6"/>
        <v>14</v>
      </c>
      <c r="J35" s="88">
        <f t="shared" si="6"/>
        <v>10</v>
      </c>
      <c r="K35" s="88">
        <f t="shared" si="6"/>
        <v>1</v>
      </c>
      <c r="L35" s="88">
        <f t="shared" si="6"/>
        <v>16</v>
      </c>
      <c r="M35" s="88">
        <f t="shared" si="6"/>
        <v>10</v>
      </c>
      <c r="N35" s="88">
        <f t="shared" si="6"/>
        <v>2</v>
      </c>
      <c r="O35" s="88">
        <f t="shared" si="6"/>
        <v>7</v>
      </c>
      <c r="P35" s="88">
        <f t="shared" si="6"/>
        <v>15</v>
      </c>
      <c r="Q35" s="88">
        <f t="shared" si="6"/>
        <v>8</v>
      </c>
      <c r="R35" s="88">
        <f t="shared" si="6"/>
        <v>2</v>
      </c>
      <c r="S35" s="88">
        <f t="shared" si="6"/>
        <v>0</v>
      </c>
      <c r="T35" s="88">
        <f t="shared" si="6"/>
        <v>21</v>
      </c>
      <c r="U35" s="88">
        <f t="shared" si="6"/>
        <v>21</v>
      </c>
      <c r="V35" s="88">
        <f t="shared" si="6"/>
        <v>7</v>
      </c>
      <c r="W35" s="88">
        <f t="shared" si="6"/>
        <v>7</v>
      </c>
      <c r="X35" s="88">
        <f t="shared" si="6"/>
        <v>12</v>
      </c>
      <c r="Y35" s="88">
        <f t="shared" si="6"/>
        <v>12</v>
      </c>
      <c r="Z35" s="88">
        <f t="shared" si="6"/>
        <v>0</v>
      </c>
      <c r="AA35" s="88">
        <f t="shared" si="6"/>
        <v>0</v>
      </c>
      <c r="AB35" s="88">
        <f t="shared" si="6"/>
        <v>8</v>
      </c>
      <c r="AC35" s="88">
        <f t="shared" si="6"/>
        <v>5</v>
      </c>
      <c r="AD35" s="88">
        <f t="shared" si="6"/>
        <v>3</v>
      </c>
      <c r="AE35" s="88">
        <f t="shared" si="6"/>
        <v>0</v>
      </c>
      <c r="AF35" s="88">
        <f t="shared" si="6"/>
        <v>2</v>
      </c>
      <c r="AG35" s="88">
        <f t="shared" si="6"/>
        <v>0</v>
      </c>
      <c r="AH35" s="88">
        <f t="shared" ref="AH35:BB35" si="7">AH32+AH25+AH10</f>
        <v>0</v>
      </c>
      <c r="AI35" s="88">
        <f t="shared" si="7"/>
        <v>0</v>
      </c>
      <c r="AJ35" s="88">
        <f t="shared" si="7"/>
        <v>3</v>
      </c>
      <c r="AK35" s="88">
        <f t="shared" si="7"/>
        <v>3</v>
      </c>
      <c r="AL35" s="88">
        <f t="shared" si="7"/>
        <v>4</v>
      </c>
      <c r="AM35" s="88">
        <f t="shared" si="7"/>
        <v>4</v>
      </c>
      <c r="AN35" s="88">
        <f t="shared" si="7"/>
        <v>1</v>
      </c>
      <c r="AO35" s="88">
        <f t="shared" si="7"/>
        <v>1</v>
      </c>
      <c r="AP35" s="88">
        <f t="shared" si="7"/>
        <v>5</v>
      </c>
      <c r="AQ35" s="88">
        <f t="shared" si="7"/>
        <v>5</v>
      </c>
      <c r="AR35" s="88">
        <f t="shared" si="7"/>
        <v>6</v>
      </c>
      <c r="AS35" s="88">
        <f t="shared" si="7"/>
        <v>6</v>
      </c>
      <c r="AT35" s="88">
        <f t="shared" si="7"/>
        <v>3</v>
      </c>
      <c r="AU35" s="88">
        <f t="shared" si="7"/>
        <v>3</v>
      </c>
      <c r="AV35" s="88">
        <f t="shared" si="7"/>
        <v>1</v>
      </c>
      <c r="AW35" s="88">
        <f t="shared" si="7"/>
        <v>1</v>
      </c>
      <c r="AX35" s="88">
        <f t="shared" si="7"/>
        <v>0</v>
      </c>
      <c r="AY35" s="88">
        <f t="shared" si="7"/>
        <v>0</v>
      </c>
      <c r="AZ35" s="88">
        <f t="shared" si="7"/>
        <v>0</v>
      </c>
      <c r="BA35" s="88">
        <f t="shared" si="7"/>
        <v>0</v>
      </c>
      <c r="BB35" s="88">
        <f t="shared" si="7"/>
        <v>14</v>
      </c>
      <c r="BC35" s="69"/>
      <c r="BD35" s="69"/>
      <c r="BE35" s="69"/>
      <c r="BF35" s="69"/>
      <c r="BG35" s="69"/>
      <c r="BH35" s="69"/>
    </row>
    <row r="36" spans="1:60" x14ac:dyDescent="0.25">
      <c r="A36" s="44"/>
      <c r="B36" s="44"/>
      <c r="C36" s="44"/>
      <c r="D36" s="44"/>
      <c r="E36" s="44"/>
      <c r="F36" s="44"/>
      <c r="G36" s="44"/>
      <c r="H36" s="44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</row>
    <row r="37" spans="1:60" x14ac:dyDescent="0.25">
      <c r="A37" s="99"/>
      <c r="B37" s="99"/>
      <c r="C37" s="99"/>
      <c r="D37" s="99"/>
      <c r="E37" s="99"/>
      <c r="F37" s="99"/>
      <c r="G37" s="99"/>
      <c r="H37" s="99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</row>
    <row r="38" spans="1:60" x14ac:dyDescent="0.25">
      <c r="A38" s="454" t="s">
        <v>94</v>
      </c>
      <c r="B38" s="454"/>
      <c r="C38" s="101"/>
      <c r="D38" s="101"/>
      <c r="E38" s="102" t="s">
        <v>95</v>
      </c>
      <c r="F38" s="102" t="s">
        <v>95</v>
      </c>
      <c r="G38" s="102" t="s">
        <v>95</v>
      </c>
      <c r="H38" s="102" t="s">
        <v>95</v>
      </c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</row>
    <row r="39" spans="1:60" x14ac:dyDescent="0.25">
      <c r="A39" s="101"/>
      <c r="B39" s="101"/>
      <c r="C39" s="101"/>
      <c r="D39" s="101"/>
      <c r="E39" s="455" t="s">
        <v>96</v>
      </c>
      <c r="F39" s="455"/>
      <c r="G39" s="455"/>
      <c r="H39" s="455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</row>
    <row r="40" spans="1:60" x14ac:dyDescent="0.25">
      <c r="A40" s="456" t="s">
        <v>95</v>
      </c>
      <c r="B40" s="456"/>
      <c r="C40" s="456"/>
      <c r="D40" s="456"/>
      <c r="E40" s="456"/>
      <c r="F40" s="456"/>
      <c r="G40" s="456"/>
      <c r="H40" s="456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</row>
    <row r="41" spans="1:60" x14ac:dyDescent="0.25">
      <c r="A41" s="455" t="s">
        <v>97</v>
      </c>
      <c r="B41" s="455"/>
      <c r="C41" s="455"/>
      <c r="D41" s="455"/>
      <c r="E41" s="455"/>
      <c r="F41" s="455"/>
      <c r="G41" s="103"/>
      <c r="H41" s="103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</row>
    <row r="42" spans="1:60" x14ac:dyDescent="0.25">
      <c r="A42" s="104"/>
      <c r="B42" s="104"/>
      <c r="C42" s="104"/>
      <c r="D42" s="104"/>
      <c r="E42" s="104"/>
      <c r="F42" s="104"/>
      <c r="G42" s="104"/>
      <c r="H42" s="10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</row>
    <row r="43" spans="1:60" x14ac:dyDescent="0.25">
      <c r="A43" s="104"/>
      <c r="B43" s="104"/>
      <c r="C43" s="104"/>
      <c r="D43" s="104"/>
      <c r="E43" s="104"/>
      <c r="F43" s="104"/>
      <c r="G43" s="104"/>
      <c r="H43" s="10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</row>
    <row r="44" spans="1:60" x14ac:dyDescent="0.25">
      <c r="A44" s="104"/>
      <c r="B44" s="104"/>
      <c r="C44" s="104"/>
      <c r="D44" s="104"/>
      <c r="E44" s="104"/>
      <c r="F44" s="104"/>
      <c r="G44" s="104"/>
      <c r="H44" s="10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</row>
    <row r="45" spans="1:60" x14ac:dyDescent="0.25">
      <c r="A45" s="1"/>
      <c r="B45" s="1"/>
      <c r="C45" s="1"/>
      <c r="D45" s="1"/>
      <c r="E45" s="1"/>
      <c r="F45" s="1"/>
      <c r="G45" s="1"/>
      <c r="H45" s="1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</row>
    <row r="46" spans="1:60" x14ac:dyDescent="0.25">
      <c r="A46" s="1"/>
      <c r="B46" s="1"/>
      <c r="C46" s="1"/>
      <c r="D46" s="1"/>
      <c r="E46" s="1"/>
      <c r="F46" s="1"/>
      <c r="G46" s="1"/>
      <c r="H46" s="1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</row>
  </sheetData>
  <mergeCells count="65">
    <mergeCell ref="A38:B38"/>
    <mergeCell ref="E39:H39"/>
    <mergeCell ref="A40:H40"/>
    <mergeCell ref="A41:F41"/>
    <mergeCell ref="AX6:BA7"/>
    <mergeCell ref="BB6:BB8"/>
    <mergeCell ref="L7:L8"/>
    <mergeCell ref="M7:M8"/>
    <mergeCell ref="N7:N8"/>
    <mergeCell ref="O7:O8"/>
    <mergeCell ref="P7:P8"/>
    <mergeCell ref="Q7:Q8"/>
    <mergeCell ref="T7:U7"/>
    <mergeCell ref="V7:W7"/>
    <mergeCell ref="X7:Y7"/>
    <mergeCell ref="Z7:AA7"/>
    <mergeCell ref="AH7:AI7"/>
    <mergeCell ref="AJ7:AK7"/>
    <mergeCell ref="AL7:AM7"/>
    <mergeCell ref="AN7:AO7"/>
    <mergeCell ref="AE6:AE8"/>
    <mergeCell ref="AF6:AF8"/>
    <mergeCell ref="AG6:AG8"/>
    <mergeCell ref="AH6:AO6"/>
    <mergeCell ref="AP6:AW6"/>
    <mergeCell ref="AP7:AQ7"/>
    <mergeCell ref="AR7:AS7"/>
    <mergeCell ref="AT7:AU7"/>
    <mergeCell ref="AV7:AW7"/>
    <mergeCell ref="R6:R8"/>
    <mergeCell ref="S6:S8"/>
    <mergeCell ref="T6:AA6"/>
    <mergeCell ref="AC6:AC8"/>
    <mergeCell ref="AD6:AD8"/>
    <mergeCell ref="I6:I8"/>
    <mergeCell ref="J6:J8"/>
    <mergeCell ref="K6:K8"/>
    <mergeCell ref="L6:N6"/>
    <mergeCell ref="O6:Q6"/>
    <mergeCell ref="BD3:BD8"/>
    <mergeCell ref="BE3:BE8"/>
    <mergeCell ref="BF3:BF8"/>
    <mergeCell ref="BG3:BG8"/>
    <mergeCell ref="BH3:BH8"/>
    <mergeCell ref="A3:A8"/>
    <mergeCell ref="B3:B8"/>
    <mergeCell ref="C3:AA3"/>
    <mergeCell ref="AB3:BA3"/>
    <mergeCell ref="BC3:BC8"/>
    <mergeCell ref="C4:AA4"/>
    <mergeCell ref="AB4:BA4"/>
    <mergeCell ref="C5:C8"/>
    <mergeCell ref="E5:AA5"/>
    <mergeCell ref="AB5:AB8"/>
    <mergeCell ref="AC5:BA5"/>
    <mergeCell ref="D6:D8"/>
    <mergeCell ref="E6:E8"/>
    <mergeCell ref="F6:F8"/>
    <mergeCell ref="G6:G8"/>
    <mergeCell ref="H6:H8"/>
    <mergeCell ref="A1:O1"/>
    <mergeCell ref="AX1:AX2"/>
    <mergeCell ref="AY1:AY2"/>
    <mergeCell ref="AZ1:AZ2"/>
    <mergeCell ref="A2:M2"/>
  </mergeCells>
  <hyperlinks>
    <hyperlink ref="BC14" r:id="rId1" xr:uid="{00000000-0004-0000-0A00-000000000000}"/>
    <hyperlink ref="BD14" r:id="rId2" xr:uid="{00000000-0004-0000-0A00-000001000000}"/>
    <hyperlink ref="BE14" r:id="rId3" xr:uid="{00000000-0004-0000-0A00-000002000000}"/>
  </hyperlinks>
  <pageMargins left="0.70078740157480324" right="0.70078740157480324" top="0.75196850393700776" bottom="0.75196850393700776" header="0.3" footer="0.3"/>
  <pageSetup paperSize="9" scale="41" firstPageNumber="2147483648" fitToWidth="0" fitToHeight="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H49"/>
  <sheetViews>
    <sheetView topLeftCell="C4" workbookViewId="0"/>
  </sheetViews>
  <sheetFormatPr defaultRowHeight="15" x14ac:dyDescent="0.25"/>
  <cols>
    <col min="1" max="1" width="36.5703125" customWidth="1"/>
    <col min="2" max="2" width="12" customWidth="1"/>
    <col min="3" max="53" width="12.5703125" bestFit="1"/>
    <col min="54" max="54" width="16" customWidth="1"/>
    <col min="55" max="60" width="16.7109375" customWidth="1"/>
  </cols>
  <sheetData>
    <row r="1" spans="1:60" ht="22.9" customHeight="1" x14ac:dyDescent="0.25">
      <c r="A1" s="460" t="s">
        <v>396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96"/>
      <c r="AY1" s="396"/>
      <c r="AZ1" s="396"/>
      <c r="BA1" s="3"/>
      <c r="BB1" s="3"/>
      <c r="BC1" s="4"/>
      <c r="BD1" s="4"/>
      <c r="BE1" s="4"/>
      <c r="BF1" s="4"/>
      <c r="BG1" s="4"/>
      <c r="BH1" s="4"/>
    </row>
    <row r="2" spans="1:60" ht="26.45" customHeight="1" x14ac:dyDescent="0.25">
      <c r="A2" s="398" t="s">
        <v>1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397"/>
      <c r="AY2" s="397"/>
      <c r="AZ2" s="397"/>
      <c r="BA2" s="6"/>
      <c r="BB2" s="6"/>
      <c r="BC2" s="7"/>
      <c r="BD2" s="7"/>
      <c r="BE2" s="7"/>
      <c r="BF2" s="7"/>
      <c r="BG2" s="7"/>
      <c r="BH2" s="7"/>
    </row>
    <row r="3" spans="1:60" ht="18.75" x14ac:dyDescent="0.25">
      <c r="A3" s="400" t="s">
        <v>2</v>
      </c>
      <c r="B3" s="402" t="s">
        <v>3</v>
      </c>
      <c r="C3" s="404" t="s">
        <v>4</v>
      </c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05"/>
      <c r="T3" s="405"/>
      <c r="U3" s="405"/>
      <c r="V3" s="405"/>
      <c r="W3" s="405"/>
      <c r="X3" s="405"/>
      <c r="Y3" s="405"/>
      <c r="Z3" s="405"/>
      <c r="AA3" s="406"/>
      <c r="AB3" s="407" t="s">
        <v>5</v>
      </c>
      <c r="AC3" s="408"/>
      <c r="AD3" s="408"/>
      <c r="AE3" s="408"/>
      <c r="AF3" s="408"/>
      <c r="AG3" s="408"/>
      <c r="AH3" s="408"/>
      <c r="AI3" s="408"/>
      <c r="AJ3" s="408"/>
      <c r="AK3" s="408"/>
      <c r="AL3" s="408"/>
      <c r="AM3" s="408"/>
      <c r="AN3" s="408"/>
      <c r="AO3" s="408"/>
      <c r="AP3" s="408"/>
      <c r="AQ3" s="408"/>
      <c r="AR3" s="408"/>
      <c r="AS3" s="408"/>
      <c r="AT3" s="408"/>
      <c r="AU3" s="408"/>
      <c r="AV3" s="408"/>
      <c r="AW3" s="408"/>
      <c r="AX3" s="408"/>
      <c r="AY3" s="408"/>
      <c r="AZ3" s="408"/>
      <c r="BA3" s="409"/>
      <c r="BB3" s="8"/>
      <c r="BC3" s="410" t="s">
        <v>6</v>
      </c>
      <c r="BD3" s="410" t="s">
        <v>7</v>
      </c>
      <c r="BE3" s="410" t="s">
        <v>8</v>
      </c>
      <c r="BF3" s="410" t="s">
        <v>9</v>
      </c>
      <c r="BG3" s="410" t="s">
        <v>10</v>
      </c>
      <c r="BH3" s="410" t="s">
        <v>11</v>
      </c>
    </row>
    <row r="4" spans="1:60" ht="15.75" x14ac:dyDescent="0.25">
      <c r="A4" s="401"/>
      <c r="B4" s="403"/>
      <c r="C4" s="412" t="s">
        <v>12</v>
      </c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  <c r="O4" s="413"/>
      <c r="P4" s="413"/>
      <c r="Q4" s="413"/>
      <c r="R4" s="413"/>
      <c r="S4" s="413"/>
      <c r="T4" s="413"/>
      <c r="U4" s="413"/>
      <c r="V4" s="413"/>
      <c r="W4" s="413"/>
      <c r="X4" s="413"/>
      <c r="Y4" s="413"/>
      <c r="Z4" s="413"/>
      <c r="AA4" s="414"/>
      <c r="AB4" s="415" t="s">
        <v>13</v>
      </c>
      <c r="AC4" s="416"/>
      <c r="AD4" s="416"/>
      <c r="AE4" s="416"/>
      <c r="AF4" s="416"/>
      <c r="AG4" s="416"/>
      <c r="AH4" s="416"/>
      <c r="AI4" s="416"/>
      <c r="AJ4" s="416"/>
      <c r="AK4" s="416"/>
      <c r="AL4" s="416"/>
      <c r="AM4" s="416"/>
      <c r="AN4" s="416"/>
      <c r="AO4" s="416"/>
      <c r="AP4" s="416"/>
      <c r="AQ4" s="416"/>
      <c r="AR4" s="416"/>
      <c r="AS4" s="416"/>
      <c r="AT4" s="416"/>
      <c r="AU4" s="416"/>
      <c r="AV4" s="416"/>
      <c r="AW4" s="416"/>
      <c r="AX4" s="416"/>
      <c r="AY4" s="416"/>
      <c r="AZ4" s="416"/>
      <c r="BA4" s="417"/>
      <c r="BB4" s="10"/>
      <c r="BC4" s="411"/>
      <c r="BD4" s="411"/>
      <c r="BE4" s="411"/>
      <c r="BF4" s="411"/>
      <c r="BG4" s="411"/>
      <c r="BH4" s="411"/>
    </row>
    <row r="5" spans="1:60" x14ac:dyDescent="0.25">
      <c r="A5" s="401"/>
      <c r="B5" s="403"/>
      <c r="C5" s="418" t="s">
        <v>14</v>
      </c>
      <c r="D5" s="11"/>
      <c r="E5" s="420" t="s">
        <v>15</v>
      </c>
      <c r="F5" s="421"/>
      <c r="G5" s="421"/>
      <c r="H5" s="421"/>
      <c r="I5" s="421"/>
      <c r="J5" s="421"/>
      <c r="K5" s="421"/>
      <c r="L5" s="421"/>
      <c r="M5" s="421"/>
      <c r="N5" s="421"/>
      <c r="O5" s="421"/>
      <c r="P5" s="421"/>
      <c r="Q5" s="421"/>
      <c r="R5" s="421"/>
      <c r="S5" s="421"/>
      <c r="T5" s="421"/>
      <c r="U5" s="421"/>
      <c r="V5" s="421"/>
      <c r="W5" s="421"/>
      <c r="X5" s="421"/>
      <c r="Y5" s="421"/>
      <c r="Z5" s="421"/>
      <c r="AA5" s="422"/>
      <c r="AB5" s="423" t="s">
        <v>16</v>
      </c>
      <c r="AC5" s="425" t="s">
        <v>17</v>
      </c>
      <c r="AD5" s="426"/>
      <c r="AE5" s="426"/>
      <c r="AF5" s="426"/>
      <c r="AG5" s="426"/>
      <c r="AH5" s="426"/>
      <c r="AI5" s="426"/>
      <c r="AJ5" s="426"/>
      <c r="AK5" s="426"/>
      <c r="AL5" s="426"/>
      <c r="AM5" s="426"/>
      <c r="AN5" s="426"/>
      <c r="AO5" s="426"/>
      <c r="AP5" s="426"/>
      <c r="AQ5" s="426"/>
      <c r="AR5" s="426"/>
      <c r="AS5" s="426"/>
      <c r="AT5" s="426"/>
      <c r="AU5" s="426"/>
      <c r="AV5" s="426"/>
      <c r="AW5" s="426"/>
      <c r="AX5" s="426"/>
      <c r="AY5" s="426"/>
      <c r="AZ5" s="426"/>
      <c r="BA5" s="427"/>
      <c r="BB5" s="13"/>
      <c r="BC5" s="411"/>
      <c r="BD5" s="411"/>
      <c r="BE5" s="411"/>
      <c r="BF5" s="411"/>
      <c r="BG5" s="411"/>
      <c r="BH5" s="411"/>
    </row>
    <row r="6" spans="1:60" ht="24.6" customHeight="1" x14ac:dyDescent="0.25">
      <c r="A6" s="401"/>
      <c r="B6" s="403"/>
      <c r="C6" s="419"/>
      <c r="D6" s="418" t="s">
        <v>18</v>
      </c>
      <c r="E6" s="418" t="s">
        <v>19</v>
      </c>
      <c r="F6" s="418" t="s">
        <v>20</v>
      </c>
      <c r="G6" s="418" t="s">
        <v>21</v>
      </c>
      <c r="H6" s="418" t="s">
        <v>22</v>
      </c>
      <c r="I6" s="418" t="s">
        <v>23</v>
      </c>
      <c r="J6" s="418" t="s">
        <v>24</v>
      </c>
      <c r="K6" s="418" t="s">
        <v>25</v>
      </c>
      <c r="L6" s="429" t="s">
        <v>26</v>
      </c>
      <c r="M6" s="430"/>
      <c r="N6" s="431"/>
      <c r="O6" s="429" t="s">
        <v>27</v>
      </c>
      <c r="P6" s="430"/>
      <c r="Q6" s="431"/>
      <c r="R6" s="418" t="s">
        <v>28</v>
      </c>
      <c r="S6" s="418" t="s">
        <v>29</v>
      </c>
      <c r="T6" s="429" t="s">
        <v>30</v>
      </c>
      <c r="U6" s="430"/>
      <c r="V6" s="430"/>
      <c r="W6" s="430"/>
      <c r="X6" s="430"/>
      <c r="Y6" s="430"/>
      <c r="Z6" s="430"/>
      <c r="AA6" s="431"/>
      <c r="AB6" s="424"/>
      <c r="AC6" s="423" t="s">
        <v>31</v>
      </c>
      <c r="AD6" s="423" t="s">
        <v>32</v>
      </c>
      <c r="AE6" s="423" t="s">
        <v>33</v>
      </c>
      <c r="AF6" s="423" t="s">
        <v>28</v>
      </c>
      <c r="AG6" s="423" t="s">
        <v>34</v>
      </c>
      <c r="AH6" s="436" t="s">
        <v>30</v>
      </c>
      <c r="AI6" s="437"/>
      <c r="AJ6" s="437"/>
      <c r="AK6" s="437"/>
      <c r="AL6" s="437"/>
      <c r="AM6" s="437"/>
      <c r="AN6" s="437"/>
      <c r="AO6" s="438"/>
      <c r="AP6" s="436" t="s">
        <v>35</v>
      </c>
      <c r="AQ6" s="437"/>
      <c r="AR6" s="437"/>
      <c r="AS6" s="437"/>
      <c r="AT6" s="437"/>
      <c r="AU6" s="437"/>
      <c r="AV6" s="437"/>
      <c r="AW6" s="438"/>
      <c r="AX6" s="439" t="s">
        <v>99</v>
      </c>
      <c r="AY6" s="440"/>
      <c r="AZ6" s="440"/>
      <c r="BA6" s="441"/>
      <c r="BB6" s="423" t="s">
        <v>37</v>
      </c>
      <c r="BC6" s="411"/>
      <c r="BD6" s="411"/>
      <c r="BE6" s="411"/>
      <c r="BF6" s="411"/>
      <c r="BG6" s="411"/>
      <c r="BH6" s="411"/>
    </row>
    <row r="7" spans="1:60" ht="19.899999999999999" customHeight="1" x14ac:dyDescent="0.25">
      <c r="A7" s="401"/>
      <c r="B7" s="403"/>
      <c r="C7" s="419"/>
      <c r="D7" s="419"/>
      <c r="E7" s="428"/>
      <c r="F7" s="428"/>
      <c r="G7" s="428"/>
      <c r="H7" s="428"/>
      <c r="I7" s="428"/>
      <c r="J7" s="428"/>
      <c r="K7" s="428"/>
      <c r="L7" s="418" t="s">
        <v>38</v>
      </c>
      <c r="M7" s="418" t="s">
        <v>39</v>
      </c>
      <c r="N7" s="418" t="s">
        <v>40</v>
      </c>
      <c r="O7" s="418" t="s">
        <v>41</v>
      </c>
      <c r="P7" s="418" t="s">
        <v>32</v>
      </c>
      <c r="Q7" s="418" t="s">
        <v>42</v>
      </c>
      <c r="R7" s="432"/>
      <c r="S7" s="419"/>
      <c r="T7" s="429" t="s">
        <v>43</v>
      </c>
      <c r="U7" s="431"/>
      <c r="V7" s="429" t="s">
        <v>44</v>
      </c>
      <c r="W7" s="431"/>
      <c r="X7" s="429" t="s">
        <v>45</v>
      </c>
      <c r="Y7" s="431"/>
      <c r="Z7" s="429" t="s">
        <v>46</v>
      </c>
      <c r="AA7" s="431"/>
      <c r="AB7" s="424"/>
      <c r="AC7" s="434"/>
      <c r="AD7" s="434"/>
      <c r="AE7" s="434"/>
      <c r="AF7" s="434"/>
      <c r="AG7" s="434"/>
      <c r="AH7" s="436" t="s">
        <v>43</v>
      </c>
      <c r="AI7" s="438"/>
      <c r="AJ7" s="436" t="s">
        <v>44</v>
      </c>
      <c r="AK7" s="438"/>
      <c r="AL7" s="436" t="s">
        <v>45</v>
      </c>
      <c r="AM7" s="438"/>
      <c r="AN7" s="436" t="s">
        <v>46</v>
      </c>
      <c r="AO7" s="438"/>
      <c r="AP7" s="436" t="s">
        <v>43</v>
      </c>
      <c r="AQ7" s="438"/>
      <c r="AR7" s="436" t="s">
        <v>44</v>
      </c>
      <c r="AS7" s="438"/>
      <c r="AT7" s="436" t="s">
        <v>45</v>
      </c>
      <c r="AU7" s="438"/>
      <c r="AV7" s="436" t="s">
        <v>46</v>
      </c>
      <c r="AW7" s="438"/>
      <c r="AX7" s="424"/>
      <c r="AY7" s="442"/>
      <c r="AZ7" s="442"/>
      <c r="BA7" s="442"/>
      <c r="BB7" s="434"/>
      <c r="BC7" s="411"/>
      <c r="BD7" s="411"/>
      <c r="BE7" s="411"/>
      <c r="BF7" s="411"/>
      <c r="BG7" s="411"/>
      <c r="BH7" s="411"/>
    </row>
    <row r="8" spans="1:60" ht="98.45" customHeight="1" x14ac:dyDescent="0.25">
      <c r="A8" s="401"/>
      <c r="B8" s="403"/>
      <c r="C8" s="419"/>
      <c r="D8" s="419"/>
      <c r="E8" s="428"/>
      <c r="F8" s="428"/>
      <c r="G8" s="428"/>
      <c r="H8" s="428"/>
      <c r="I8" s="428"/>
      <c r="J8" s="428"/>
      <c r="K8" s="428"/>
      <c r="L8" s="428"/>
      <c r="M8" s="428"/>
      <c r="N8" s="428"/>
      <c r="O8" s="428"/>
      <c r="P8" s="428"/>
      <c r="Q8" s="428"/>
      <c r="R8" s="433"/>
      <c r="S8" s="419"/>
      <c r="T8" s="11" t="s">
        <v>47</v>
      </c>
      <c r="U8" s="11" t="s">
        <v>48</v>
      </c>
      <c r="V8" s="11" t="s">
        <v>47</v>
      </c>
      <c r="W8" s="11" t="s">
        <v>48</v>
      </c>
      <c r="X8" s="11" t="s">
        <v>47</v>
      </c>
      <c r="Y8" s="11" t="s">
        <v>48</v>
      </c>
      <c r="Z8" s="11" t="s">
        <v>47</v>
      </c>
      <c r="AA8" s="11" t="s">
        <v>48</v>
      </c>
      <c r="AB8" s="424"/>
      <c r="AC8" s="435"/>
      <c r="AD8" s="435"/>
      <c r="AE8" s="435"/>
      <c r="AF8" s="435"/>
      <c r="AG8" s="435"/>
      <c r="AH8" s="14" t="s">
        <v>47</v>
      </c>
      <c r="AI8" s="14" t="s">
        <v>48</v>
      </c>
      <c r="AJ8" s="14" t="s">
        <v>47</v>
      </c>
      <c r="AK8" s="14" t="s">
        <v>48</v>
      </c>
      <c r="AL8" s="14" t="s">
        <v>47</v>
      </c>
      <c r="AM8" s="14" t="s">
        <v>48</v>
      </c>
      <c r="AN8" s="14" t="s">
        <v>47</v>
      </c>
      <c r="AO8" s="14" t="s">
        <v>48</v>
      </c>
      <c r="AP8" s="14" t="s">
        <v>47</v>
      </c>
      <c r="AQ8" s="14" t="s">
        <v>48</v>
      </c>
      <c r="AR8" s="14" t="s">
        <v>47</v>
      </c>
      <c r="AS8" s="14" t="s">
        <v>48</v>
      </c>
      <c r="AT8" s="14" t="s">
        <v>47</v>
      </c>
      <c r="AU8" s="14" t="s">
        <v>48</v>
      </c>
      <c r="AV8" s="14" t="s">
        <v>47</v>
      </c>
      <c r="AW8" s="14" t="s">
        <v>48</v>
      </c>
      <c r="AX8" s="14" t="s">
        <v>49</v>
      </c>
      <c r="AY8" s="14" t="s">
        <v>50</v>
      </c>
      <c r="AZ8" s="14" t="s">
        <v>51</v>
      </c>
      <c r="BA8" s="14" t="s">
        <v>52</v>
      </c>
      <c r="BB8" s="435"/>
      <c r="BC8" s="411"/>
      <c r="BD8" s="411"/>
      <c r="BE8" s="411"/>
      <c r="BF8" s="411"/>
      <c r="BG8" s="411"/>
      <c r="BH8" s="411"/>
    </row>
    <row r="9" spans="1:60" x14ac:dyDescent="0.25">
      <c r="A9" s="15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  <c r="O9" s="16">
        <v>15</v>
      </c>
      <c r="P9" s="16">
        <v>16</v>
      </c>
      <c r="Q9" s="16">
        <v>17</v>
      </c>
      <c r="R9" s="16">
        <v>18</v>
      </c>
      <c r="S9" s="16">
        <v>19</v>
      </c>
      <c r="T9" s="16">
        <v>20</v>
      </c>
      <c r="U9" s="16">
        <v>21</v>
      </c>
      <c r="V9" s="16">
        <v>22</v>
      </c>
      <c r="W9" s="16">
        <v>23</v>
      </c>
      <c r="X9" s="16">
        <v>24</v>
      </c>
      <c r="Y9" s="16">
        <v>25</v>
      </c>
      <c r="Z9" s="16">
        <v>26</v>
      </c>
      <c r="AA9" s="16">
        <v>27</v>
      </c>
      <c r="AB9" s="16">
        <v>28</v>
      </c>
      <c r="AC9" s="16">
        <v>29</v>
      </c>
      <c r="AD9" s="16">
        <v>30</v>
      </c>
      <c r="AE9" s="16">
        <v>31</v>
      </c>
      <c r="AF9" s="16">
        <v>32</v>
      </c>
      <c r="AG9" s="16">
        <v>33</v>
      </c>
      <c r="AH9" s="16">
        <v>34</v>
      </c>
      <c r="AI9" s="16">
        <v>35</v>
      </c>
      <c r="AJ9" s="16">
        <v>36</v>
      </c>
      <c r="AK9" s="16">
        <v>37</v>
      </c>
      <c r="AL9" s="16">
        <v>38</v>
      </c>
      <c r="AM9" s="16">
        <v>39</v>
      </c>
      <c r="AN9" s="16">
        <v>40</v>
      </c>
      <c r="AO9" s="16">
        <v>41</v>
      </c>
      <c r="AP9" s="16">
        <v>42</v>
      </c>
      <c r="AQ9" s="16">
        <v>43</v>
      </c>
      <c r="AR9" s="16">
        <v>44</v>
      </c>
      <c r="AS9" s="16">
        <v>45</v>
      </c>
      <c r="AT9" s="16">
        <v>46</v>
      </c>
      <c r="AU9" s="16">
        <v>47</v>
      </c>
      <c r="AV9" s="16">
        <v>48</v>
      </c>
      <c r="AW9" s="16">
        <v>49</v>
      </c>
      <c r="AX9" s="16">
        <v>50</v>
      </c>
      <c r="AY9" s="16">
        <v>51</v>
      </c>
      <c r="AZ9" s="16">
        <v>52</v>
      </c>
      <c r="BA9" s="16">
        <v>53</v>
      </c>
      <c r="BB9" s="16">
        <v>54</v>
      </c>
      <c r="BC9" s="16">
        <v>55</v>
      </c>
      <c r="BD9" s="16">
        <v>56</v>
      </c>
      <c r="BE9" s="16">
        <v>57</v>
      </c>
      <c r="BF9" s="16">
        <v>58</v>
      </c>
      <c r="BG9" s="16">
        <v>59</v>
      </c>
      <c r="BH9" s="16">
        <v>60</v>
      </c>
    </row>
    <row r="10" spans="1:60" ht="18.75" x14ac:dyDescent="0.3">
      <c r="A10" s="73" t="s">
        <v>74</v>
      </c>
      <c r="B10" s="74">
        <f t="shared" ref="B10:AG10" si="0">B11+B12+B13+B14+B15+B16+B17+B18+B19+B20+B21+B22+B23+B24+B25</f>
        <v>514</v>
      </c>
      <c r="C10" s="74">
        <f t="shared" si="0"/>
        <v>113</v>
      </c>
      <c r="D10" s="74">
        <f t="shared" si="0"/>
        <v>20</v>
      </c>
      <c r="E10" s="74">
        <f t="shared" si="0"/>
        <v>28</v>
      </c>
      <c r="F10" s="74">
        <f t="shared" si="0"/>
        <v>20</v>
      </c>
      <c r="G10" s="74">
        <f t="shared" si="0"/>
        <v>40</v>
      </c>
      <c r="H10" s="74">
        <f t="shared" si="0"/>
        <v>58</v>
      </c>
      <c r="I10" s="74">
        <f t="shared" si="0"/>
        <v>9</v>
      </c>
      <c r="J10" s="74">
        <f t="shared" si="0"/>
        <v>45</v>
      </c>
      <c r="K10" s="74">
        <f t="shared" si="0"/>
        <v>10</v>
      </c>
      <c r="L10" s="74">
        <f t="shared" si="0"/>
        <v>20</v>
      </c>
      <c r="M10" s="74">
        <f t="shared" si="0"/>
        <v>21</v>
      </c>
      <c r="N10" s="74">
        <f t="shared" si="0"/>
        <v>5</v>
      </c>
      <c r="O10" s="74">
        <f t="shared" si="0"/>
        <v>15</v>
      </c>
      <c r="P10" s="74">
        <f t="shared" si="0"/>
        <v>37</v>
      </c>
      <c r="Q10" s="74">
        <f t="shared" si="0"/>
        <v>4</v>
      </c>
      <c r="R10" s="74">
        <f t="shared" si="0"/>
        <v>26</v>
      </c>
      <c r="S10" s="74">
        <f t="shared" si="0"/>
        <v>1</v>
      </c>
      <c r="T10" s="74">
        <f t="shared" si="0"/>
        <v>4</v>
      </c>
      <c r="U10" s="74">
        <f t="shared" si="0"/>
        <v>21</v>
      </c>
      <c r="V10" s="74">
        <f t="shared" si="0"/>
        <v>6</v>
      </c>
      <c r="W10" s="74">
        <f t="shared" si="0"/>
        <v>6</v>
      </c>
      <c r="X10" s="74">
        <f t="shared" si="0"/>
        <v>11</v>
      </c>
      <c r="Y10" s="74">
        <f t="shared" si="0"/>
        <v>15</v>
      </c>
      <c r="Z10" s="74">
        <f t="shared" si="0"/>
        <v>1</v>
      </c>
      <c r="AA10" s="74">
        <f t="shared" si="0"/>
        <v>1</v>
      </c>
      <c r="AB10" s="74">
        <f t="shared" si="0"/>
        <v>44</v>
      </c>
      <c r="AC10" s="74">
        <f t="shared" si="0"/>
        <v>24</v>
      </c>
      <c r="AD10" s="74">
        <f t="shared" si="0"/>
        <v>17</v>
      </c>
      <c r="AE10" s="74">
        <f t="shared" si="0"/>
        <v>0</v>
      </c>
      <c r="AF10" s="74">
        <f t="shared" si="0"/>
        <v>5</v>
      </c>
      <c r="AG10" s="74">
        <f t="shared" si="0"/>
        <v>3</v>
      </c>
      <c r="AH10" s="74">
        <f t="shared" ref="AH10:BM10" si="1">AH11+AH12+AH13+AH14+AH15+AH16+AH17+AH18+AH19+AH20+AH21+AH22+AH23+AH24+AH25</f>
        <v>1</v>
      </c>
      <c r="AI10" s="74">
        <f t="shared" si="1"/>
        <v>19</v>
      </c>
      <c r="AJ10" s="74">
        <f t="shared" si="1"/>
        <v>1</v>
      </c>
      <c r="AK10" s="74">
        <f t="shared" si="1"/>
        <v>1</v>
      </c>
      <c r="AL10" s="74">
        <f t="shared" si="1"/>
        <v>6</v>
      </c>
      <c r="AM10" s="74">
        <f t="shared" si="1"/>
        <v>11</v>
      </c>
      <c r="AN10" s="74">
        <f t="shared" si="1"/>
        <v>2</v>
      </c>
      <c r="AO10" s="74">
        <f t="shared" si="1"/>
        <v>2</v>
      </c>
      <c r="AP10" s="74">
        <f t="shared" si="1"/>
        <v>9</v>
      </c>
      <c r="AQ10" s="74">
        <f t="shared" si="1"/>
        <v>9</v>
      </c>
      <c r="AR10" s="74">
        <f t="shared" si="1"/>
        <v>0</v>
      </c>
      <c r="AS10" s="74">
        <f t="shared" si="1"/>
        <v>0</v>
      </c>
      <c r="AT10" s="74">
        <f t="shared" si="1"/>
        <v>1</v>
      </c>
      <c r="AU10" s="74">
        <f t="shared" si="1"/>
        <v>1</v>
      </c>
      <c r="AV10" s="74">
        <f t="shared" si="1"/>
        <v>0</v>
      </c>
      <c r="AW10" s="74">
        <f t="shared" si="1"/>
        <v>0</v>
      </c>
      <c r="AX10" s="74">
        <f t="shared" si="1"/>
        <v>1</v>
      </c>
      <c r="AY10" s="74">
        <f t="shared" si="1"/>
        <v>1</v>
      </c>
      <c r="AZ10" s="74">
        <f t="shared" si="1"/>
        <v>0</v>
      </c>
      <c r="BA10" s="74" t="e">
        <f t="shared" si="1"/>
        <v>#VALUE!</v>
      </c>
      <c r="BB10" s="74">
        <f t="shared" si="1"/>
        <v>9</v>
      </c>
      <c r="BC10" s="58"/>
      <c r="BD10" s="58"/>
      <c r="BE10" s="58"/>
      <c r="BF10" s="58"/>
      <c r="BG10" s="58"/>
      <c r="BH10" s="58"/>
    </row>
    <row r="11" spans="1:60" x14ac:dyDescent="0.25">
      <c r="A11" s="75" t="s">
        <v>397</v>
      </c>
      <c r="B11" s="76">
        <v>73</v>
      </c>
      <c r="C11" s="77">
        <v>12</v>
      </c>
      <c r="D11" s="77">
        <v>3</v>
      </c>
      <c r="E11" s="77">
        <v>4</v>
      </c>
      <c r="F11" s="77">
        <v>3</v>
      </c>
      <c r="G11" s="77">
        <v>1</v>
      </c>
      <c r="H11" s="77">
        <v>11</v>
      </c>
      <c r="I11" s="77">
        <v>0</v>
      </c>
      <c r="J11" s="77">
        <v>1</v>
      </c>
      <c r="K11" s="77">
        <v>0</v>
      </c>
      <c r="L11" s="77">
        <v>3</v>
      </c>
      <c r="M11" s="77">
        <v>3</v>
      </c>
      <c r="N11" s="77">
        <v>0</v>
      </c>
      <c r="O11" s="77">
        <v>1</v>
      </c>
      <c r="P11" s="77">
        <v>4</v>
      </c>
      <c r="Q11" s="77">
        <v>0</v>
      </c>
      <c r="R11" s="77">
        <v>0</v>
      </c>
      <c r="S11" s="77">
        <v>0</v>
      </c>
      <c r="T11" s="77">
        <v>0</v>
      </c>
      <c r="U11" s="77">
        <v>0</v>
      </c>
      <c r="V11" s="77">
        <v>1</v>
      </c>
      <c r="W11" s="77">
        <v>1</v>
      </c>
      <c r="X11" s="77">
        <v>1</v>
      </c>
      <c r="Y11" s="77">
        <v>1</v>
      </c>
      <c r="Z11" s="77">
        <v>1</v>
      </c>
      <c r="AA11" s="77">
        <v>1</v>
      </c>
      <c r="AB11" s="78">
        <v>9</v>
      </c>
      <c r="AC11" s="78">
        <v>9</v>
      </c>
      <c r="AD11" s="78">
        <v>0</v>
      </c>
      <c r="AE11" s="78">
        <v>0</v>
      </c>
      <c r="AF11" s="78">
        <v>1</v>
      </c>
      <c r="AG11" s="78">
        <v>0</v>
      </c>
      <c r="AH11" s="78">
        <v>0</v>
      </c>
      <c r="AI11" s="78">
        <v>0</v>
      </c>
      <c r="AJ11" s="78">
        <v>0</v>
      </c>
      <c r="AK11" s="78">
        <v>0</v>
      </c>
      <c r="AL11" s="78">
        <v>1</v>
      </c>
      <c r="AM11" s="78">
        <v>1</v>
      </c>
      <c r="AN11" s="78">
        <v>1</v>
      </c>
      <c r="AO11" s="78">
        <v>1</v>
      </c>
      <c r="AP11" s="78">
        <v>3</v>
      </c>
      <c r="AQ11" s="78">
        <v>3</v>
      </c>
      <c r="AR11" s="78">
        <v>0</v>
      </c>
      <c r="AS11" s="78">
        <v>0</v>
      </c>
      <c r="AT11" s="78">
        <v>0</v>
      </c>
      <c r="AU11" s="78">
        <v>0</v>
      </c>
      <c r="AV11" s="78">
        <v>0</v>
      </c>
      <c r="AW11" s="78">
        <v>0</v>
      </c>
      <c r="AX11" s="78">
        <v>0</v>
      </c>
      <c r="AY11" s="78">
        <v>0</v>
      </c>
      <c r="AZ11" s="78">
        <v>0</v>
      </c>
      <c r="BA11" s="78">
        <v>0</v>
      </c>
      <c r="BB11" s="78">
        <v>0</v>
      </c>
      <c r="BC11" s="93" t="s">
        <v>398</v>
      </c>
      <c r="BD11" s="80"/>
      <c r="BE11" s="80"/>
      <c r="BF11" s="80" t="s">
        <v>57</v>
      </c>
      <c r="BG11" s="80">
        <v>800</v>
      </c>
      <c r="BH11" s="80">
        <v>2000</v>
      </c>
    </row>
    <row r="12" spans="1:60" ht="30" x14ac:dyDescent="0.25">
      <c r="A12" s="75" t="s">
        <v>399</v>
      </c>
      <c r="B12" s="76">
        <v>68</v>
      </c>
      <c r="C12" s="77">
        <v>12</v>
      </c>
      <c r="D12" s="77">
        <v>4</v>
      </c>
      <c r="E12" s="77">
        <v>1</v>
      </c>
      <c r="F12" s="77">
        <v>2</v>
      </c>
      <c r="G12" s="77">
        <v>2</v>
      </c>
      <c r="H12" s="77">
        <v>3</v>
      </c>
      <c r="I12" s="77">
        <v>1</v>
      </c>
      <c r="J12" s="77">
        <v>5</v>
      </c>
      <c r="K12" s="77">
        <v>3</v>
      </c>
      <c r="L12" s="77">
        <v>4</v>
      </c>
      <c r="M12" s="77">
        <v>0</v>
      </c>
      <c r="N12" s="77">
        <v>2</v>
      </c>
      <c r="O12" s="77">
        <v>1</v>
      </c>
      <c r="P12" s="77">
        <v>3</v>
      </c>
      <c r="Q12" s="77">
        <v>1</v>
      </c>
      <c r="R12" s="77">
        <v>0</v>
      </c>
      <c r="S12" s="77">
        <v>0</v>
      </c>
      <c r="T12" s="77">
        <v>0</v>
      </c>
      <c r="U12" s="77">
        <v>0</v>
      </c>
      <c r="V12" s="77">
        <v>0</v>
      </c>
      <c r="W12" s="77">
        <v>0</v>
      </c>
      <c r="X12" s="77">
        <v>0</v>
      </c>
      <c r="Y12" s="77">
        <v>0</v>
      </c>
      <c r="Z12" s="77">
        <v>0</v>
      </c>
      <c r="AA12" s="77">
        <v>0</v>
      </c>
      <c r="AB12" s="78">
        <v>8</v>
      </c>
      <c r="AC12" s="78">
        <v>4</v>
      </c>
      <c r="AD12" s="78">
        <v>4</v>
      </c>
      <c r="AE12" s="78">
        <v>0</v>
      </c>
      <c r="AF12" s="78">
        <v>0</v>
      </c>
      <c r="AG12" s="78">
        <v>0</v>
      </c>
      <c r="AH12" s="78">
        <v>0</v>
      </c>
      <c r="AI12" s="78">
        <v>0</v>
      </c>
      <c r="AJ12" s="78">
        <v>0</v>
      </c>
      <c r="AK12" s="78">
        <v>0</v>
      </c>
      <c r="AL12" s="78">
        <v>0</v>
      </c>
      <c r="AM12" s="78">
        <v>0</v>
      </c>
      <c r="AN12" s="78">
        <v>0</v>
      </c>
      <c r="AO12" s="78">
        <v>0</v>
      </c>
      <c r="AP12" s="78">
        <v>0</v>
      </c>
      <c r="AQ12" s="78">
        <v>0</v>
      </c>
      <c r="AR12" s="78">
        <v>0</v>
      </c>
      <c r="AS12" s="78">
        <v>0</v>
      </c>
      <c r="AT12" s="78">
        <v>0</v>
      </c>
      <c r="AU12" s="78">
        <v>0</v>
      </c>
      <c r="AV12" s="78">
        <v>0</v>
      </c>
      <c r="AW12" s="78">
        <v>0</v>
      </c>
      <c r="AX12" s="78">
        <v>0</v>
      </c>
      <c r="AY12" s="78">
        <v>0</v>
      </c>
      <c r="AZ12" s="78">
        <v>0</v>
      </c>
      <c r="BA12" s="78">
        <v>0</v>
      </c>
      <c r="BB12" s="78">
        <v>0</v>
      </c>
      <c r="BC12" s="93" t="s">
        <v>400</v>
      </c>
      <c r="BD12" s="93" t="s">
        <v>400</v>
      </c>
      <c r="BE12" s="93" t="s">
        <v>400</v>
      </c>
      <c r="BF12" s="80" t="s">
        <v>57</v>
      </c>
      <c r="BG12" s="80" t="s">
        <v>54</v>
      </c>
      <c r="BH12" s="80">
        <v>2000</v>
      </c>
    </row>
    <row r="13" spans="1:60" x14ac:dyDescent="0.25">
      <c r="A13" s="75" t="s">
        <v>401</v>
      </c>
      <c r="B13" s="81">
        <v>47</v>
      </c>
      <c r="C13" s="82">
        <v>14</v>
      </c>
      <c r="D13" s="82">
        <v>1</v>
      </c>
      <c r="E13" s="82">
        <v>8</v>
      </c>
      <c r="F13" s="82">
        <v>1</v>
      </c>
      <c r="G13" s="82">
        <v>4</v>
      </c>
      <c r="H13" s="77">
        <v>5</v>
      </c>
      <c r="I13" s="77">
        <v>2</v>
      </c>
      <c r="J13" s="77">
        <v>7</v>
      </c>
      <c r="K13" s="77">
        <v>1</v>
      </c>
      <c r="L13" s="77">
        <v>1</v>
      </c>
      <c r="M13" s="77">
        <v>4</v>
      </c>
      <c r="N13" s="77">
        <v>2</v>
      </c>
      <c r="O13" s="77">
        <v>0</v>
      </c>
      <c r="P13" s="77">
        <v>4</v>
      </c>
      <c r="Q13" s="77">
        <v>1</v>
      </c>
      <c r="R13" s="77">
        <v>5</v>
      </c>
      <c r="S13" s="77">
        <v>0</v>
      </c>
      <c r="T13" s="77">
        <v>0</v>
      </c>
      <c r="U13" s="77">
        <v>0</v>
      </c>
      <c r="V13" s="77">
        <v>0</v>
      </c>
      <c r="W13" s="77">
        <v>0</v>
      </c>
      <c r="X13" s="77">
        <v>1</v>
      </c>
      <c r="Y13" s="77">
        <v>1</v>
      </c>
      <c r="Z13" s="77">
        <v>0</v>
      </c>
      <c r="AA13" s="77">
        <v>0</v>
      </c>
      <c r="AB13" s="78">
        <v>5</v>
      </c>
      <c r="AC13" s="78">
        <v>5</v>
      </c>
      <c r="AD13" s="78">
        <v>0</v>
      </c>
      <c r="AE13" s="78">
        <v>0</v>
      </c>
      <c r="AF13" s="78">
        <v>2</v>
      </c>
      <c r="AG13" s="78">
        <v>1</v>
      </c>
      <c r="AH13" s="78">
        <v>0</v>
      </c>
      <c r="AI13" s="78">
        <v>0</v>
      </c>
      <c r="AJ13" s="78">
        <v>0</v>
      </c>
      <c r="AK13" s="78">
        <v>0</v>
      </c>
      <c r="AL13" s="78">
        <v>2</v>
      </c>
      <c r="AM13" s="78">
        <v>2</v>
      </c>
      <c r="AN13" s="78">
        <v>0</v>
      </c>
      <c r="AO13" s="78">
        <v>0</v>
      </c>
      <c r="AP13" s="78">
        <v>0</v>
      </c>
      <c r="AQ13" s="78">
        <v>0</v>
      </c>
      <c r="AR13" s="78">
        <v>0</v>
      </c>
      <c r="AS13" s="78">
        <v>0</v>
      </c>
      <c r="AT13" s="78">
        <v>0</v>
      </c>
      <c r="AU13" s="78">
        <v>0</v>
      </c>
      <c r="AV13" s="78">
        <v>0</v>
      </c>
      <c r="AW13" s="78">
        <v>0</v>
      </c>
      <c r="AX13" s="78">
        <v>0</v>
      </c>
      <c r="AY13" s="78">
        <v>0</v>
      </c>
      <c r="AZ13" s="78">
        <v>0</v>
      </c>
      <c r="BA13" s="78">
        <v>0</v>
      </c>
      <c r="BB13" s="78">
        <v>0</v>
      </c>
      <c r="BC13" s="93" t="s">
        <v>402</v>
      </c>
      <c r="BD13" s="93" t="s">
        <v>402</v>
      </c>
      <c r="BE13" s="93" t="s">
        <v>402</v>
      </c>
      <c r="BF13" s="80" t="s">
        <v>57</v>
      </c>
      <c r="BG13" s="80" t="s">
        <v>54</v>
      </c>
      <c r="BH13" s="80">
        <v>1600</v>
      </c>
    </row>
    <row r="14" spans="1:60" x14ac:dyDescent="0.25">
      <c r="A14" s="75" t="s">
        <v>403</v>
      </c>
      <c r="B14" s="177">
        <v>90</v>
      </c>
      <c r="C14" s="128">
        <v>29</v>
      </c>
      <c r="D14" s="128">
        <v>3</v>
      </c>
      <c r="E14" s="128">
        <v>7</v>
      </c>
      <c r="F14" s="128">
        <v>4</v>
      </c>
      <c r="G14" s="128">
        <v>18</v>
      </c>
      <c r="H14" s="128">
        <v>17</v>
      </c>
      <c r="I14" s="128">
        <v>1</v>
      </c>
      <c r="J14" s="128">
        <v>12</v>
      </c>
      <c r="K14" s="128">
        <v>0</v>
      </c>
      <c r="L14" s="128">
        <v>3</v>
      </c>
      <c r="M14" s="128">
        <v>5</v>
      </c>
      <c r="N14" s="128">
        <v>1</v>
      </c>
      <c r="O14" s="128">
        <v>2</v>
      </c>
      <c r="P14" s="128">
        <v>10</v>
      </c>
      <c r="Q14" s="128">
        <v>0</v>
      </c>
      <c r="R14" s="128">
        <v>5</v>
      </c>
      <c r="S14" s="128">
        <v>0</v>
      </c>
      <c r="T14" s="128">
        <v>0</v>
      </c>
      <c r="U14" s="128">
        <v>0</v>
      </c>
      <c r="V14" s="128">
        <v>0</v>
      </c>
      <c r="W14" s="128">
        <v>0</v>
      </c>
      <c r="X14" s="128">
        <v>1</v>
      </c>
      <c r="Y14" s="128">
        <v>1</v>
      </c>
      <c r="Z14" s="128">
        <v>0</v>
      </c>
      <c r="AA14" s="128">
        <v>0</v>
      </c>
      <c r="AB14" s="178">
        <v>8</v>
      </c>
      <c r="AC14" s="129">
        <v>1</v>
      </c>
      <c r="AD14" s="129">
        <v>4</v>
      </c>
      <c r="AE14" s="129">
        <v>0</v>
      </c>
      <c r="AF14" s="129">
        <v>0</v>
      </c>
      <c r="AG14" s="129">
        <v>0</v>
      </c>
      <c r="AH14" s="129">
        <v>0</v>
      </c>
      <c r="AI14" s="129">
        <v>0</v>
      </c>
      <c r="AJ14" s="129">
        <v>0</v>
      </c>
      <c r="AK14" s="129">
        <v>0</v>
      </c>
      <c r="AL14" s="129">
        <v>1</v>
      </c>
      <c r="AM14" s="129">
        <v>1</v>
      </c>
      <c r="AN14" s="129">
        <v>0</v>
      </c>
      <c r="AO14" s="129">
        <v>0</v>
      </c>
      <c r="AP14" s="129">
        <v>2</v>
      </c>
      <c r="AQ14" s="129">
        <v>2</v>
      </c>
      <c r="AR14" s="129">
        <v>0</v>
      </c>
      <c r="AS14" s="129">
        <v>0</v>
      </c>
      <c r="AT14" s="129">
        <v>0</v>
      </c>
      <c r="AU14" s="129">
        <v>0</v>
      </c>
      <c r="AV14" s="129">
        <v>0</v>
      </c>
      <c r="AW14" s="129">
        <v>0</v>
      </c>
      <c r="AX14" s="129">
        <v>0</v>
      </c>
      <c r="AY14" s="129">
        <v>0</v>
      </c>
      <c r="AZ14" s="129">
        <v>0</v>
      </c>
      <c r="BA14" s="129">
        <v>0</v>
      </c>
      <c r="BB14" s="129">
        <v>0</v>
      </c>
      <c r="BC14" s="461" t="s">
        <v>404</v>
      </c>
      <c r="BD14" s="462"/>
      <c r="BE14" s="463"/>
      <c r="BF14" s="80" t="s">
        <v>57</v>
      </c>
      <c r="BG14" s="80">
        <v>1998</v>
      </c>
      <c r="BH14" s="80">
        <v>4000</v>
      </c>
    </row>
    <row r="15" spans="1:60" x14ac:dyDescent="0.25">
      <c r="A15" s="75" t="s">
        <v>405</v>
      </c>
      <c r="B15" s="81">
        <v>14</v>
      </c>
      <c r="C15" s="82">
        <v>2</v>
      </c>
      <c r="D15" s="82">
        <v>2</v>
      </c>
      <c r="E15" s="82">
        <v>1</v>
      </c>
      <c r="F15" s="82">
        <v>1</v>
      </c>
      <c r="G15" s="82">
        <v>0</v>
      </c>
      <c r="H15" s="77">
        <v>0</v>
      </c>
      <c r="I15" s="77">
        <v>0</v>
      </c>
      <c r="J15" s="77">
        <v>2</v>
      </c>
      <c r="K15" s="77">
        <v>0</v>
      </c>
      <c r="L15" s="77">
        <v>2</v>
      </c>
      <c r="M15" s="77">
        <v>0</v>
      </c>
      <c r="N15" s="77">
        <v>0</v>
      </c>
      <c r="O15" s="77">
        <v>0</v>
      </c>
      <c r="P15" s="77">
        <v>1</v>
      </c>
      <c r="Q15" s="77">
        <v>0</v>
      </c>
      <c r="R15" s="77">
        <v>0</v>
      </c>
      <c r="S15" s="77">
        <v>0</v>
      </c>
      <c r="T15" s="77">
        <v>0</v>
      </c>
      <c r="U15" s="77">
        <v>0</v>
      </c>
      <c r="V15" s="77">
        <v>0</v>
      </c>
      <c r="W15" s="77">
        <v>0</v>
      </c>
      <c r="X15" s="77">
        <v>0</v>
      </c>
      <c r="Y15" s="77">
        <v>0</v>
      </c>
      <c r="Z15" s="77">
        <v>0</v>
      </c>
      <c r="AA15" s="77">
        <v>0</v>
      </c>
      <c r="AB15" s="78">
        <v>2</v>
      </c>
      <c r="AC15" s="78">
        <v>0</v>
      </c>
      <c r="AD15" s="78">
        <v>2</v>
      </c>
      <c r="AE15" s="78">
        <v>0</v>
      </c>
      <c r="AF15" s="78">
        <v>0</v>
      </c>
      <c r="AG15" s="78">
        <v>0</v>
      </c>
      <c r="AH15" s="78">
        <v>0</v>
      </c>
      <c r="AI15" s="78">
        <v>0</v>
      </c>
      <c r="AJ15" s="78">
        <v>1</v>
      </c>
      <c r="AK15" s="78">
        <v>1</v>
      </c>
      <c r="AL15" s="78">
        <v>0</v>
      </c>
      <c r="AM15" s="78">
        <v>0</v>
      </c>
      <c r="AN15" s="78">
        <v>0</v>
      </c>
      <c r="AO15" s="78">
        <v>0</v>
      </c>
      <c r="AP15" s="78">
        <v>2</v>
      </c>
      <c r="AQ15" s="78">
        <v>2</v>
      </c>
      <c r="AR15" s="78">
        <v>0</v>
      </c>
      <c r="AS15" s="78">
        <v>0</v>
      </c>
      <c r="AT15" s="78">
        <v>0</v>
      </c>
      <c r="AU15" s="78">
        <v>0</v>
      </c>
      <c r="AV15" s="78">
        <v>0</v>
      </c>
      <c r="AW15" s="78">
        <v>0</v>
      </c>
      <c r="AX15" s="78">
        <v>0</v>
      </c>
      <c r="AY15" s="78">
        <v>0</v>
      </c>
      <c r="AZ15" s="78">
        <v>0</v>
      </c>
      <c r="BA15" s="78">
        <v>0</v>
      </c>
      <c r="BB15" s="78">
        <v>2</v>
      </c>
      <c r="BC15" s="93" t="s">
        <v>406</v>
      </c>
      <c r="BD15" s="93" t="s">
        <v>406</v>
      </c>
      <c r="BE15" s="80"/>
      <c r="BF15" s="80" t="s">
        <v>57</v>
      </c>
      <c r="BG15" s="80" t="s">
        <v>54</v>
      </c>
      <c r="BH15" s="80" t="s">
        <v>54</v>
      </c>
    </row>
    <row r="16" spans="1:60" ht="23.25" customHeight="1" x14ac:dyDescent="0.25">
      <c r="A16" s="143" t="s">
        <v>407</v>
      </c>
      <c r="B16" s="81">
        <v>16</v>
      </c>
      <c r="C16" s="82">
        <v>1</v>
      </c>
      <c r="D16" s="82">
        <v>0</v>
      </c>
      <c r="E16" s="82">
        <v>1</v>
      </c>
      <c r="F16" s="77">
        <v>0</v>
      </c>
      <c r="G16" s="77">
        <v>0</v>
      </c>
      <c r="H16" s="77">
        <v>0</v>
      </c>
      <c r="I16" s="77">
        <v>0</v>
      </c>
      <c r="J16" s="77">
        <v>1</v>
      </c>
      <c r="K16" s="77">
        <v>0</v>
      </c>
      <c r="L16" s="77">
        <v>0</v>
      </c>
      <c r="M16" s="77">
        <v>1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77">
        <v>0</v>
      </c>
      <c r="U16" s="77">
        <v>0</v>
      </c>
      <c r="V16" s="77">
        <v>0</v>
      </c>
      <c r="W16" s="77">
        <v>0</v>
      </c>
      <c r="X16" s="77">
        <v>1</v>
      </c>
      <c r="Y16" s="77">
        <v>1</v>
      </c>
      <c r="Z16" s="77">
        <v>0</v>
      </c>
      <c r="AA16" s="77">
        <v>0</v>
      </c>
      <c r="AB16" s="78">
        <v>1</v>
      </c>
      <c r="AC16" s="78">
        <v>1</v>
      </c>
      <c r="AD16" s="78">
        <v>0</v>
      </c>
      <c r="AE16" s="78">
        <v>0</v>
      </c>
      <c r="AF16" s="78">
        <v>0</v>
      </c>
      <c r="AG16" s="78">
        <v>1</v>
      </c>
      <c r="AH16" s="78">
        <v>0</v>
      </c>
      <c r="AI16" s="78">
        <v>0</v>
      </c>
      <c r="AJ16" s="78">
        <v>0</v>
      </c>
      <c r="AK16" s="78">
        <v>0</v>
      </c>
      <c r="AL16" s="78">
        <v>1</v>
      </c>
      <c r="AM16" s="78">
        <v>1</v>
      </c>
      <c r="AN16" s="78">
        <v>0</v>
      </c>
      <c r="AO16" s="78">
        <v>0</v>
      </c>
      <c r="AP16" s="78">
        <v>1</v>
      </c>
      <c r="AQ16" s="78">
        <v>1</v>
      </c>
      <c r="AR16" s="78">
        <v>0</v>
      </c>
      <c r="AS16" s="78">
        <v>0</v>
      </c>
      <c r="AT16" s="78">
        <v>1</v>
      </c>
      <c r="AU16" s="78">
        <v>1</v>
      </c>
      <c r="AV16" s="78">
        <v>0</v>
      </c>
      <c r="AW16" s="78">
        <v>0</v>
      </c>
      <c r="AX16" s="78">
        <v>1</v>
      </c>
      <c r="AY16" s="78">
        <v>1</v>
      </c>
      <c r="AZ16" s="78">
        <v>0</v>
      </c>
      <c r="BA16" s="78" t="s">
        <v>408</v>
      </c>
      <c r="BB16" s="78">
        <v>0</v>
      </c>
      <c r="BC16" s="93" t="s">
        <v>409</v>
      </c>
      <c r="BD16" s="93" t="s">
        <v>410</v>
      </c>
      <c r="BE16" s="93" t="s">
        <v>411</v>
      </c>
      <c r="BF16" s="80" t="s">
        <v>412</v>
      </c>
      <c r="BG16" s="80" t="s">
        <v>71</v>
      </c>
      <c r="BH16" s="80" t="s">
        <v>71</v>
      </c>
    </row>
    <row r="17" spans="1:60" x14ac:dyDescent="0.25">
      <c r="A17" s="75" t="s">
        <v>413</v>
      </c>
      <c r="B17" s="81">
        <v>12</v>
      </c>
      <c r="C17" s="82">
        <v>3</v>
      </c>
      <c r="D17" s="82">
        <v>1</v>
      </c>
      <c r="E17" s="82">
        <v>0</v>
      </c>
      <c r="F17" s="77">
        <v>0</v>
      </c>
      <c r="G17" s="77">
        <v>3</v>
      </c>
      <c r="H17" s="77">
        <v>1</v>
      </c>
      <c r="I17" s="77">
        <v>0</v>
      </c>
      <c r="J17" s="77">
        <v>2</v>
      </c>
      <c r="K17" s="77">
        <v>2</v>
      </c>
      <c r="L17" s="77">
        <v>1</v>
      </c>
      <c r="M17" s="77">
        <v>0</v>
      </c>
      <c r="N17" s="77">
        <v>0</v>
      </c>
      <c r="O17" s="77">
        <v>2</v>
      </c>
      <c r="P17" s="77">
        <v>1</v>
      </c>
      <c r="Q17" s="77">
        <v>0</v>
      </c>
      <c r="R17" s="77">
        <v>0</v>
      </c>
      <c r="S17" s="77">
        <v>0</v>
      </c>
      <c r="T17" s="77">
        <v>2</v>
      </c>
      <c r="U17" s="77">
        <v>19</v>
      </c>
      <c r="V17" s="77">
        <v>0</v>
      </c>
      <c r="W17" s="77">
        <v>0</v>
      </c>
      <c r="X17" s="77">
        <v>2</v>
      </c>
      <c r="Y17" s="77">
        <v>6</v>
      </c>
      <c r="Z17" s="77">
        <v>0</v>
      </c>
      <c r="AA17" s="77">
        <v>0</v>
      </c>
      <c r="AB17" s="78">
        <v>1</v>
      </c>
      <c r="AC17" s="78">
        <v>0</v>
      </c>
      <c r="AD17" s="78">
        <v>1</v>
      </c>
      <c r="AE17" s="78">
        <v>0</v>
      </c>
      <c r="AF17" s="78">
        <v>0</v>
      </c>
      <c r="AG17" s="78">
        <v>0</v>
      </c>
      <c r="AH17" s="78">
        <v>1</v>
      </c>
      <c r="AI17" s="78">
        <v>19</v>
      </c>
      <c r="AJ17" s="78">
        <v>0</v>
      </c>
      <c r="AK17" s="78">
        <v>0</v>
      </c>
      <c r="AL17" s="78">
        <v>1</v>
      </c>
      <c r="AM17" s="78">
        <v>6</v>
      </c>
      <c r="AN17" s="78">
        <v>0</v>
      </c>
      <c r="AO17" s="78">
        <v>0</v>
      </c>
      <c r="AP17" s="78">
        <v>0</v>
      </c>
      <c r="AQ17" s="78">
        <v>0</v>
      </c>
      <c r="AR17" s="78">
        <v>0</v>
      </c>
      <c r="AS17" s="78">
        <v>0</v>
      </c>
      <c r="AT17" s="78">
        <v>0</v>
      </c>
      <c r="AU17" s="78">
        <v>0</v>
      </c>
      <c r="AV17" s="78">
        <v>0</v>
      </c>
      <c r="AW17" s="78">
        <v>0</v>
      </c>
      <c r="AX17" s="78">
        <v>0</v>
      </c>
      <c r="AY17" s="78">
        <v>0</v>
      </c>
      <c r="AZ17" s="78">
        <v>0</v>
      </c>
      <c r="BA17" s="78">
        <v>0</v>
      </c>
      <c r="BB17" s="78">
        <v>1</v>
      </c>
      <c r="BC17" s="93"/>
      <c r="BD17" s="80"/>
      <c r="BE17" s="80"/>
      <c r="BF17" s="80"/>
      <c r="BG17" s="80" t="s">
        <v>54</v>
      </c>
      <c r="BH17" s="80" t="s">
        <v>54</v>
      </c>
    </row>
    <row r="18" spans="1:60" x14ac:dyDescent="0.25">
      <c r="A18" s="75" t="s">
        <v>414</v>
      </c>
      <c r="B18" s="81">
        <v>15</v>
      </c>
      <c r="C18" s="82">
        <v>6</v>
      </c>
      <c r="D18" s="82">
        <v>0</v>
      </c>
      <c r="E18" s="82">
        <v>0</v>
      </c>
      <c r="F18" s="77">
        <v>0</v>
      </c>
      <c r="G18" s="77">
        <v>2</v>
      </c>
      <c r="H18" s="77">
        <v>5</v>
      </c>
      <c r="I18" s="77">
        <v>0</v>
      </c>
      <c r="J18" s="77">
        <v>1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3</v>
      </c>
      <c r="Q18" s="77">
        <v>1</v>
      </c>
      <c r="R18" s="77">
        <v>0</v>
      </c>
      <c r="S18" s="77">
        <v>1</v>
      </c>
      <c r="T18" s="77">
        <v>0</v>
      </c>
      <c r="U18" s="77">
        <v>0</v>
      </c>
      <c r="V18" s="77">
        <v>2</v>
      </c>
      <c r="W18" s="77">
        <v>2</v>
      </c>
      <c r="X18" s="77">
        <v>2</v>
      </c>
      <c r="Y18" s="77">
        <v>2</v>
      </c>
      <c r="Z18" s="77">
        <v>0</v>
      </c>
      <c r="AA18" s="77">
        <v>0</v>
      </c>
      <c r="AB18" s="78">
        <v>2</v>
      </c>
      <c r="AC18" s="78">
        <v>1</v>
      </c>
      <c r="AD18" s="78">
        <v>1</v>
      </c>
      <c r="AE18" s="78">
        <v>0</v>
      </c>
      <c r="AF18" s="78">
        <v>0</v>
      </c>
      <c r="AG18" s="78">
        <v>0</v>
      </c>
      <c r="AH18" s="78">
        <v>0</v>
      </c>
      <c r="AI18" s="78">
        <v>0</v>
      </c>
      <c r="AJ18" s="78">
        <v>0</v>
      </c>
      <c r="AK18" s="78">
        <v>0</v>
      </c>
      <c r="AL18" s="78">
        <v>0</v>
      </c>
      <c r="AM18" s="78">
        <v>0</v>
      </c>
      <c r="AN18" s="78">
        <v>1</v>
      </c>
      <c r="AO18" s="78">
        <v>1</v>
      </c>
      <c r="AP18" s="78">
        <v>0</v>
      </c>
      <c r="AQ18" s="78">
        <v>0</v>
      </c>
      <c r="AR18" s="78">
        <v>0</v>
      </c>
      <c r="AS18" s="78">
        <v>0</v>
      </c>
      <c r="AT18" s="78">
        <v>0</v>
      </c>
      <c r="AU18" s="78">
        <v>0</v>
      </c>
      <c r="AV18" s="78">
        <v>0</v>
      </c>
      <c r="AW18" s="78">
        <v>0</v>
      </c>
      <c r="AX18" s="78">
        <v>0</v>
      </c>
      <c r="AY18" s="78">
        <v>0</v>
      </c>
      <c r="AZ18" s="78">
        <v>0</v>
      </c>
      <c r="BA18" s="78">
        <v>0</v>
      </c>
      <c r="BB18" s="78">
        <v>2</v>
      </c>
      <c r="BC18" s="93" t="s">
        <v>415</v>
      </c>
      <c r="BD18" s="93" t="s">
        <v>415</v>
      </c>
      <c r="BE18" s="93" t="s">
        <v>415</v>
      </c>
      <c r="BF18" s="80" t="s">
        <v>57</v>
      </c>
      <c r="BG18" s="80" t="s">
        <v>54</v>
      </c>
      <c r="BH18" s="80" t="s">
        <v>54</v>
      </c>
    </row>
    <row r="19" spans="1:60" x14ac:dyDescent="0.25">
      <c r="A19" s="75" t="s">
        <v>416</v>
      </c>
      <c r="B19" s="81">
        <v>15</v>
      </c>
      <c r="C19" s="82">
        <v>5</v>
      </c>
      <c r="D19" s="82">
        <v>0</v>
      </c>
      <c r="E19" s="82">
        <v>0</v>
      </c>
      <c r="F19" s="77">
        <v>0</v>
      </c>
      <c r="G19" s="77">
        <v>2</v>
      </c>
      <c r="H19" s="77">
        <v>2</v>
      </c>
      <c r="I19" s="77">
        <v>0</v>
      </c>
      <c r="J19" s="77">
        <v>3</v>
      </c>
      <c r="K19" s="77">
        <v>1</v>
      </c>
      <c r="L19" s="77">
        <v>0</v>
      </c>
      <c r="M19" s="77">
        <v>0</v>
      </c>
      <c r="N19" s="77">
        <v>0</v>
      </c>
      <c r="O19" s="77">
        <v>0</v>
      </c>
      <c r="P19" s="77">
        <v>3</v>
      </c>
      <c r="Q19" s="77">
        <v>0</v>
      </c>
      <c r="R19" s="77">
        <v>2</v>
      </c>
      <c r="S19" s="77">
        <v>0</v>
      </c>
      <c r="T19" s="77">
        <v>0</v>
      </c>
      <c r="U19" s="77">
        <v>0</v>
      </c>
      <c r="V19" s="77">
        <v>0</v>
      </c>
      <c r="W19" s="77">
        <v>0</v>
      </c>
      <c r="X19" s="77">
        <v>1</v>
      </c>
      <c r="Y19" s="77">
        <v>1</v>
      </c>
      <c r="Z19" s="77">
        <v>0</v>
      </c>
      <c r="AA19" s="77">
        <v>0</v>
      </c>
      <c r="AB19" s="78">
        <v>0</v>
      </c>
      <c r="AC19" s="78">
        <v>0</v>
      </c>
      <c r="AD19" s="78">
        <v>0</v>
      </c>
      <c r="AE19" s="78">
        <v>0</v>
      </c>
      <c r="AF19" s="78">
        <v>0</v>
      </c>
      <c r="AG19" s="78">
        <v>0</v>
      </c>
      <c r="AH19" s="78">
        <v>0</v>
      </c>
      <c r="AI19" s="78">
        <v>0</v>
      </c>
      <c r="AJ19" s="78">
        <v>0</v>
      </c>
      <c r="AK19" s="78">
        <v>0</v>
      </c>
      <c r="AL19" s="78">
        <v>0</v>
      </c>
      <c r="AM19" s="78">
        <v>0</v>
      </c>
      <c r="AN19" s="78">
        <v>0</v>
      </c>
      <c r="AO19" s="78">
        <v>0</v>
      </c>
      <c r="AP19" s="78">
        <v>0</v>
      </c>
      <c r="AQ19" s="78">
        <v>0</v>
      </c>
      <c r="AR19" s="78">
        <v>0</v>
      </c>
      <c r="AS19" s="78">
        <v>0</v>
      </c>
      <c r="AT19" s="78">
        <v>0</v>
      </c>
      <c r="AU19" s="78">
        <v>0</v>
      </c>
      <c r="AV19" s="78">
        <v>0</v>
      </c>
      <c r="AW19" s="78">
        <v>0</v>
      </c>
      <c r="AX19" s="78">
        <v>0</v>
      </c>
      <c r="AY19" s="78">
        <v>0</v>
      </c>
      <c r="AZ19" s="78">
        <v>0</v>
      </c>
      <c r="BA19" s="78">
        <v>0</v>
      </c>
      <c r="BB19" s="78">
        <v>0</v>
      </c>
      <c r="BC19" s="93" t="s">
        <v>417</v>
      </c>
      <c r="BD19" s="80"/>
      <c r="BE19" s="80"/>
      <c r="BF19" s="80" t="s">
        <v>57</v>
      </c>
      <c r="BG19" s="80" t="s">
        <v>54</v>
      </c>
      <c r="BH19" s="80" t="s">
        <v>54</v>
      </c>
    </row>
    <row r="20" spans="1:60" ht="30" x14ac:dyDescent="0.25">
      <c r="A20" s="75" t="s">
        <v>418</v>
      </c>
      <c r="B20" s="81">
        <v>88</v>
      </c>
      <c r="C20" s="82">
        <v>7</v>
      </c>
      <c r="D20" s="82">
        <v>3</v>
      </c>
      <c r="E20" s="82">
        <v>3</v>
      </c>
      <c r="F20" s="77">
        <v>2</v>
      </c>
      <c r="G20" s="77">
        <v>2</v>
      </c>
      <c r="H20" s="77">
        <v>5</v>
      </c>
      <c r="I20" s="77">
        <v>0</v>
      </c>
      <c r="J20" s="77">
        <v>2</v>
      </c>
      <c r="K20" s="77">
        <v>0</v>
      </c>
      <c r="L20" s="77">
        <v>3</v>
      </c>
      <c r="M20" s="77">
        <v>4</v>
      </c>
      <c r="N20" s="77">
        <v>0</v>
      </c>
      <c r="O20" s="77">
        <v>0</v>
      </c>
      <c r="P20" s="77">
        <v>2</v>
      </c>
      <c r="Q20" s="77">
        <v>0</v>
      </c>
      <c r="R20" s="77">
        <v>7</v>
      </c>
      <c r="S20" s="77">
        <v>0</v>
      </c>
      <c r="T20" s="77">
        <v>0</v>
      </c>
      <c r="U20" s="77">
        <v>0</v>
      </c>
      <c r="V20" s="77">
        <v>1</v>
      </c>
      <c r="W20" s="77">
        <v>1</v>
      </c>
      <c r="X20" s="77">
        <v>0</v>
      </c>
      <c r="Y20" s="77">
        <v>0</v>
      </c>
      <c r="Z20" s="77">
        <v>0</v>
      </c>
      <c r="AA20" s="77">
        <v>0</v>
      </c>
      <c r="AB20" s="78">
        <v>2</v>
      </c>
      <c r="AC20" s="78">
        <v>1</v>
      </c>
      <c r="AD20" s="78">
        <v>1</v>
      </c>
      <c r="AE20" s="78">
        <v>0</v>
      </c>
      <c r="AF20" s="78">
        <v>2</v>
      </c>
      <c r="AG20" s="78">
        <v>1</v>
      </c>
      <c r="AH20" s="78">
        <v>0</v>
      </c>
      <c r="AI20" s="78">
        <v>0</v>
      </c>
      <c r="AJ20" s="78">
        <v>0</v>
      </c>
      <c r="AK20" s="78">
        <v>0</v>
      </c>
      <c r="AL20" s="78">
        <v>0</v>
      </c>
      <c r="AM20" s="78">
        <v>0</v>
      </c>
      <c r="AN20" s="78">
        <v>0</v>
      </c>
      <c r="AO20" s="78">
        <v>0</v>
      </c>
      <c r="AP20" s="78">
        <v>0</v>
      </c>
      <c r="AQ20" s="78">
        <v>0</v>
      </c>
      <c r="AR20" s="78">
        <v>0</v>
      </c>
      <c r="AS20" s="78">
        <v>0</v>
      </c>
      <c r="AT20" s="78">
        <v>0</v>
      </c>
      <c r="AU20" s="78">
        <v>0</v>
      </c>
      <c r="AV20" s="78">
        <v>0</v>
      </c>
      <c r="AW20" s="78">
        <v>0</v>
      </c>
      <c r="AX20" s="78">
        <v>0</v>
      </c>
      <c r="AY20" s="78">
        <v>0</v>
      </c>
      <c r="AZ20" s="78">
        <v>0</v>
      </c>
      <c r="BA20" s="78">
        <v>0</v>
      </c>
      <c r="BB20" s="78">
        <v>1</v>
      </c>
      <c r="BC20" s="179" t="s">
        <v>419</v>
      </c>
      <c r="BD20" s="95" t="s">
        <v>419</v>
      </c>
      <c r="BE20" s="95" t="s">
        <v>419</v>
      </c>
      <c r="BF20" s="80" t="s">
        <v>57</v>
      </c>
      <c r="BG20" s="80">
        <v>150</v>
      </c>
      <c r="BH20" s="80">
        <v>2000</v>
      </c>
    </row>
    <row r="21" spans="1:60" ht="15.75" customHeight="1" x14ac:dyDescent="0.25">
      <c r="A21" s="75" t="s">
        <v>420</v>
      </c>
      <c r="B21" s="81">
        <v>34</v>
      </c>
      <c r="C21" s="82">
        <v>5</v>
      </c>
      <c r="D21" s="82">
        <v>0</v>
      </c>
      <c r="E21" s="82">
        <v>0</v>
      </c>
      <c r="F21" s="77">
        <v>2</v>
      </c>
      <c r="G21" s="77">
        <v>0</v>
      </c>
      <c r="H21" s="77">
        <v>3</v>
      </c>
      <c r="I21" s="77">
        <v>1</v>
      </c>
      <c r="J21" s="77">
        <v>1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2</v>
      </c>
      <c r="Q21" s="77">
        <v>1</v>
      </c>
      <c r="R21" s="77">
        <v>2</v>
      </c>
      <c r="S21" s="77">
        <v>0</v>
      </c>
      <c r="T21" s="77">
        <v>0</v>
      </c>
      <c r="U21" s="77">
        <v>0</v>
      </c>
      <c r="V21" s="77">
        <v>0</v>
      </c>
      <c r="W21" s="77">
        <v>0</v>
      </c>
      <c r="X21" s="77">
        <v>0</v>
      </c>
      <c r="Y21" s="77">
        <v>0</v>
      </c>
      <c r="Z21" s="77">
        <v>0</v>
      </c>
      <c r="AA21" s="77">
        <v>0</v>
      </c>
      <c r="AB21" s="78">
        <v>1</v>
      </c>
      <c r="AC21" s="78">
        <v>1</v>
      </c>
      <c r="AD21" s="78">
        <v>0</v>
      </c>
      <c r="AE21" s="78">
        <v>0</v>
      </c>
      <c r="AF21" s="78">
        <v>0</v>
      </c>
      <c r="AG21" s="78">
        <v>0</v>
      </c>
      <c r="AH21" s="78">
        <v>0</v>
      </c>
      <c r="AI21" s="78">
        <v>0</v>
      </c>
      <c r="AJ21" s="78">
        <v>0</v>
      </c>
      <c r="AK21" s="78">
        <v>0</v>
      </c>
      <c r="AL21" s="78">
        <v>0</v>
      </c>
      <c r="AM21" s="78">
        <v>0</v>
      </c>
      <c r="AN21" s="78">
        <v>0</v>
      </c>
      <c r="AO21" s="78">
        <v>0</v>
      </c>
      <c r="AP21" s="78">
        <v>0</v>
      </c>
      <c r="AQ21" s="78">
        <v>0</v>
      </c>
      <c r="AR21" s="78">
        <v>0</v>
      </c>
      <c r="AS21" s="78">
        <v>0</v>
      </c>
      <c r="AT21" s="78">
        <v>0</v>
      </c>
      <c r="AU21" s="78">
        <v>0</v>
      </c>
      <c r="AV21" s="78">
        <v>0</v>
      </c>
      <c r="AW21" s="78">
        <v>0</v>
      </c>
      <c r="AX21" s="78">
        <v>0</v>
      </c>
      <c r="AY21" s="78">
        <v>0</v>
      </c>
      <c r="AZ21" s="78">
        <v>0</v>
      </c>
      <c r="BA21" s="78">
        <v>0</v>
      </c>
      <c r="BB21" s="78">
        <v>0</v>
      </c>
      <c r="BC21" s="79" t="s">
        <v>421</v>
      </c>
      <c r="BD21" s="79" t="s">
        <v>422</v>
      </c>
      <c r="BE21" s="180" t="s">
        <v>423</v>
      </c>
      <c r="BF21" s="80"/>
      <c r="BG21" s="80" t="s">
        <v>54</v>
      </c>
      <c r="BH21" s="80" t="s">
        <v>54</v>
      </c>
    </row>
    <row r="22" spans="1:60" x14ac:dyDescent="0.25">
      <c r="A22" s="75" t="s">
        <v>424</v>
      </c>
      <c r="B22" s="81">
        <v>5</v>
      </c>
      <c r="C22" s="82">
        <v>4</v>
      </c>
      <c r="D22" s="82">
        <v>0</v>
      </c>
      <c r="E22" s="82">
        <v>0</v>
      </c>
      <c r="F22" s="77">
        <v>0</v>
      </c>
      <c r="G22" s="77">
        <v>3</v>
      </c>
      <c r="H22" s="77">
        <v>1</v>
      </c>
      <c r="I22" s="77">
        <v>0</v>
      </c>
      <c r="J22" s="77">
        <v>3</v>
      </c>
      <c r="K22" s="77">
        <v>0</v>
      </c>
      <c r="L22" s="77">
        <v>0</v>
      </c>
      <c r="M22" s="77">
        <v>0</v>
      </c>
      <c r="N22" s="77">
        <v>0</v>
      </c>
      <c r="O22" s="77">
        <v>4</v>
      </c>
      <c r="P22" s="77">
        <v>0</v>
      </c>
      <c r="Q22" s="77">
        <v>0</v>
      </c>
      <c r="R22" s="77">
        <v>0</v>
      </c>
      <c r="S22" s="77">
        <v>0</v>
      </c>
      <c r="T22" s="77">
        <v>0</v>
      </c>
      <c r="U22" s="77">
        <v>0</v>
      </c>
      <c r="V22" s="77">
        <v>0</v>
      </c>
      <c r="W22" s="77">
        <v>0</v>
      </c>
      <c r="X22" s="77">
        <v>0</v>
      </c>
      <c r="Y22" s="77">
        <v>0</v>
      </c>
      <c r="Z22" s="77">
        <v>0</v>
      </c>
      <c r="AA22" s="77">
        <v>0</v>
      </c>
      <c r="AB22" s="78">
        <v>0</v>
      </c>
      <c r="AC22" s="78">
        <v>0</v>
      </c>
      <c r="AD22" s="78">
        <v>0</v>
      </c>
      <c r="AE22" s="78">
        <v>0</v>
      </c>
      <c r="AF22" s="78">
        <v>0</v>
      </c>
      <c r="AG22" s="78">
        <v>0</v>
      </c>
      <c r="AH22" s="78">
        <v>0</v>
      </c>
      <c r="AI22" s="78">
        <v>0</v>
      </c>
      <c r="AJ22" s="78">
        <v>0</v>
      </c>
      <c r="AK22" s="78">
        <v>0</v>
      </c>
      <c r="AL22" s="78">
        <v>0</v>
      </c>
      <c r="AM22" s="78">
        <v>0</v>
      </c>
      <c r="AN22" s="78">
        <v>0</v>
      </c>
      <c r="AO22" s="78">
        <v>0</v>
      </c>
      <c r="AP22" s="78">
        <v>0</v>
      </c>
      <c r="AQ22" s="78">
        <v>0</v>
      </c>
      <c r="AR22" s="78">
        <v>0</v>
      </c>
      <c r="AS22" s="78">
        <v>0</v>
      </c>
      <c r="AT22" s="78">
        <v>0</v>
      </c>
      <c r="AU22" s="78">
        <v>0</v>
      </c>
      <c r="AV22" s="78">
        <v>0</v>
      </c>
      <c r="AW22" s="78">
        <v>0</v>
      </c>
      <c r="AX22" s="78">
        <v>0</v>
      </c>
      <c r="AY22" s="78">
        <v>0</v>
      </c>
      <c r="AZ22" s="78">
        <v>0</v>
      </c>
      <c r="BA22" s="78">
        <v>0</v>
      </c>
      <c r="BB22" s="78">
        <v>0</v>
      </c>
      <c r="BC22" s="93" t="s">
        <v>425</v>
      </c>
      <c r="BD22" s="80"/>
      <c r="BE22" s="80"/>
      <c r="BF22" s="80"/>
      <c r="BG22" s="80"/>
      <c r="BH22" s="80"/>
    </row>
    <row r="23" spans="1:60" x14ac:dyDescent="0.25">
      <c r="A23" s="75" t="s">
        <v>426</v>
      </c>
      <c r="B23" s="81">
        <v>14</v>
      </c>
      <c r="C23" s="82">
        <v>7</v>
      </c>
      <c r="D23" s="82">
        <v>1</v>
      </c>
      <c r="E23" s="82">
        <v>2</v>
      </c>
      <c r="F23" s="77">
        <v>2</v>
      </c>
      <c r="G23" s="77">
        <v>2</v>
      </c>
      <c r="H23" s="77">
        <v>2</v>
      </c>
      <c r="I23" s="77">
        <v>3</v>
      </c>
      <c r="J23" s="77">
        <v>2</v>
      </c>
      <c r="K23" s="77">
        <v>0</v>
      </c>
      <c r="L23" s="77">
        <v>1</v>
      </c>
      <c r="M23" s="77">
        <v>2</v>
      </c>
      <c r="N23" s="77">
        <v>0</v>
      </c>
      <c r="O23" s="77">
        <v>0</v>
      </c>
      <c r="P23" s="77">
        <v>4</v>
      </c>
      <c r="Q23" s="77">
        <v>0</v>
      </c>
      <c r="R23" s="77">
        <v>2</v>
      </c>
      <c r="S23" s="77">
        <v>0</v>
      </c>
      <c r="T23" s="77">
        <v>2</v>
      </c>
      <c r="U23" s="77">
        <v>2</v>
      </c>
      <c r="V23" s="77">
        <v>2</v>
      </c>
      <c r="W23" s="77">
        <v>2</v>
      </c>
      <c r="X23" s="77">
        <v>2</v>
      </c>
      <c r="Y23" s="77">
        <v>2</v>
      </c>
      <c r="Z23" s="77">
        <v>0</v>
      </c>
      <c r="AA23" s="77">
        <v>0</v>
      </c>
      <c r="AB23" s="78">
        <v>1</v>
      </c>
      <c r="AC23" s="78">
        <v>1</v>
      </c>
      <c r="AD23" s="78">
        <v>0</v>
      </c>
      <c r="AE23" s="78">
        <v>0</v>
      </c>
      <c r="AF23" s="78">
        <v>0</v>
      </c>
      <c r="AG23" s="78">
        <v>0</v>
      </c>
      <c r="AH23" s="78">
        <v>0</v>
      </c>
      <c r="AI23" s="78">
        <v>0</v>
      </c>
      <c r="AJ23" s="78">
        <v>0</v>
      </c>
      <c r="AK23" s="78">
        <v>0</v>
      </c>
      <c r="AL23" s="78">
        <v>0</v>
      </c>
      <c r="AM23" s="78">
        <v>0</v>
      </c>
      <c r="AN23" s="78">
        <v>0</v>
      </c>
      <c r="AO23" s="78">
        <v>0</v>
      </c>
      <c r="AP23" s="78">
        <v>1</v>
      </c>
      <c r="AQ23" s="78">
        <v>1</v>
      </c>
      <c r="AR23" s="78">
        <v>0</v>
      </c>
      <c r="AS23" s="78">
        <v>0</v>
      </c>
      <c r="AT23" s="78">
        <v>0</v>
      </c>
      <c r="AU23" s="78">
        <v>0</v>
      </c>
      <c r="AV23" s="78">
        <v>0</v>
      </c>
      <c r="AW23" s="78">
        <v>0</v>
      </c>
      <c r="AX23" s="78">
        <v>0</v>
      </c>
      <c r="AY23" s="78">
        <v>0</v>
      </c>
      <c r="AZ23" s="78">
        <v>0</v>
      </c>
      <c r="BA23" s="78">
        <v>0</v>
      </c>
      <c r="BB23" s="78">
        <v>1</v>
      </c>
      <c r="BC23" s="93" t="s">
        <v>427</v>
      </c>
      <c r="BD23" s="93" t="s">
        <v>428</v>
      </c>
      <c r="BE23" s="93" t="s">
        <v>428</v>
      </c>
      <c r="BF23" s="80" t="s">
        <v>57</v>
      </c>
      <c r="BG23" s="80"/>
      <c r="BH23" s="80">
        <v>2000</v>
      </c>
    </row>
    <row r="24" spans="1:60" x14ac:dyDescent="0.25">
      <c r="A24" s="75" t="s">
        <v>429</v>
      </c>
      <c r="B24" s="81">
        <v>15</v>
      </c>
      <c r="C24" s="82">
        <v>5</v>
      </c>
      <c r="D24" s="82">
        <v>1</v>
      </c>
      <c r="E24" s="82">
        <v>0</v>
      </c>
      <c r="F24" s="77">
        <v>3</v>
      </c>
      <c r="G24" s="77">
        <v>1</v>
      </c>
      <c r="H24" s="77">
        <v>2</v>
      </c>
      <c r="I24" s="77">
        <v>1</v>
      </c>
      <c r="J24" s="77">
        <v>3</v>
      </c>
      <c r="K24" s="77">
        <v>3</v>
      </c>
      <c r="L24" s="77">
        <v>1</v>
      </c>
      <c r="M24" s="77">
        <v>2</v>
      </c>
      <c r="N24" s="77">
        <v>0</v>
      </c>
      <c r="O24" s="77">
        <v>5</v>
      </c>
      <c r="P24" s="77">
        <v>0</v>
      </c>
      <c r="Q24" s="77">
        <v>0</v>
      </c>
      <c r="R24" s="77">
        <v>3</v>
      </c>
      <c r="S24" s="77">
        <v>0</v>
      </c>
      <c r="T24" s="77">
        <v>0</v>
      </c>
      <c r="U24" s="77">
        <v>0</v>
      </c>
      <c r="V24" s="77">
        <v>0</v>
      </c>
      <c r="W24" s="77">
        <v>0</v>
      </c>
      <c r="X24" s="77">
        <v>0</v>
      </c>
      <c r="Y24" s="77">
        <v>0</v>
      </c>
      <c r="Z24" s="77">
        <v>0</v>
      </c>
      <c r="AA24" s="77">
        <v>0</v>
      </c>
      <c r="AB24" s="78">
        <v>3</v>
      </c>
      <c r="AC24" s="78">
        <v>0</v>
      </c>
      <c r="AD24" s="78">
        <v>3</v>
      </c>
      <c r="AE24" s="78">
        <v>0</v>
      </c>
      <c r="AF24" s="78">
        <v>0</v>
      </c>
      <c r="AG24" s="78">
        <v>0</v>
      </c>
      <c r="AH24" s="78">
        <v>0</v>
      </c>
      <c r="AI24" s="78">
        <v>0</v>
      </c>
      <c r="AJ24" s="78">
        <v>0</v>
      </c>
      <c r="AK24" s="78">
        <v>0</v>
      </c>
      <c r="AL24" s="78">
        <v>0</v>
      </c>
      <c r="AM24" s="78">
        <v>0</v>
      </c>
      <c r="AN24" s="78">
        <v>0</v>
      </c>
      <c r="AO24" s="78">
        <v>0</v>
      </c>
      <c r="AP24" s="78">
        <v>0</v>
      </c>
      <c r="AQ24" s="78">
        <v>0</v>
      </c>
      <c r="AR24" s="78">
        <v>0</v>
      </c>
      <c r="AS24" s="78">
        <v>0</v>
      </c>
      <c r="AT24" s="78">
        <v>0</v>
      </c>
      <c r="AU24" s="78">
        <v>0</v>
      </c>
      <c r="AV24" s="78">
        <v>0</v>
      </c>
      <c r="AW24" s="78">
        <v>0</v>
      </c>
      <c r="AX24" s="78">
        <v>0</v>
      </c>
      <c r="AY24" s="78">
        <v>0</v>
      </c>
      <c r="AZ24" s="78">
        <v>0</v>
      </c>
      <c r="BA24" s="78">
        <v>0</v>
      </c>
      <c r="BB24" s="78">
        <v>1</v>
      </c>
      <c r="BC24" s="93" t="s">
        <v>430</v>
      </c>
      <c r="BD24" s="93" t="s">
        <v>430</v>
      </c>
      <c r="BE24" s="93" t="s">
        <v>430</v>
      </c>
      <c r="BF24" s="80" t="s">
        <v>57</v>
      </c>
      <c r="BG24" s="80" t="s">
        <v>54</v>
      </c>
      <c r="BH24" s="80">
        <v>2000</v>
      </c>
    </row>
    <row r="25" spans="1:60" x14ac:dyDescent="0.25">
      <c r="A25" s="75" t="s">
        <v>431</v>
      </c>
      <c r="B25" s="81">
        <v>8</v>
      </c>
      <c r="C25" s="82">
        <v>1</v>
      </c>
      <c r="D25" s="82">
        <v>1</v>
      </c>
      <c r="E25" s="82">
        <v>1</v>
      </c>
      <c r="F25" s="77">
        <v>0</v>
      </c>
      <c r="G25" s="77">
        <v>0</v>
      </c>
      <c r="H25" s="77">
        <v>1</v>
      </c>
      <c r="I25" s="77">
        <v>0</v>
      </c>
      <c r="J25" s="77">
        <v>0</v>
      </c>
      <c r="K25" s="77">
        <v>0</v>
      </c>
      <c r="L25" s="77">
        <v>1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  <c r="T25" s="77">
        <v>0</v>
      </c>
      <c r="U25" s="77">
        <v>0</v>
      </c>
      <c r="V25" s="77">
        <v>0</v>
      </c>
      <c r="W25" s="77">
        <v>0</v>
      </c>
      <c r="X25" s="77">
        <v>0</v>
      </c>
      <c r="Y25" s="77">
        <v>0</v>
      </c>
      <c r="Z25" s="77">
        <v>0</v>
      </c>
      <c r="AA25" s="77">
        <v>0</v>
      </c>
      <c r="AB25" s="78">
        <v>1</v>
      </c>
      <c r="AC25" s="78">
        <v>0</v>
      </c>
      <c r="AD25" s="78">
        <v>1</v>
      </c>
      <c r="AE25" s="78">
        <v>0</v>
      </c>
      <c r="AF25" s="78">
        <v>0</v>
      </c>
      <c r="AG25" s="78">
        <v>0</v>
      </c>
      <c r="AH25" s="78">
        <v>0</v>
      </c>
      <c r="AI25" s="78">
        <v>0</v>
      </c>
      <c r="AJ25" s="78">
        <v>0</v>
      </c>
      <c r="AK25" s="78">
        <v>0</v>
      </c>
      <c r="AL25" s="78">
        <v>0</v>
      </c>
      <c r="AM25" s="78">
        <v>0</v>
      </c>
      <c r="AN25" s="78">
        <v>0</v>
      </c>
      <c r="AO25" s="78">
        <v>0</v>
      </c>
      <c r="AP25" s="78">
        <v>0</v>
      </c>
      <c r="AQ25" s="78">
        <v>0</v>
      </c>
      <c r="AR25" s="78">
        <v>0</v>
      </c>
      <c r="AS25" s="78">
        <v>0</v>
      </c>
      <c r="AT25" s="78">
        <v>0</v>
      </c>
      <c r="AU25" s="78">
        <v>0</v>
      </c>
      <c r="AV25" s="78">
        <v>0</v>
      </c>
      <c r="AW25" s="78">
        <v>0</v>
      </c>
      <c r="AX25" s="78">
        <v>0</v>
      </c>
      <c r="AY25" s="78">
        <v>0</v>
      </c>
      <c r="AZ25" s="78">
        <v>0</v>
      </c>
      <c r="BA25" s="78">
        <v>0</v>
      </c>
      <c r="BB25" s="78">
        <v>1</v>
      </c>
      <c r="BC25" s="93" t="s">
        <v>432</v>
      </c>
      <c r="BD25" s="80"/>
      <c r="BE25" s="80"/>
      <c r="BF25" s="80" t="s">
        <v>57</v>
      </c>
      <c r="BG25" s="80" t="s">
        <v>54</v>
      </c>
      <c r="BH25" s="80">
        <v>0</v>
      </c>
    </row>
    <row r="26" spans="1:60" ht="18.75" x14ac:dyDescent="0.3">
      <c r="A26" s="87" t="s">
        <v>85</v>
      </c>
      <c r="B26" s="88">
        <f t="shared" ref="B26:AG26" si="2">B27+B28+B29+B30+B31+B32</f>
        <v>164</v>
      </c>
      <c r="C26" s="88">
        <f t="shared" si="2"/>
        <v>25</v>
      </c>
      <c r="D26" s="88">
        <f t="shared" si="2"/>
        <v>9</v>
      </c>
      <c r="E26" s="88">
        <f t="shared" si="2"/>
        <v>11</v>
      </c>
      <c r="F26" s="88">
        <f t="shared" si="2"/>
        <v>9</v>
      </c>
      <c r="G26" s="88">
        <f t="shared" si="2"/>
        <v>3</v>
      </c>
      <c r="H26" s="88">
        <f t="shared" si="2"/>
        <v>4</v>
      </c>
      <c r="I26" s="88">
        <f t="shared" si="2"/>
        <v>3</v>
      </c>
      <c r="J26" s="88">
        <f t="shared" si="2"/>
        <v>15</v>
      </c>
      <c r="K26" s="88">
        <f t="shared" si="2"/>
        <v>1</v>
      </c>
      <c r="L26" s="88">
        <f t="shared" si="2"/>
        <v>9</v>
      </c>
      <c r="M26" s="88">
        <f t="shared" si="2"/>
        <v>9</v>
      </c>
      <c r="N26" s="88">
        <f t="shared" si="2"/>
        <v>1</v>
      </c>
      <c r="O26" s="88">
        <f t="shared" si="2"/>
        <v>1</v>
      </c>
      <c r="P26" s="88">
        <f t="shared" si="2"/>
        <v>0</v>
      </c>
      <c r="Q26" s="88">
        <f t="shared" si="2"/>
        <v>1</v>
      </c>
      <c r="R26" s="88">
        <f t="shared" si="2"/>
        <v>0</v>
      </c>
      <c r="S26" s="88">
        <f t="shared" si="2"/>
        <v>0</v>
      </c>
      <c r="T26" s="88">
        <f t="shared" si="2"/>
        <v>7</v>
      </c>
      <c r="U26" s="88">
        <f t="shared" si="2"/>
        <v>7</v>
      </c>
      <c r="V26" s="88">
        <f t="shared" si="2"/>
        <v>2</v>
      </c>
      <c r="W26" s="88">
        <f t="shared" si="2"/>
        <v>1</v>
      </c>
      <c r="X26" s="88">
        <f t="shared" si="2"/>
        <v>1</v>
      </c>
      <c r="Y26" s="88">
        <f t="shared" si="2"/>
        <v>1</v>
      </c>
      <c r="Z26" s="88">
        <f t="shared" si="2"/>
        <v>1</v>
      </c>
      <c r="AA26" s="88">
        <f t="shared" si="2"/>
        <v>1</v>
      </c>
      <c r="AB26" s="88">
        <f t="shared" si="2"/>
        <v>32</v>
      </c>
      <c r="AC26" s="88">
        <f t="shared" si="2"/>
        <v>14</v>
      </c>
      <c r="AD26" s="88">
        <f t="shared" si="2"/>
        <v>18</v>
      </c>
      <c r="AE26" s="88">
        <f t="shared" si="2"/>
        <v>0</v>
      </c>
      <c r="AF26" s="88">
        <f t="shared" si="2"/>
        <v>0</v>
      </c>
      <c r="AG26" s="88">
        <f t="shared" si="2"/>
        <v>0</v>
      </c>
      <c r="AH26" s="88">
        <f t="shared" ref="AH26:BM26" si="3">AH27+AH28+AH29+AH30+AH31+AH32</f>
        <v>10</v>
      </c>
      <c r="AI26" s="88">
        <f t="shared" si="3"/>
        <v>12</v>
      </c>
      <c r="AJ26" s="88">
        <f t="shared" si="3"/>
        <v>9</v>
      </c>
      <c r="AK26" s="88">
        <f t="shared" si="3"/>
        <v>9</v>
      </c>
      <c r="AL26" s="88">
        <f t="shared" si="3"/>
        <v>11</v>
      </c>
      <c r="AM26" s="88">
        <f t="shared" si="3"/>
        <v>11</v>
      </c>
      <c r="AN26" s="88">
        <f t="shared" si="3"/>
        <v>4</v>
      </c>
      <c r="AO26" s="88">
        <f t="shared" si="3"/>
        <v>4</v>
      </c>
      <c r="AP26" s="88">
        <f t="shared" si="3"/>
        <v>13</v>
      </c>
      <c r="AQ26" s="88">
        <f t="shared" si="3"/>
        <v>32</v>
      </c>
      <c r="AR26" s="88">
        <f t="shared" si="3"/>
        <v>0</v>
      </c>
      <c r="AS26" s="88">
        <f t="shared" si="3"/>
        <v>0</v>
      </c>
      <c r="AT26" s="88">
        <f t="shared" si="3"/>
        <v>2</v>
      </c>
      <c r="AU26" s="88">
        <f t="shared" si="3"/>
        <v>2</v>
      </c>
      <c r="AV26" s="88">
        <f t="shared" si="3"/>
        <v>0</v>
      </c>
      <c r="AW26" s="88">
        <f t="shared" si="3"/>
        <v>0</v>
      </c>
      <c r="AX26" s="88">
        <f t="shared" si="3"/>
        <v>3</v>
      </c>
      <c r="AY26" s="88">
        <f t="shared" si="3"/>
        <v>0</v>
      </c>
      <c r="AZ26" s="88">
        <f t="shared" si="3"/>
        <v>0</v>
      </c>
      <c r="BA26" s="88">
        <f t="shared" si="3"/>
        <v>0</v>
      </c>
      <c r="BB26" s="88">
        <f t="shared" si="3"/>
        <v>15</v>
      </c>
      <c r="BC26" s="69"/>
      <c r="BD26" s="69"/>
      <c r="BE26" s="69"/>
      <c r="BF26" s="69"/>
      <c r="BG26" s="69"/>
      <c r="BH26" s="69"/>
    </row>
    <row r="27" spans="1:60" x14ac:dyDescent="0.25">
      <c r="A27" s="89" t="s">
        <v>433</v>
      </c>
      <c r="B27" s="90">
        <v>33</v>
      </c>
      <c r="C27" s="91">
        <v>2</v>
      </c>
      <c r="D27" s="91">
        <v>2</v>
      </c>
      <c r="E27" s="91">
        <v>0</v>
      </c>
      <c r="F27" s="91">
        <v>2</v>
      </c>
      <c r="G27" s="91">
        <v>0</v>
      </c>
      <c r="H27" s="91">
        <v>0</v>
      </c>
      <c r="I27" s="91">
        <v>0</v>
      </c>
      <c r="J27" s="91">
        <v>2</v>
      </c>
      <c r="K27" s="91">
        <v>0</v>
      </c>
      <c r="L27" s="91">
        <v>2</v>
      </c>
      <c r="M27" s="91">
        <v>2</v>
      </c>
      <c r="N27" s="91">
        <v>0</v>
      </c>
      <c r="O27" s="91">
        <v>0</v>
      </c>
      <c r="P27" s="91">
        <v>0</v>
      </c>
      <c r="Q27" s="91">
        <v>0</v>
      </c>
      <c r="R27" s="91">
        <v>0</v>
      </c>
      <c r="S27" s="91">
        <v>0</v>
      </c>
      <c r="T27" s="91">
        <v>2</v>
      </c>
      <c r="U27" s="91">
        <v>2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2">
        <v>2</v>
      </c>
      <c r="AC27" s="92">
        <v>2</v>
      </c>
      <c r="AD27" s="92">
        <v>0</v>
      </c>
      <c r="AE27" s="92">
        <v>0</v>
      </c>
      <c r="AF27" s="92">
        <v>0</v>
      </c>
      <c r="AG27" s="92">
        <v>0</v>
      </c>
      <c r="AH27" s="92">
        <v>2</v>
      </c>
      <c r="AI27" s="92">
        <v>2</v>
      </c>
      <c r="AJ27" s="92">
        <v>2</v>
      </c>
      <c r="AK27" s="92">
        <v>2</v>
      </c>
      <c r="AL27" s="92">
        <v>2</v>
      </c>
      <c r="AM27" s="92">
        <v>2</v>
      </c>
      <c r="AN27" s="92">
        <v>0</v>
      </c>
      <c r="AO27" s="92">
        <v>0</v>
      </c>
      <c r="AP27" s="92">
        <v>0</v>
      </c>
      <c r="AQ27" s="92">
        <v>0</v>
      </c>
      <c r="AR27" s="92">
        <v>0</v>
      </c>
      <c r="AS27" s="92">
        <v>0</v>
      </c>
      <c r="AT27" s="92">
        <v>0</v>
      </c>
      <c r="AU27" s="92">
        <v>0</v>
      </c>
      <c r="AV27" s="92">
        <v>0</v>
      </c>
      <c r="AW27" s="92">
        <v>0</v>
      </c>
      <c r="AX27" s="92">
        <v>0</v>
      </c>
      <c r="AY27" s="92">
        <v>0</v>
      </c>
      <c r="AZ27" s="92">
        <v>0</v>
      </c>
      <c r="BA27" s="92">
        <v>0</v>
      </c>
      <c r="BB27" s="92">
        <v>0</v>
      </c>
      <c r="BC27" s="93" t="s">
        <v>434</v>
      </c>
      <c r="BD27" s="80"/>
      <c r="BE27" s="93" t="s">
        <v>434</v>
      </c>
      <c r="BF27" s="80" t="s">
        <v>57</v>
      </c>
      <c r="BG27" s="80"/>
      <c r="BH27" s="80">
        <v>2000</v>
      </c>
    </row>
    <row r="28" spans="1:60" x14ac:dyDescent="0.25">
      <c r="A28" s="89" t="s">
        <v>435</v>
      </c>
      <c r="B28" s="90">
        <v>30</v>
      </c>
      <c r="C28" s="91">
        <v>2</v>
      </c>
      <c r="D28" s="91">
        <v>0</v>
      </c>
      <c r="E28" s="91">
        <v>1</v>
      </c>
      <c r="F28" s="91">
        <v>0</v>
      </c>
      <c r="G28" s="91">
        <v>0</v>
      </c>
      <c r="H28" s="91">
        <v>1</v>
      </c>
      <c r="I28" s="91">
        <v>0</v>
      </c>
      <c r="J28" s="91">
        <v>0</v>
      </c>
      <c r="K28" s="91">
        <v>1</v>
      </c>
      <c r="L28" s="91">
        <v>0</v>
      </c>
      <c r="M28" s="91">
        <v>1</v>
      </c>
      <c r="N28" s="91">
        <v>0</v>
      </c>
      <c r="O28" s="91">
        <v>1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2">
        <v>2</v>
      </c>
      <c r="AC28" s="92">
        <v>1</v>
      </c>
      <c r="AD28" s="92">
        <v>1</v>
      </c>
      <c r="AE28" s="92">
        <v>0</v>
      </c>
      <c r="AF28" s="92">
        <v>0</v>
      </c>
      <c r="AG28" s="92">
        <v>0</v>
      </c>
      <c r="AH28" s="92">
        <v>0</v>
      </c>
      <c r="AI28" s="92">
        <v>0</v>
      </c>
      <c r="AJ28" s="92">
        <v>0</v>
      </c>
      <c r="AK28" s="92">
        <v>0</v>
      </c>
      <c r="AL28" s="92">
        <v>0</v>
      </c>
      <c r="AM28" s="92">
        <v>0</v>
      </c>
      <c r="AN28" s="92">
        <v>0</v>
      </c>
      <c r="AO28" s="92">
        <v>0</v>
      </c>
      <c r="AP28" s="92">
        <v>0</v>
      </c>
      <c r="AQ28" s="92">
        <v>0</v>
      </c>
      <c r="AR28" s="92">
        <v>0</v>
      </c>
      <c r="AS28" s="92">
        <v>0</v>
      </c>
      <c r="AT28" s="92">
        <v>0</v>
      </c>
      <c r="AU28" s="92">
        <v>0</v>
      </c>
      <c r="AV28" s="92">
        <v>0</v>
      </c>
      <c r="AW28" s="92">
        <v>0</v>
      </c>
      <c r="AX28" s="92">
        <v>1</v>
      </c>
      <c r="AY28" s="92">
        <v>0</v>
      </c>
      <c r="AZ28" s="92">
        <v>0</v>
      </c>
      <c r="BA28" s="92">
        <v>0</v>
      </c>
      <c r="BB28" s="92">
        <v>1</v>
      </c>
      <c r="BC28" s="93" t="s">
        <v>436</v>
      </c>
      <c r="BD28" s="93" t="s">
        <v>436</v>
      </c>
      <c r="BE28" s="93" t="s">
        <v>437</v>
      </c>
      <c r="BF28" s="80" t="s">
        <v>57</v>
      </c>
      <c r="BG28" s="80">
        <v>600</v>
      </c>
      <c r="BH28" s="80" t="s">
        <v>54</v>
      </c>
    </row>
    <row r="29" spans="1:60" x14ac:dyDescent="0.25">
      <c r="A29" s="89" t="s">
        <v>438</v>
      </c>
      <c r="B29" s="90">
        <v>25</v>
      </c>
      <c r="C29" s="91">
        <v>2</v>
      </c>
      <c r="D29" s="91">
        <v>2</v>
      </c>
      <c r="E29" s="91">
        <v>1</v>
      </c>
      <c r="F29" s="91">
        <v>1</v>
      </c>
      <c r="G29" s="91">
        <v>0</v>
      </c>
      <c r="H29" s="91">
        <v>0</v>
      </c>
      <c r="I29" s="91">
        <v>0</v>
      </c>
      <c r="J29" s="91">
        <v>2</v>
      </c>
      <c r="K29" s="91">
        <v>0</v>
      </c>
      <c r="L29" s="91">
        <v>2</v>
      </c>
      <c r="M29" s="91">
        <v>0</v>
      </c>
      <c r="N29" s="91">
        <v>0</v>
      </c>
      <c r="O29" s="91">
        <v>0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2">
        <v>2</v>
      </c>
      <c r="AC29" s="92">
        <v>1</v>
      </c>
      <c r="AD29" s="92">
        <v>1</v>
      </c>
      <c r="AE29" s="92">
        <v>0</v>
      </c>
      <c r="AF29" s="92">
        <v>0</v>
      </c>
      <c r="AG29" s="92">
        <v>0</v>
      </c>
      <c r="AH29" s="92">
        <v>2</v>
      </c>
      <c r="AI29" s="92">
        <v>2</v>
      </c>
      <c r="AJ29" s="92">
        <v>2</v>
      </c>
      <c r="AK29" s="92">
        <v>2</v>
      </c>
      <c r="AL29" s="92">
        <v>1</v>
      </c>
      <c r="AM29" s="92">
        <v>1</v>
      </c>
      <c r="AN29" s="92">
        <v>0</v>
      </c>
      <c r="AO29" s="92">
        <v>0</v>
      </c>
      <c r="AP29" s="92">
        <v>2</v>
      </c>
      <c r="AQ29" s="92">
        <v>2</v>
      </c>
      <c r="AR29" s="92">
        <v>0</v>
      </c>
      <c r="AS29" s="92">
        <v>0</v>
      </c>
      <c r="AT29" s="92">
        <v>0</v>
      </c>
      <c r="AU29" s="92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2">
        <v>0</v>
      </c>
      <c r="BB29" s="92">
        <v>0</v>
      </c>
      <c r="BC29" s="93" t="s">
        <v>439</v>
      </c>
      <c r="BD29" s="80"/>
      <c r="BE29" s="80"/>
      <c r="BF29" s="80" t="s">
        <v>57</v>
      </c>
      <c r="BG29" s="80" t="s">
        <v>54</v>
      </c>
      <c r="BH29" s="80">
        <v>2000</v>
      </c>
    </row>
    <row r="30" spans="1:60" x14ac:dyDescent="0.25">
      <c r="A30" s="89" t="s">
        <v>440</v>
      </c>
      <c r="B30" s="90">
        <v>26</v>
      </c>
      <c r="C30" s="91">
        <v>5</v>
      </c>
      <c r="D30" s="91">
        <v>3</v>
      </c>
      <c r="E30" s="91">
        <v>3</v>
      </c>
      <c r="F30" s="91">
        <v>2</v>
      </c>
      <c r="G30" s="91">
        <v>0</v>
      </c>
      <c r="H30" s="91">
        <v>0</v>
      </c>
      <c r="I30" s="91">
        <v>1</v>
      </c>
      <c r="J30" s="91">
        <v>4</v>
      </c>
      <c r="K30" s="91">
        <v>0</v>
      </c>
      <c r="L30" s="91">
        <v>3</v>
      </c>
      <c r="M30" s="91">
        <v>2</v>
      </c>
      <c r="N30" s="91">
        <v>0</v>
      </c>
      <c r="O30" s="91">
        <v>0</v>
      </c>
      <c r="P30" s="91">
        <v>0</v>
      </c>
      <c r="Q30" s="91">
        <v>0</v>
      </c>
      <c r="R30" s="91">
        <v>0</v>
      </c>
      <c r="S30" s="91">
        <v>0</v>
      </c>
      <c r="T30" s="91">
        <v>5</v>
      </c>
      <c r="U30" s="91">
        <v>5</v>
      </c>
      <c r="V30" s="91">
        <v>1</v>
      </c>
      <c r="W30" s="91">
        <v>1</v>
      </c>
      <c r="X30" s="91">
        <v>1</v>
      </c>
      <c r="Y30" s="91">
        <v>1</v>
      </c>
      <c r="Z30" s="91">
        <v>1</v>
      </c>
      <c r="AA30" s="91">
        <v>1</v>
      </c>
      <c r="AB30" s="92">
        <v>5</v>
      </c>
      <c r="AC30" s="92">
        <v>2</v>
      </c>
      <c r="AD30" s="92">
        <v>3</v>
      </c>
      <c r="AE30" s="92">
        <v>0</v>
      </c>
      <c r="AF30" s="92">
        <v>0</v>
      </c>
      <c r="AG30" s="92">
        <v>0</v>
      </c>
      <c r="AH30" s="92">
        <v>5</v>
      </c>
      <c r="AI30" s="92">
        <v>5</v>
      </c>
      <c r="AJ30" s="92">
        <v>5</v>
      </c>
      <c r="AK30" s="92">
        <v>5</v>
      </c>
      <c r="AL30" s="92">
        <v>5</v>
      </c>
      <c r="AM30" s="92">
        <v>5</v>
      </c>
      <c r="AN30" s="92">
        <v>4</v>
      </c>
      <c r="AO30" s="92">
        <v>4</v>
      </c>
      <c r="AP30" s="92">
        <v>5</v>
      </c>
      <c r="AQ30" s="92">
        <v>5</v>
      </c>
      <c r="AR30" s="92">
        <v>0</v>
      </c>
      <c r="AS30" s="92">
        <v>0</v>
      </c>
      <c r="AT30" s="92">
        <v>0</v>
      </c>
      <c r="AU30" s="92">
        <v>0</v>
      </c>
      <c r="AV30" s="92">
        <v>0</v>
      </c>
      <c r="AW30" s="92">
        <v>0</v>
      </c>
      <c r="AX30" s="92">
        <v>0</v>
      </c>
      <c r="AY30" s="92">
        <v>0</v>
      </c>
      <c r="AZ30" s="92">
        <v>0</v>
      </c>
      <c r="BA30" s="92">
        <v>0</v>
      </c>
      <c r="BB30" s="92">
        <v>1</v>
      </c>
      <c r="BC30" s="93" t="s">
        <v>441</v>
      </c>
      <c r="BD30" s="80"/>
      <c r="BE30" s="93" t="s">
        <v>442</v>
      </c>
      <c r="BF30" s="80"/>
      <c r="BG30" s="80" t="s">
        <v>54</v>
      </c>
      <c r="BH30" s="80">
        <v>2000</v>
      </c>
    </row>
    <row r="31" spans="1:60" x14ac:dyDescent="0.25">
      <c r="A31" s="89" t="s">
        <v>443</v>
      </c>
      <c r="B31" s="90">
        <v>18</v>
      </c>
      <c r="C31" s="91">
        <v>3</v>
      </c>
      <c r="D31" s="91">
        <v>0</v>
      </c>
      <c r="E31" s="91">
        <v>1</v>
      </c>
      <c r="F31" s="91">
        <v>1</v>
      </c>
      <c r="G31" s="91">
        <v>1</v>
      </c>
      <c r="H31" s="91">
        <v>0</v>
      </c>
      <c r="I31" s="91">
        <v>2</v>
      </c>
      <c r="J31" s="91">
        <v>1</v>
      </c>
      <c r="K31" s="91">
        <v>0</v>
      </c>
      <c r="L31" s="91">
        <v>0</v>
      </c>
      <c r="M31" s="91">
        <v>2</v>
      </c>
      <c r="N31" s="91">
        <v>1</v>
      </c>
      <c r="O31" s="91">
        <v>0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1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2">
        <v>3</v>
      </c>
      <c r="AC31" s="92">
        <v>0</v>
      </c>
      <c r="AD31" s="92">
        <v>3</v>
      </c>
      <c r="AE31" s="92">
        <v>0</v>
      </c>
      <c r="AF31" s="92">
        <v>0</v>
      </c>
      <c r="AG31" s="92">
        <v>0</v>
      </c>
      <c r="AH31" s="92">
        <v>0</v>
      </c>
      <c r="AI31" s="92">
        <v>0</v>
      </c>
      <c r="AJ31" s="92">
        <v>0</v>
      </c>
      <c r="AK31" s="92">
        <v>0</v>
      </c>
      <c r="AL31" s="92">
        <v>0</v>
      </c>
      <c r="AM31" s="92">
        <v>0</v>
      </c>
      <c r="AN31" s="92">
        <v>0</v>
      </c>
      <c r="AO31" s="92">
        <v>0</v>
      </c>
      <c r="AP31" s="92">
        <v>0</v>
      </c>
      <c r="AQ31" s="92">
        <v>0</v>
      </c>
      <c r="AR31" s="92">
        <v>0</v>
      </c>
      <c r="AS31" s="92">
        <v>0</v>
      </c>
      <c r="AT31" s="92">
        <v>0</v>
      </c>
      <c r="AU31" s="92">
        <v>0</v>
      </c>
      <c r="AV31" s="92">
        <v>0</v>
      </c>
      <c r="AW31" s="92">
        <v>0</v>
      </c>
      <c r="AX31" s="92">
        <v>0</v>
      </c>
      <c r="AY31" s="92">
        <v>0</v>
      </c>
      <c r="AZ31" s="92">
        <v>0</v>
      </c>
      <c r="BA31" s="92">
        <v>0</v>
      </c>
      <c r="BB31" s="92">
        <v>3</v>
      </c>
      <c r="BC31" s="93" t="s">
        <v>444</v>
      </c>
      <c r="BD31" s="93" t="s">
        <v>445</v>
      </c>
      <c r="BE31" s="93" t="s">
        <v>446</v>
      </c>
      <c r="BF31" s="80" t="s">
        <v>57</v>
      </c>
      <c r="BG31" s="80" t="s">
        <v>54</v>
      </c>
      <c r="BH31" s="80" t="s">
        <v>54</v>
      </c>
    </row>
    <row r="32" spans="1:60" ht="18" customHeight="1" x14ac:dyDescent="0.25">
      <c r="A32" s="89" t="s">
        <v>447</v>
      </c>
      <c r="B32" s="90">
        <v>32</v>
      </c>
      <c r="C32" s="91">
        <v>11</v>
      </c>
      <c r="D32" s="91">
        <v>2</v>
      </c>
      <c r="E32" s="91">
        <v>5</v>
      </c>
      <c r="F32" s="91">
        <v>3</v>
      </c>
      <c r="G32" s="91">
        <v>2</v>
      </c>
      <c r="H32" s="91">
        <v>3</v>
      </c>
      <c r="I32" s="91">
        <v>0</v>
      </c>
      <c r="J32" s="91">
        <v>6</v>
      </c>
      <c r="K32" s="91">
        <v>0</v>
      </c>
      <c r="L32" s="91">
        <v>2</v>
      </c>
      <c r="M32" s="91">
        <v>2</v>
      </c>
      <c r="N32" s="91">
        <v>0</v>
      </c>
      <c r="O32" s="91">
        <v>0</v>
      </c>
      <c r="P32" s="91">
        <v>0</v>
      </c>
      <c r="Q32" s="91">
        <v>1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2">
        <v>18</v>
      </c>
      <c r="AC32" s="92">
        <v>8</v>
      </c>
      <c r="AD32" s="92">
        <v>10</v>
      </c>
      <c r="AE32" s="92">
        <v>0</v>
      </c>
      <c r="AF32" s="92">
        <v>0</v>
      </c>
      <c r="AG32" s="92">
        <v>0</v>
      </c>
      <c r="AH32" s="92">
        <v>1</v>
      </c>
      <c r="AI32" s="92">
        <v>3</v>
      </c>
      <c r="AJ32" s="92">
        <v>0</v>
      </c>
      <c r="AK32" s="92">
        <v>0</v>
      </c>
      <c r="AL32" s="92">
        <v>3</v>
      </c>
      <c r="AM32" s="92">
        <v>3</v>
      </c>
      <c r="AN32" s="92">
        <v>0</v>
      </c>
      <c r="AO32" s="92">
        <v>0</v>
      </c>
      <c r="AP32" s="92">
        <v>6</v>
      </c>
      <c r="AQ32" s="92">
        <v>25</v>
      </c>
      <c r="AR32" s="92">
        <v>0</v>
      </c>
      <c r="AS32" s="92">
        <v>0</v>
      </c>
      <c r="AT32" s="92">
        <v>2</v>
      </c>
      <c r="AU32" s="92">
        <v>2</v>
      </c>
      <c r="AV32" s="92">
        <v>0</v>
      </c>
      <c r="AW32" s="92">
        <v>0</v>
      </c>
      <c r="AX32" s="92">
        <v>2</v>
      </c>
      <c r="AY32" s="92">
        <v>0</v>
      </c>
      <c r="AZ32" s="92">
        <v>0</v>
      </c>
      <c r="BA32" s="92">
        <v>0</v>
      </c>
      <c r="BB32" s="92">
        <v>10</v>
      </c>
      <c r="BC32" s="93" t="s">
        <v>448</v>
      </c>
      <c r="BD32" s="80"/>
      <c r="BE32" s="80"/>
      <c r="BF32" s="80" t="s">
        <v>57</v>
      </c>
      <c r="BG32" s="80">
        <v>1500</v>
      </c>
      <c r="BH32" s="80">
        <v>2000</v>
      </c>
    </row>
    <row r="33" spans="1:60" ht="18.75" x14ac:dyDescent="0.3">
      <c r="A33" s="87" t="s">
        <v>90</v>
      </c>
      <c r="B33" s="88">
        <f t="shared" ref="B33:AG33" si="4">B34+B35+B36+B37</f>
        <v>92</v>
      </c>
      <c r="C33" s="88">
        <f t="shared" si="4"/>
        <v>23</v>
      </c>
      <c r="D33" s="88">
        <f t="shared" si="4"/>
        <v>1</v>
      </c>
      <c r="E33" s="88">
        <f t="shared" si="4"/>
        <v>11</v>
      </c>
      <c r="F33" s="88">
        <f t="shared" si="4"/>
        <v>3</v>
      </c>
      <c r="G33" s="88">
        <f t="shared" si="4"/>
        <v>3</v>
      </c>
      <c r="H33" s="88">
        <f t="shared" si="4"/>
        <v>6</v>
      </c>
      <c r="I33" s="88">
        <f t="shared" si="4"/>
        <v>4</v>
      </c>
      <c r="J33" s="88">
        <f t="shared" si="4"/>
        <v>12</v>
      </c>
      <c r="K33" s="88">
        <f t="shared" si="4"/>
        <v>4</v>
      </c>
      <c r="L33" s="88">
        <f t="shared" si="4"/>
        <v>1</v>
      </c>
      <c r="M33" s="88">
        <f t="shared" si="4"/>
        <v>8</v>
      </c>
      <c r="N33" s="88">
        <f t="shared" si="4"/>
        <v>0</v>
      </c>
      <c r="O33" s="88">
        <f t="shared" si="4"/>
        <v>0</v>
      </c>
      <c r="P33" s="88">
        <f t="shared" si="4"/>
        <v>7</v>
      </c>
      <c r="Q33" s="88">
        <f t="shared" si="4"/>
        <v>1</v>
      </c>
      <c r="R33" s="88">
        <f t="shared" si="4"/>
        <v>0</v>
      </c>
      <c r="S33" s="88">
        <f t="shared" si="4"/>
        <v>0</v>
      </c>
      <c r="T33" s="88">
        <f t="shared" si="4"/>
        <v>5</v>
      </c>
      <c r="U33" s="88">
        <f t="shared" si="4"/>
        <v>5</v>
      </c>
      <c r="V33" s="88">
        <f t="shared" si="4"/>
        <v>2</v>
      </c>
      <c r="W33" s="88">
        <f t="shared" si="4"/>
        <v>2</v>
      </c>
      <c r="X33" s="88">
        <f t="shared" si="4"/>
        <v>0</v>
      </c>
      <c r="Y33" s="88">
        <f t="shared" si="4"/>
        <v>0</v>
      </c>
      <c r="Z33" s="88">
        <f t="shared" si="4"/>
        <v>0</v>
      </c>
      <c r="AA33" s="88">
        <f t="shared" si="4"/>
        <v>0</v>
      </c>
      <c r="AB33" s="88">
        <f t="shared" si="4"/>
        <v>12</v>
      </c>
      <c r="AC33" s="88">
        <f t="shared" si="4"/>
        <v>7</v>
      </c>
      <c r="AD33" s="88">
        <f t="shared" si="4"/>
        <v>4</v>
      </c>
      <c r="AE33" s="88">
        <f t="shared" si="4"/>
        <v>0</v>
      </c>
      <c r="AF33" s="88">
        <f t="shared" si="4"/>
        <v>0</v>
      </c>
      <c r="AG33" s="88">
        <f t="shared" si="4"/>
        <v>0</v>
      </c>
      <c r="AH33" s="88">
        <f t="shared" ref="AH33:BM33" si="5">AH34+AH35+AH36+AH37</f>
        <v>0</v>
      </c>
      <c r="AI33" s="88">
        <f t="shared" si="5"/>
        <v>0</v>
      </c>
      <c r="AJ33" s="88">
        <f t="shared" si="5"/>
        <v>1</v>
      </c>
      <c r="AK33" s="88">
        <f t="shared" si="5"/>
        <v>1</v>
      </c>
      <c r="AL33" s="88">
        <f t="shared" si="5"/>
        <v>1</v>
      </c>
      <c r="AM33" s="88">
        <f t="shared" si="5"/>
        <v>1</v>
      </c>
      <c r="AN33" s="88">
        <f t="shared" si="5"/>
        <v>0</v>
      </c>
      <c r="AO33" s="88">
        <f t="shared" si="5"/>
        <v>0</v>
      </c>
      <c r="AP33" s="88">
        <f t="shared" si="5"/>
        <v>7</v>
      </c>
      <c r="AQ33" s="88">
        <f t="shared" si="5"/>
        <v>7</v>
      </c>
      <c r="AR33" s="88">
        <f t="shared" si="5"/>
        <v>5</v>
      </c>
      <c r="AS33" s="88">
        <f t="shared" si="5"/>
        <v>5</v>
      </c>
      <c r="AT33" s="88">
        <f t="shared" si="5"/>
        <v>0</v>
      </c>
      <c r="AU33" s="88">
        <f t="shared" si="5"/>
        <v>0</v>
      </c>
      <c r="AV33" s="88">
        <f t="shared" si="5"/>
        <v>0</v>
      </c>
      <c r="AW33" s="88">
        <f t="shared" si="5"/>
        <v>0</v>
      </c>
      <c r="AX33" s="88">
        <f t="shared" si="5"/>
        <v>1</v>
      </c>
      <c r="AY33" s="88">
        <f t="shared" si="5"/>
        <v>0</v>
      </c>
      <c r="AZ33" s="88">
        <f t="shared" si="5"/>
        <v>0</v>
      </c>
      <c r="BA33" s="88">
        <f t="shared" si="5"/>
        <v>0</v>
      </c>
      <c r="BB33" s="88">
        <f t="shared" si="5"/>
        <v>13</v>
      </c>
      <c r="BC33" s="69"/>
      <c r="BD33" s="69"/>
      <c r="BE33" s="69"/>
      <c r="BF33" s="69"/>
      <c r="BG33" s="69"/>
      <c r="BH33" s="69"/>
    </row>
    <row r="34" spans="1:60" ht="17.25" customHeight="1" x14ac:dyDescent="0.25">
      <c r="A34" s="89" t="s">
        <v>449</v>
      </c>
      <c r="B34" s="170">
        <v>14</v>
      </c>
      <c r="C34" s="38">
        <v>6</v>
      </c>
      <c r="D34" s="38">
        <v>0</v>
      </c>
      <c r="E34" s="38">
        <v>4</v>
      </c>
      <c r="F34" s="38">
        <v>0</v>
      </c>
      <c r="G34" s="38">
        <v>0</v>
      </c>
      <c r="H34" s="38">
        <v>2</v>
      </c>
      <c r="I34" s="38">
        <v>2</v>
      </c>
      <c r="J34" s="38">
        <v>2</v>
      </c>
      <c r="K34" s="38">
        <v>0</v>
      </c>
      <c r="L34" s="38">
        <v>0</v>
      </c>
      <c r="M34" s="38">
        <v>4</v>
      </c>
      <c r="N34" s="38">
        <v>0</v>
      </c>
      <c r="O34" s="38">
        <v>0</v>
      </c>
      <c r="P34" s="38">
        <v>2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38">
        <v>0</v>
      </c>
      <c r="Z34" s="38">
        <v>0</v>
      </c>
      <c r="AA34" s="38">
        <v>0</v>
      </c>
      <c r="AB34" s="39">
        <v>4</v>
      </c>
      <c r="AC34" s="39">
        <v>4</v>
      </c>
      <c r="AD34" s="39">
        <v>0</v>
      </c>
      <c r="AE34" s="39">
        <v>0</v>
      </c>
      <c r="AF34" s="39">
        <v>0</v>
      </c>
      <c r="AG34" s="39">
        <v>0</v>
      </c>
      <c r="AH34" s="39">
        <v>0</v>
      </c>
      <c r="AI34" s="39">
        <v>0</v>
      </c>
      <c r="AJ34" s="39">
        <v>0</v>
      </c>
      <c r="AK34" s="39">
        <v>0</v>
      </c>
      <c r="AL34" s="39">
        <v>0</v>
      </c>
      <c r="AM34" s="39">
        <v>0</v>
      </c>
      <c r="AN34" s="39">
        <v>0</v>
      </c>
      <c r="AO34" s="39">
        <v>0</v>
      </c>
      <c r="AP34" s="39">
        <v>0</v>
      </c>
      <c r="AQ34" s="39">
        <v>0</v>
      </c>
      <c r="AR34" s="39">
        <v>1</v>
      </c>
      <c r="AS34" s="39">
        <v>1</v>
      </c>
      <c r="AT34" s="39">
        <v>0</v>
      </c>
      <c r="AU34" s="39">
        <v>0</v>
      </c>
      <c r="AV34" s="39">
        <v>0</v>
      </c>
      <c r="AW34" s="39">
        <v>0</v>
      </c>
      <c r="AX34" s="39">
        <v>0</v>
      </c>
      <c r="AY34" s="39">
        <v>0</v>
      </c>
      <c r="AZ34" s="39">
        <v>0</v>
      </c>
      <c r="BA34" s="39">
        <v>0</v>
      </c>
      <c r="BB34" s="39">
        <v>4</v>
      </c>
      <c r="BC34" s="181" t="s">
        <v>450</v>
      </c>
      <c r="BD34" s="21"/>
      <c r="BE34" s="182" t="s">
        <v>451</v>
      </c>
      <c r="BF34" s="21" t="s">
        <v>57</v>
      </c>
      <c r="BG34" s="21">
        <v>1340</v>
      </c>
      <c r="BH34" s="21" t="s">
        <v>54</v>
      </c>
    </row>
    <row r="35" spans="1:60" ht="30" x14ac:dyDescent="0.25">
      <c r="A35" s="89" t="s">
        <v>452</v>
      </c>
      <c r="B35" s="90">
        <v>21</v>
      </c>
      <c r="C35" s="91">
        <v>8</v>
      </c>
      <c r="D35" s="91">
        <v>1</v>
      </c>
      <c r="E35" s="91">
        <v>3</v>
      </c>
      <c r="F35" s="91">
        <v>2</v>
      </c>
      <c r="G35" s="91">
        <v>1</v>
      </c>
      <c r="H35" s="91">
        <v>1</v>
      </c>
      <c r="I35" s="38">
        <v>0</v>
      </c>
      <c r="J35" s="38">
        <v>7</v>
      </c>
      <c r="K35" s="38">
        <v>4</v>
      </c>
      <c r="L35" s="38">
        <v>1</v>
      </c>
      <c r="M35" s="38">
        <v>3</v>
      </c>
      <c r="N35" s="38">
        <v>0</v>
      </c>
      <c r="O35" s="38">
        <v>0</v>
      </c>
      <c r="P35" s="38">
        <v>3</v>
      </c>
      <c r="Q35" s="38">
        <v>0</v>
      </c>
      <c r="R35" s="38">
        <v>0</v>
      </c>
      <c r="S35" s="38">
        <v>0</v>
      </c>
      <c r="T35" s="38">
        <v>5</v>
      </c>
      <c r="U35" s="38">
        <v>5</v>
      </c>
      <c r="V35" s="38">
        <v>1</v>
      </c>
      <c r="W35" s="38">
        <v>1</v>
      </c>
      <c r="X35" s="38">
        <v>0</v>
      </c>
      <c r="Y35" s="38">
        <v>0</v>
      </c>
      <c r="Z35" s="38">
        <v>0</v>
      </c>
      <c r="AA35" s="38">
        <v>0</v>
      </c>
      <c r="AB35" s="39">
        <v>5</v>
      </c>
      <c r="AC35" s="39">
        <v>1</v>
      </c>
      <c r="AD35" s="39">
        <v>4</v>
      </c>
      <c r="AE35" s="39">
        <v>0</v>
      </c>
      <c r="AF35" s="39">
        <v>0</v>
      </c>
      <c r="AG35" s="39">
        <v>0</v>
      </c>
      <c r="AH35" s="39">
        <v>0</v>
      </c>
      <c r="AI35" s="39">
        <v>0</v>
      </c>
      <c r="AJ35" s="39">
        <v>0</v>
      </c>
      <c r="AK35" s="39">
        <v>0</v>
      </c>
      <c r="AL35" s="39">
        <v>0</v>
      </c>
      <c r="AM35" s="39">
        <v>0</v>
      </c>
      <c r="AN35" s="39">
        <v>0</v>
      </c>
      <c r="AO35" s="39">
        <v>0</v>
      </c>
      <c r="AP35" s="39">
        <v>5</v>
      </c>
      <c r="AQ35" s="39">
        <v>5</v>
      </c>
      <c r="AR35" s="39">
        <v>4</v>
      </c>
      <c r="AS35" s="39">
        <v>4</v>
      </c>
      <c r="AT35" s="39">
        <v>0</v>
      </c>
      <c r="AU35" s="39">
        <v>0</v>
      </c>
      <c r="AV35" s="39">
        <v>0</v>
      </c>
      <c r="AW35" s="39">
        <v>0</v>
      </c>
      <c r="AX35" s="39">
        <v>0</v>
      </c>
      <c r="AY35" s="39">
        <v>0</v>
      </c>
      <c r="AZ35" s="39">
        <v>0</v>
      </c>
      <c r="BA35" s="39">
        <v>0</v>
      </c>
      <c r="BB35" s="39">
        <v>5</v>
      </c>
      <c r="BC35" s="23" t="s">
        <v>453</v>
      </c>
      <c r="BD35" s="23" t="s">
        <v>453</v>
      </c>
      <c r="BE35" s="21"/>
      <c r="BF35" s="23" t="s">
        <v>454</v>
      </c>
      <c r="BG35" s="21">
        <v>2243</v>
      </c>
      <c r="BH35" s="21">
        <v>2000</v>
      </c>
    </row>
    <row r="36" spans="1:60" x14ac:dyDescent="0.25">
      <c r="A36" s="89" t="s">
        <v>455</v>
      </c>
      <c r="B36" s="90">
        <v>19</v>
      </c>
      <c r="C36" s="91">
        <v>8</v>
      </c>
      <c r="D36" s="91">
        <v>0</v>
      </c>
      <c r="E36" s="91">
        <v>4</v>
      </c>
      <c r="F36" s="91">
        <v>1</v>
      </c>
      <c r="G36" s="91">
        <v>2</v>
      </c>
      <c r="H36" s="91">
        <v>3</v>
      </c>
      <c r="I36" s="38">
        <v>2</v>
      </c>
      <c r="J36" s="38">
        <v>3</v>
      </c>
      <c r="K36" s="38">
        <v>0</v>
      </c>
      <c r="L36" s="38">
        <v>0</v>
      </c>
      <c r="M36" s="38">
        <v>1</v>
      </c>
      <c r="N36" s="38">
        <v>0</v>
      </c>
      <c r="O36" s="38">
        <v>0</v>
      </c>
      <c r="P36" s="38">
        <v>2</v>
      </c>
      <c r="Q36" s="38">
        <v>1</v>
      </c>
      <c r="R36" s="38">
        <v>0</v>
      </c>
      <c r="S36" s="38">
        <v>0</v>
      </c>
      <c r="T36" s="38">
        <v>0</v>
      </c>
      <c r="U36" s="38">
        <v>0</v>
      </c>
      <c r="V36" s="38">
        <v>1</v>
      </c>
      <c r="W36" s="38">
        <v>1</v>
      </c>
      <c r="X36" s="38">
        <v>0</v>
      </c>
      <c r="Y36" s="38">
        <v>0</v>
      </c>
      <c r="Z36" s="38">
        <v>0</v>
      </c>
      <c r="AA36" s="38">
        <v>0</v>
      </c>
      <c r="AB36" s="39">
        <v>3</v>
      </c>
      <c r="AC36" s="39">
        <v>2</v>
      </c>
      <c r="AD36" s="39">
        <v>0</v>
      </c>
      <c r="AE36" s="39">
        <v>0</v>
      </c>
      <c r="AF36" s="39">
        <v>0</v>
      </c>
      <c r="AG36" s="39">
        <v>0</v>
      </c>
      <c r="AH36" s="39">
        <v>0</v>
      </c>
      <c r="AI36" s="39">
        <v>0</v>
      </c>
      <c r="AJ36" s="39">
        <v>1</v>
      </c>
      <c r="AK36" s="39">
        <v>1</v>
      </c>
      <c r="AL36" s="39">
        <v>1</v>
      </c>
      <c r="AM36" s="39">
        <v>1</v>
      </c>
      <c r="AN36" s="39">
        <v>0</v>
      </c>
      <c r="AO36" s="39">
        <v>0</v>
      </c>
      <c r="AP36" s="39">
        <v>2</v>
      </c>
      <c r="AQ36" s="39">
        <v>2</v>
      </c>
      <c r="AR36" s="39">
        <v>0</v>
      </c>
      <c r="AS36" s="39">
        <v>0</v>
      </c>
      <c r="AT36" s="39">
        <v>0</v>
      </c>
      <c r="AU36" s="39">
        <v>0</v>
      </c>
      <c r="AV36" s="39">
        <v>0</v>
      </c>
      <c r="AW36" s="39">
        <v>0</v>
      </c>
      <c r="AX36" s="39">
        <v>1</v>
      </c>
      <c r="AY36" s="39">
        <v>0</v>
      </c>
      <c r="AZ36" s="39">
        <v>0</v>
      </c>
      <c r="BA36" s="39">
        <v>0</v>
      </c>
      <c r="BB36" s="39">
        <v>3</v>
      </c>
      <c r="BC36" s="23" t="s">
        <v>456</v>
      </c>
      <c r="BD36" s="23" t="s">
        <v>456</v>
      </c>
      <c r="BE36" s="23" t="s">
        <v>457</v>
      </c>
      <c r="BF36" s="21" t="s">
        <v>57</v>
      </c>
      <c r="BG36" s="21">
        <v>1240</v>
      </c>
      <c r="BH36" s="21" t="s">
        <v>54</v>
      </c>
    </row>
    <row r="37" spans="1:60" x14ac:dyDescent="0.25">
      <c r="A37" s="89" t="s">
        <v>458</v>
      </c>
      <c r="B37" s="90">
        <v>38</v>
      </c>
      <c r="C37" s="91">
        <v>1</v>
      </c>
      <c r="D37" s="91">
        <v>0</v>
      </c>
      <c r="E37" s="91">
        <v>0</v>
      </c>
      <c r="F37" s="91">
        <v>0</v>
      </c>
      <c r="G37" s="91">
        <v>0</v>
      </c>
      <c r="H37" s="91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0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8">
        <v>0</v>
      </c>
      <c r="X37" s="38">
        <v>0</v>
      </c>
      <c r="Y37" s="38">
        <v>0</v>
      </c>
      <c r="Z37" s="38">
        <v>0</v>
      </c>
      <c r="AA37" s="38">
        <v>0</v>
      </c>
      <c r="AB37" s="39">
        <v>0</v>
      </c>
      <c r="AC37" s="39">
        <v>0</v>
      </c>
      <c r="AD37" s="39">
        <v>0</v>
      </c>
      <c r="AE37" s="39">
        <v>0</v>
      </c>
      <c r="AF37" s="39">
        <v>0</v>
      </c>
      <c r="AG37" s="39">
        <v>0</v>
      </c>
      <c r="AH37" s="39">
        <v>0</v>
      </c>
      <c r="AI37" s="39">
        <v>0</v>
      </c>
      <c r="AJ37" s="39">
        <v>0</v>
      </c>
      <c r="AK37" s="39">
        <v>0</v>
      </c>
      <c r="AL37" s="39">
        <v>0</v>
      </c>
      <c r="AM37" s="39">
        <v>0</v>
      </c>
      <c r="AN37" s="39">
        <v>0</v>
      </c>
      <c r="AO37" s="39">
        <v>0</v>
      </c>
      <c r="AP37" s="39">
        <v>0</v>
      </c>
      <c r="AQ37" s="39">
        <v>0</v>
      </c>
      <c r="AR37" s="39">
        <v>0</v>
      </c>
      <c r="AS37" s="39">
        <v>0</v>
      </c>
      <c r="AT37" s="39">
        <v>0</v>
      </c>
      <c r="AU37" s="39">
        <v>0</v>
      </c>
      <c r="AV37" s="39">
        <v>0</v>
      </c>
      <c r="AW37" s="39">
        <v>0</v>
      </c>
      <c r="AX37" s="39">
        <v>0</v>
      </c>
      <c r="AY37" s="39">
        <v>0</v>
      </c>
      <c r="AZ37" s="39">
        <v>0</v>
      </c>
      <c r="BA37" s="39">
        <v>0</v>
      </c>
      <c r="BB37" s="39">
        <v>1</v>
      </c>
      <c r="BC37" s="23" t="s">
        <v>459</v>
      </c>
      <c r="BD37" s="21"/>
      <c r="BE37" s="21"/>
      <c r="BF37" s="21"/>
      <c r="BG37" s="21"/>
      <c r="BH37" s="21"/>
    </row>
    <row r="38" spans="1:60" ht="18.75" x14ac:dyDescent="0.3">
      <c r="A38" s="97" t="s">
        <v>93</v>
      </c>
      <c r="B38" s="88">
        <f t="shared" ref="B38:AG38" si="6">B33+B26+B10</f>
        <v>770</v>
      </c>
      <c r="C38" s="88">
        <f t="shared" si="6"/>
        <v>161</v>
      </c>
      <c r="D38" s="88">
        <f t="shared" si="6"/>
        <v>30</v>
      </c>
      <c r="E38" s="88">
        <f t="shared" si="6"/>
        <v>50</v>
      </c>
      <c r="F38" s="88">
        <f t="shared" si="6"/>
        <v>32</v>
      </c>
      <c r="G38" s="88">
        <f t="shared" si="6"/>
        <v>46</v>
      </c>
      <c r="H38" s="88">
        <f t="shared" si="6"/>
        <v>68</v>
      </c>
      <c r="I38" s="88">
        <f t="shared" si="6"/>
        <v>16</v>
      </c>
      <c r="J38" s="88">
        <f t="shared" si="6"/>
        <v>72</v>
      </c>
      <c r="K38" s="88">
        <f t="shared" si="6"/>
        <v>15</v>
      </c>
      <c r="L38" s="88">
        <f t="shared" si="6"/>
        <v>30</v>
      </c>
      <c r="M38" s="88">
        <f t="shared" si="6"/>
        <v>38</v>
      </c>
      <c r="N38" s="88">
        <f t="shared" si="6"/>
        <v>6</v>
      </c>
      <c r="O38" s="88">
        <f t="shared" si="6"/>
        <v>16</v>
      </c>
      <c r="P38" s="88">
        <f t="shared" si="6"/>
        <v>44</v>
      </c>
      <c r="Q38" s="88">
        <f t="shared" si="6"/>
        <v>6</v>
      </c>
      <c r="R38" s="88">
        <f t="shared" si="6"/>
        <v>26</v>
      </c>
      <c r="S38" s="88">
        <f t="shared" si="6"/>
        <v>1</v>
      </c>
      <c r="T38" s="88">
        <f t="shared" si="6"/>
        <v>16</v>
      </c>
      <c r="U38" s="88">
        <f t="shared" si="6"/>
        <v>33</v>
      </c>
      <c r="V38" s="88">
        <f t="shared" si="6"/>
        <v>10</v>
      </c>
      <c r="W38" s="88">
        <f t="shared" si="6"/>
        <v>9</v>
      </c>
      <c r="X38" s="88">
        <f t="shared" si="6"/>
        <v>12</v>
      </c>
      <c r="Y38" s="88">
        <f t="shared" si="6"/>
        <v>16</v>
      </c>
      <c r="Z38" s="88">
        <f t="shared" si="6"/>
        <v>2</v>
      </c>
      <c r="AA38" s="88">
        <f t="shared" si="6"/>
        <v>2</v>
      </c>
      <c r="AB38" s="88">
        <f t="shared" si="6"/>
        <v>88</v>
      </c>
      <c r="AC38" s="88">
        <f t="shared" si="6"/>
        <v>45</v>
      </c>
      <c r="AD38" s="88">
        <f t="shared" si="6"/>
        <v>39</v>
      </c>
      <c r="AE38" s="88">
        <f t="shared" si="6"/>
        <v>0</v>
      </c>
      <c r="AF38" s="88">
        <f t="shared" si="6"/>
        <v>5</v>
      </c>
      <c r="AG38" s="88">
        <f t="shared" si="6"/>
        <v>3</v>
      </c>
      <c r="AH38" s="88">
        <f t="shared" ref="AH38:BB38" si="7">AH33+AH26+AH10</f>
        <v>11</v>
      </c>
      <c r="AI38" s="88">
        <f t="shared" si="7"/>
        <v>31</v>
      </c>
      <c r="AJ38" s="88">
        <f t="shared" si="7"/>
        <v>11</v>
      </c>
      <c r="AK38" s="88">
        <f t="shared" si="7"/>
        <v>11</v>
      </c>
      <c r="AL38" s="88">
        <f t="shared" si="7"/>
        <v>18</v>
      </c>
      <c r="AM38" s="88">
        <f t="shared" si="7"/>
        <v>23</v>
      </c>
      <c r="AN38" s="88">
        <f t="shared" si="7"/>
        <v>6</v>
      </c>
      <c r="AO38" s="88">
        <f t="shared" si="7"/>
        <v>6</v>
      </c>
      <c r="AP38" s="88">
        <f t="shared" si="7"/>
        <v>29</v>
      </c>
      <c r="AQ38" s="88">
        <f t="shared" si="7"/>
        <v>48</v>
      </c>
      <c r="AR38" s="88">
        <f t="shared" si="7"/>
        <v>5</v>
      </c>
      <c r="AS38" s="88">
        <f t="shared" si="7"/>
        <v>5</v>
      </c>
      <c r="AT38" s="88">
        <f t="shared" si="7"/>
        <v>3</v>
      </c>
      <c r="AU38" s="88">
        <f t="shared" si="7"/>
        <v>3</v>
      </c>
      <c r="AV38" s="88">
        <f t="shared" si="7"/>
        <v>0</v>
      </c>
      <c r="AW38" s="88">
        <f t="shared" si="7"/>
        <v>0</v>
      </c>
      <c r="AX38" s="88">
        <f t="shared" si="7"/>
        <v>5</v>
      </c>
      <c r="AY38" s="88">
        <f t="shared" si="7"/>
        <v>1</v>
      </c>
      <c r="AZ38" s="88">
        <f t="shared" si="7"/>
        <v>0</v>
      </c>
      <c r="BA38" s="88" t="e">
        <f t="shared" si="7"/>
        <v>#VALUE!</v>
      </c>
      <c r="BB38" s="88">
        <f t="shared" si="7"/>
        <v>37</v>
      </c>
      <c r="BC38" s="69"/>
      <c r="BD38" s="69"/>
      <c r="BE38" s="69"/>
      <c r="BF38" s="69"/>
      <c r="BG38" s="69"/>
      <c r="BH38" s="69"/>
    </row>
    <row r="39" spans="1:60" x14ac:dyDescent="0.25">
      <c r="A39" s="44"/>
      <c r="B39" s="44"/>
      <c r="C39" s="44"/>
      <c r="D39" s="44"/>
      <c r="E39" s="44"/>
      <c r="F39" s="44"/>
      <c r="G39" s="44"/>
      <c r="H39" s="44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</row>
    <row r="40" spans="1:60" x14ac:dyDescent="0.25">
      <c r="A40" s="99"/>
      <c r="B40" s="99"/>
      <c r="C40" s="99"/>
      <c r="D40" s="99"/>
      <c r="E40" s="99"/>
      <c r="F40" s="99"/>
      <c r="G40" s="99"/>
      <c r="H40" s="99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</row>
    <row r="41" spans="1:60" ht="45" x14ac:dyDescent="0.25">
      <c r="A41" s="454" t="s">
        <v>94</v>
      </c>
      <c r="B41" s="454"/>
      <c r="C41" s="101"/>
      <c r="D41" s="101"/>
      <c r="E41" s="102" t="s">
        <v>460</v>
      </c>
      <c r="F41" s="102" t="s">
        <v>95</v>
      </c>
      <c r="G41" s="102" t="s">
        <v>95</v>
      </c>
      <c r="H41" s="102" t="s">
        <v>95</v>
      </c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</row>
    <row r="42" spans="1:60" x14ac:dyDescent="0.25">
      <c r="A42" s="101"/>
      <c r="B42" s="101"/>
      <c r="C42" s="101"/>
      <c r="D42" s="101"/>
      <c r="E42" s="455" t="s">
        <v>96</v>
      </c>
      <c r="F42" s="455"/>
      <c r="G42" s="455"/>
      <c r="H42" s="455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</row>
    <row r="43" spans="1:60" x14ac:dyDescent="0.25">
      <c r="A43" s="456" t="s">
        <v>461</v>
      </c>
      <c r="B43" s="456"/>
      <c r="C43" s="456"/>
      <c r="D43" s="456"/>
      <c r="E43" s="456"/>
      <c r="F43" s="456"/>
      <c r="G43" s="456"/>
      <c r="H43" s="456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</row>
    <row r="44" spans="1:60" x14ac:dyDescent="0.25">
      <c r="A44" s="455" t="s">
        <v>97</v>
      </c>
      <c r="B44" s="455"/>
      <c r="C44" s="455"/>
      <c r="D44" s="455"/>
      <c r="E44" s="455"/>
      <c r="F44" s="455"/>
      <c r="G44" s="103"/>
      <c r="H44" s="103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</row>
    <row r="45" spans="1:60" x14ac:dyDescent="0.25">
      <c r="A45" s="104"/>
      <c r="B45" s="104"/>
      <c r="C45" s="104"/>
      <c r="D45" s="104"/>
      <c r="E45" s="104"/>
      <c r="F45" s="104"/>
      <c r="G45" s="104"/>
      <c r="H45" s="10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</row>
    <row r="46" spans="1:60" x14ac:dyDescent="0.25">
      <c r="A46" s="104"/>
      <c r="B46" s="104"/>
      <c r="C46" s="104"/>
      <c r="D46" s="104"/>
      <c r="E46" s="104"/>
      <c r="F46" s="104"/>
      <c r="G46" s="104"/>
      <c r="H46" s="10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</row>
    <row r="47" spans="1:60" x14ac:dyDescent="0.25">
      <c r="A47" s="104"/>
      <c r="B47" s="104"/>
      <c r="C47" s="104"/>
      <c r="D47" s="104"/>
      <c r="E47" s="104"/>
      <c r="F47" s="104"/>
      <c r="G47" s="104"/>
      <c r="H47" s="10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</row>
    <row r="48" spans="1:60" x14ac:dyDescent="0.25">
      <c r="A48" s="1"/>
      <c r="B48" s="1"/>
      <c r="C48" s="1"/>
      <c r="D48" s="1"/>
      <c r="E48" s="1"/>
      <c r="F48" s="1"/>
      <c r="G48" s="1"/>
      <c r="H48" s="1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</row>
    <row r="49" spans="1:60" x14ac:dyDescent="0.25">
      <c r="A49" s="1"/>
      <c r="B49" s="1"/>
      <c r="C49" s="1"/>
      <c r="D49" s="1"/>
      <c r="E49" s="1"/>
      <c r="F49" s="1"/>
      <c r="G49" s="1"/>
      <c r="H49" s="1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</row>
  </sheetData>
  <mergeCells count="66">
    <mergeCell ref="BC14:BE14"/>
    <mergeCell ref="A41:B41"/>
    <mergeCell ref="E42:H42"/>
    <mergeCell ref="A43:H43"/>
    <mergeCell ref="A44:F44"/>
    <mergeCell ref="AX6:BA7"/>
    <mergeCell ref="BB6:BB8"/>
    <mergeCell ref="L7:L8"/>
    <mergeCell ref="M7:M8"/>
    <mergeCell ref="N7:N8"/>
    <mergeCell ref="O7:O8"/>
    <mergeCell ref="P7:P8"/>
    <mergeCell ref="Q7:Q8"/>
    <mergeCell ref="T7:U7"/>
    <mergeCell ref="V7:W7"/>
    <mergeCell ref="X7:Y7"/>
    <mergeCell ref="Z7:AA7"/>
    <mergeCell ref="AH7:AI7"/>
    <mergeCell ref="AJ7:AK7"/>
    <mergeCell ref="AL7:AM7"/>
    <mergeCell ref="AN7:AO7"/>
    <mergeCell ref="AE6:AE8"/>
    <mergeCell ref="AF6:AF8"/>
    <mergeCell ref="AG6:AG8"/>
    <mergeCell ref="AH6:AO6"/>
    <mergeCell ref="AP6:AW6"/>
    <mergeCell ref="AP7:AQ7"/>
    <mergeCell ref="AR7:AS7"/>
    <mergeCell ref="AT7:AU7"/>
    <mergeCell ref="AV7:AW7"/>
    <mergeCell ref="R6:R8"/>
    <mergeCell ref="S6:S8"/>
    <mergeCell ref="T6:AA6"/>
    <mergeCell ref="AC6:AC8"/>
    <mergeCell ref="AD6:AD8"/>
    <mergeCell ref="I6:I8"/>
    <mergeCell ref="J6:J8"/>
    <mergeCell ref="K6:K8"/>
    <mergeCell ref="L6:N6"/>
    <mergeCell ref="O6:Q6"/>
    <mergeCell ref="BD3:BD8"/>
    <mergeCell ref="BE3:BE8"/>
    <mergeCell ref="BF3:BF8"/>
    <mergeCell ref="BG3:BG8"/>
    <mergeCell ref="BH3:BH8"/>
    <mergeCell ref="A3:A8"/>
    <mergeCell ref="B3:B8"/>
    <mergeCell ref="C3:AA3"/>
    <mergeCell ref="AB3:BA3"/>
    <mergeCell ref="BC3:BC8"/>
    <mergeCell ref="C4:AA4"/>
    <mergeCell ref="AB4:BA4"/>
    <mergeCell ref="C5:C8"/>
    <mergeCell ref="E5:AA5"/>
    <mergeCell ref="AB5:AB8"/>
    <mergeCell ref="AC5:BA5"/>
    <mergeCell ref="D6:D8"/>
    <mergeCell ref="E6:E8"/>
    <mergeCell ref="F6:F8"/>
    <mergeCell ref="G6:G8"/>
    <mergeCell ref="H6:H8"/>
    <mergeCell ref="A1:O1"/>
    <mergeCell ref="AX1:AX2"/>
    <mergeCell ref="AY1:AY2"/>
    <mergeCell ref="AZ1:AZ2"/>
    <mergeCell ref="A2:M2"/>
  </mergeCells>
  <hyperlinks>
    <hyperlink ref="BC11" r:id="rId1" xr:uid="{00000000-0004-0000-0B00-000000000000}"/>
    <hyperlink ref="BC12" r:id="rId2" xr:uid="{00000000-0004-0000-0B00-000001000000}"/>
    <hyperlink ref="BD12" r:id="rId3" xr:uid="{00000000-0004-0000-0B00-000002000000}"/>
    <hyperlink ref="BE12" r:id="rId4" xr:uid="{00000000-0004-0000-0B00-000003000000}"/>
    <hyperlink ref="BC13" r:id="rId5" xr:uid="{00000000-0004-0000-0B00-000004000000}"/>
    <hyperlink ref="BD13" r:id="rId6" xr:uid="{00000000-0004-0000-0B00-000005000000}"/>
    <hyperlink ref="BE13" r:id="rId7" xr:uid="{00000000-0004-0000-0B00-000006000000}"/>
    <hyperlink ref="BC14" r:id="rId8" xr:uid="{00000000-0004-0000-0B00-000007000000}"/>
    <hyperlink ref="BC15" r:id="rId9" xr:uid="{00000000-0004-0000-0B00-000008000000}"/>
    <hyperlink ref="BD15" r:id="rId10" xr:uid="{00000000-0004-0000-0B00-000009000000}"/>
    <hyperlink ref="BC16" r:id="rId11" xr:uid="{00000000-0004-0000-0B00-00000A000000}"/>
    <hyperlink ref="BD16" r:id="rId12" xr:uid="{00000000-0004-0000-0B00-00000B000000}"/>
    <hyperlink ref="BE16" r:id="rId13" xr:uid="{00000000-0004-0000-0B00-00000C000000}"/>
    <hyperlink ref="BC18" r:id="rId14" xr:uid="{00000000-0004-0000-0B00-00000D000000}"/>
    <hyperlink ref="BD18" r:id="rId15" xr:uid="{00000000-0004-0000-0B00-00000E000000}"/>
    <hyperlink ref="BE18" r:id="rId16" xr:uid="{00000000-0004-0000-0B00-00000F000000}"/>
    <hyperlink ref="BC19" r:id="rId17" xr:uid="{00000000-0004-0000-0B00-000010000000}"/>
    <hyperlink ref="BC20" r:id="rId18" xr:uid="{00000000-0004-0000-0B00-000011000000}"/>
    <hyperlink ref="BD20" r:id="rId19" xr:uid="{00000000-0004-0000-0B00-000012000000}"/>
    <hyperlink ref="BE20" r:id="rId20" xr:uid="{00000000-0004-0000-0B00-000013000000}"/>
    <hyperlink ref="BC21" r:id="rId21" xr:uid="{00000000-0004-0000-0B00-000014000000}"/>
    <hyperlink ref="BD21" r:id="rId22" xr:uid="{00000000-0004-0000-0B00-000015000000}"/>
    <hyperlink ref="BE21" r:id="rId23" xr:uid="{00000000-0004-0000-0B00-000016000000}"/>
    <hyperlink ref="BC22" r:id="rId24" xr:uid="{00000000-0004-0000-0B00-000017000000}"/>
    <hyperlink ref="BC23" r:id="rId25" xr:uid="{00000000-0004-0000-0B00-000018000000}"/>
    <hyperlink ref="BD23" r:id="rId26" xr:uid="{00000000-0004-0000-0B00-000019000000}"/>
    <hyperlink ref="BE23" r:id="rId27" xr:uid="{00000000-0004-0000-0B00-00001A000000}"/>
    <hyperlink ref="BC24" r:id="rId28" xr:uid="{00000000-0004-0000-0B00-00001B000000}"/>
    <hyperlink ref="BD24" r:id="rId29" xr:uid="{00000000-0004-0000-0B00-00001C000000}"/>
    <hyperlink ref="BE24" r:id="rId30" xr:uid="{00000000-0004-0000-0B00-00001D000000}"/>
    <hyperlink ref="BC25" r:id="rId31" xr:uid="{00000000-0004-0000-0B00-00001E000000}"/>
    <hyperlink ref="BC27" r:id="rId32" xr:uid="{00000000-0004-0000-0B00-00001F000000}"/>
    <hyperlink ref="BE27" r:id="rId33" xr:uid="{00000000-0004-0000-0B00-000020000000}"/>
    <hyperlink ref="BC28" r:id="rId34" xr:uid="{00000000-0004-0000-0B00-000021000000}"/>
    <hyperlink ref="BD28" r:id="rId35" xr:uid="{00000000-0004-0000-0B00-000022000000}"/>
    <hyperlink ref="BE28" r:id="rId36" xr:uid="{00000000-0004-0000-0B00-000023000000}"/>
    <hyperlink ref="BC29" r:id="rId37" xr:uid="{00000000-0004-0000-0B00-000024000000}"/>
    <hyperlink ref="BC30" r:id="rId38" xr:uid="{00000000-0004-0000-0B00-000025000000}"/>
    <hyperlink ref="BE30" r:id="rId39" xr:uid="{00000000-0004-0000-0B00-000026000000}"/>
    <hyperlink ref="BC31" r:id="rId40" xr:uid="{00000000-0004-0000-0B00-000027000000}"/>
    <hyperlink ref="BD31" r:id="rId41" xr:uid="{00000000-0004-0000-0B00-000028000000}"/>
    <hyperlink ref="BE31" r:id="rId42" xr:uid="{00000000-0004-0000-0B00-000029000000}"/>
    <hyperlink ref="BC32" r:id="rId43" xr:uid="{00000000-0004-0000-0B00-00002A000000}"/>
    <hyperlink ref="BC34" r:id="rId44" xr:uid="{00000000-0004-0000-0B00-00002B000000}"/>
    <hyperlink ref="BE34" r:id="rId45" xr:uid="{00000000-0004-0000-0B00-00002C000000}"/>
    <hyperlink ref="BC35" r:id="rId46" xr:uid="{00000000-0004-0000-0B00-00002D000000}"/>
    <hyperlink ref="BD35" r:id="rId47" xr:uid="{00000000-0004-0000-0B00-00002E000000}"/>
    <hyperlink ref="BF35" r:id="rId48" xr:uid="{00000000-0004-0000-0B00-00002F000000}"/>
    <hyperlink ref="BC36" r:id="rId49" xr:uid="{00000000-0004-0000-0B00-000030000000}"/>
    <hyperlink ref="BD36" r:id="rId50" xr:uid="{00000000-0004-0000-0B00-000031000000}"/>
    <hyperlink ref="BE36" r:id="rId51" xr:uid="{00000000-0004-0000-0B00-000032000000}"/>
    <hyperlink ref="BC37" r:id="rId52" xr:uid="{00000000-0004-0000-0B00-000033000000}"/>
  </hyperlinks>
  <pageMargins left="0.70078740157480324" right="0.70078740157480324" top="0.75196850393700787" bottom="0.75196850393700787" header="0.3" footer="0.3"/>
  <pageSetup paperSize="9" firstPageNumber="2147483648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5" x14ac:dyDescent="0.25"/>
  <sheetData/>
  <pageMargins left="0.70078740157480324" right="0.70078740157480324" top="0.75196850393700787" bottom="0.75196850393700787" header="0.3" footer="0.3"/>
  <pageSetup paperSize="9" firstPageNumber="2147483648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H34"/>
  <sheetViews>
    <sheetView workbookViewId="0">
      <pane xSplit="1" topLeftCell="B1" activePane="topRight" state="frozen"/>
      <selection pane="topRight"/>
    </sheetView>
  </sheetViews>
  <sheetFormatPr defaultRowHeight="15" x14ac:dyDescent="0.25"/>
  <cols>
    <col min="1" max="1" width="38.140625" customWidth="1"/>
    <col min="2" max="2" width="12.140625" customWidth="1"/>
    <col min="3" max="13" width="12.5703125" bestFit="1"/>
    <col min="14" max="14" width="10.7109375" customWidth="1"/>
    <col min="15" max="53" width="12.5703125" bestFit="1"/>
    <col min="54" max="54" width="14.140625" customWidth="1"/>
    <col min="55" max="60" width="16.7109375" customWidth="1"/>
  </cols>
  <sheetData>
    <row r="1" spans="1:60" ht="22.9" customHeight="1" x14ac:dyDescent="0.25">
      <c r="A1" s="394" t="s">
        <v>462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96"/>
      <c r="AY1" s="396"/>
      <c r="AZ1" s="396"/>
      <c r="BA1" s="3"/>
      <c r="BB1" s="3"/>
      <c r="BC1" s="4"/>
      <c r="BD1" s="4"/>
      <c r="BE1" s="4"/>
      <c r="BF1" s="4"/>
      <c r="BG1" s="4"/>
      <c r="BH1" s="4"/>
    </row>
    <row r="2" spans="1:60" ht="21.6" customHeight="1" x14ac:dyDescent="0.25">
      <c r="A2" s="398" t="s">
        <v>1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397"/>
      <c r="AY2" s="397"/>
      <c r="AZ2" s="397"/>
      <c r="BA2" s="6"/>
      <c r="BB2" s="6"/>
      <c r="BC2" s="7"/>
      <c r="BD2" s="7"/>
      <c r="BE2" s="7"/>
      <c r="BF2" s="7"/>
      <c r="BG2" s="7"/>
      <c r="BH2" s="7"/>
    </row>
    <row r="3" spans="1:60" ht="18.75" x14ac:dyDescent="0.25">
      <c r="A3" s="400" t="s">
        <v>2</v>
      </c>
      <c r="B3" s="402" t="s">
        <v>3</v>
      </c>
      <c r="C3" s="404" t="s">
        <v>4</v>
      </c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05"/>
      <c r="T3" s="405"/>
      <c r="U3" s="405"/>
      <c r="V3" s="405"/>
      <c r="W3" s="405"/>
      <c r="X3" s="405"/>
      <c r="Y3" s="405"/>
      <c r="Z3" s="405"/>
      <c r="AA3" s="406"/>
      <c r="AB3" s="407" t="s">
        <v>5</v>
      </c>
      <c r="AC3" s="408"/>
      <c r="AD3" s="408"/>
      <c r="AE3" s="408"/>
      <c r="AF3" s="408"/>
      <c r="AG3" s="408"/>
      <c r="AH3" s="408"/>
      <c r="AI3" s="408"/>
      <c r="AJ3" s="408"/>
      <c r="AK3" s="408"/>
      <c r="AL3" s="408"/>
      <c r="AM3" s="408"/>
      <c r="AN3" s="408"/>
      <c r="AO3" s="408"/>
      <c r="AP3" s="408"/>
      <c r="AQ3" s="408"/>
      <c r="AR3" s="408"/>
      <c r="AS3" s="408"/>
      <c r="AT3" s="408"/>
      <c r="AU3" s="408"/>
      <c r="AV3" s="408"/>
      <c r="AW3" s="408"/>
      <c r="AX3" s="408"/>
      <c r="AY3" s="408"/>
      <c r="AZ3" s="408"/>
      <c r="BA3" s="409"/>
      <c r="BB3" s="8"/>
      <c r="BC3" s="410" t="s">
        <v>6</v>
      </c>
      <c r="BD3" s="410" t="s">
        <v>7</v>
      </c>
      <c r="BE3" s="410" t="s">
        <v>8</v>
      </c>
      <c r="BF3" s="410" t="s">
        <v>9</v>
      </c>
      <c r="BG3" s="410" t="s">
        <v>10</v>
      </c>
      <c r="BH3" s="410" t="s">
        <v>11</v>
      </c>
    </row>
    <row r="4" spans="1:60" ht="15.75" x14ac:dyDescent="0.25">
      <c r="A4" s="401"/>
      <c r="B4" s="403"/>
      <c r="C4" s="412" t="s">
        <v>12</v>
      </c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  <c r="O4" s="413"/>
      <c r="P4" s="413"/>
      <c r="Q4" s="413"/>
      <c r="R4" s="413"/>
      <c r="S4" s="413"/>
      <c r="T4" s="413"/>
      <c r="U4" s="413"/>
      <c r="V4" s="413"/>
      <c r="W4" s="413"/>
      <c r="X4" s="413"/>
      <c r="Y4" s="413"/>
      <c r="Z4" s="413"/>
      <c r="AA4" s="414"/>
      <c r="AB4" s="415" t="s">
        <v>13</v>
      </c>
      <c r="AC4" s="416"/>
      <c r="AD4" s="416"/>
      <c r="AE4" s="416"/>
      <c r="AF4" s="416"/>
      <c r="AG4" s="416"/>
      <c r="AH4" s="416"/>
      <c r="AI4" s="416"/>
      <c r="AJ4" s="416"/>
      <c r="AK4" s="416"/>
      <c r="AL4" s="416"/>
      <c r="AM4" s="416"/>
      <c r="AN4" s="416"/>
      <c r="AO4" s="416"/>
      <c r="AP4" s="416"/>
      <c r="AQ4" s="416"/>
      <c r="AR4" s="416"/>
      <c r="AS4" s="416"/>
      <c r="AT4" s="416"/>
      <c r="AU4" s="416"/>
      <c r="AV4" s="416"/>
      <c r="AW4" s="416"/>
      <c r="AX4" s="416"/>
      <c r="AY4" s="416"/>
      <c r="AZ4" s="416"/>
      <c r="BA4" s="417"/>
      <c r="BB4" s="10"/>
      <c r="BC4" s="411"/>
      <c r="BD4" s="411"/>
      <c r="BE4" s="411"/>
      <c r="BF4" s="411"/>
      <c r="BG4" s="411"/>
      <c r="BH4" s="411"/>
    </row>
    <row r="5" spans="1:60" ht="17.45" customHeight="1" x14ac:dyDescent="0.25">
      <c r="A5" s="401"/>
      <c r="B5" s="403"/>
      <c r="C5" s="418" t="s">
        <v>14</v>
      </c>
      <c r="D5" s="11"/>
      <c r="E5" s="420" t="s">
        <v>15</v>
      </c>
      <c r="F5" s="421"/>
      <c r="G5" s="421"/>
      <c r="H5" s="421"/>
      <c r="I5" s="421"/>
      <c r="J5" s="421"/>
      <c r="K5" s="421"/>
      <c r="L5" s="421"/>
      <c r="M5" s="421"/>
      <c r="N5" s="421"/>
      <c r="O5" s="421"/>
      <c r="P5" s="421"/>
      <c r="Q5" s="421"/>
      <c r="R5" s="421"/>
      <c r="S5" s="421"/>
      <c r="T5" s="421"/>
      <c r="U5" s="421"/>
      <c r="V5" s="421"/>
      <c r="W5" s="421"/>
      <c r="X5" s="421"/>
      <c r="Y5" s="421"/>
      <c r="Z5" s="421"/>
      <c r="AA5" s="422"/>
      <c r="AB5" s="423" t="s">
        <v>16</v>
      </c>
      <c r="AC5" s="425" t="s">
        <v>17</v>
      </c>
      <c r="AD5" s="426"/>
      <c r="AE5" s="426"/>
      <c r="AF5" s="426"/>
      <c r="AG5" s="426"/>
      <c r="AH5" s="426"/>
      <c r="AI5" s="426"/>
      <c r="AJ5" s="426"/>
      <c r="AK5" s="426"/>
      <c r="AL5" s="426"/>
      <c r="AM5" s="426"/>
      <c r="AN5" s="426"/>
      <c r="AO5" s="426"/>
      <c r="AP5" s="426"/>
      <c r="AQ5" s="426"/>
      <c r="AR5" s="426"/>
      <c r="AS5" s="426"/>
      <c r="AT5" s="426"/>
      <c r="AU5" s="426"/>
      <c r="AV5" s="426"/>
      <c r="AW5" s="426"/>
      <c r="AX5" s="426"/>
      <c r="AY5" s="426"/>
      <c r="AZ5" s="426"/>
      <c r="BA5" s="427"/>
      <c r="BB5" s="13"/>
      <c r="BC5" s="411"/>
      <c r="BD5" s="411"/>
      <c r="BE5" s="411"/>
      <c r="BF5" s="411"/>
      <c r="BG5" s="411"/>
      <c r="BH5" s="411"/>
    </row>
    <row r="6" spans="1:60" ht="31.15" customHeight="1" x14ac:dyDescent="0.25">
      <c r="A6" s="401"/>
      <c r="B6" s="403"/>
      <c r="C6" s="419"/>
      <c r="D6" s="418" t="s">
        <v>18</v>
      </c>
      <c r="E6" s="418" t="s">
        <v>19</v>
      </c>
      <c r="F6" s="418" t="s">
        <v>20</v>
      </c>
      <c r="G6" s="418" t="s">
        <v>21</v>
      </c>
      <c r="H6" s="418" t="s">
        <v>22</v>
      </c>
      <c r="I6" s="418" t="s">
        <v>23</v>
      </c>
      <c r="J6" s="418" t="s">
        <v>24</v>
      </c>
      <c r="K6" s="418" t="s">
        <v>25</v>
      </c>
      <c r="L6" s="429" t="s">
        <v>26</v>
      </c>
      <c r="M6" s="430"/>
      <c r="N6" s="431"/>
      <c r="O6" s="429" t="s">
        <v>27</v>
      </c>
      <c r="P6" s="430"/>
      <c r="Q6" s="431"/>
      <c r="R6" s="418" t="s">
        <v>28</v>
      </c>
      <c r="S6" s="418" t="s">
        <v>29</v>
      </c>
      <c r="T6" s="429" t="s">
        <v>30</v>
      </c>
      <c r="U6" s="430"/>
      <c r="V6" s="430"/>
      <c r="W6" s="430"/>
      <c r="X6" s="430"/>
      <c r="Y6" s="430"/>
      <c r="Z6" s="430"/>
      <c r="AA6" s="431"/>
      <c r="AB6" s="424"/>
      <c r="AC6" s="423" t="s">
        <v>31</v>
      </c>
      <c r="AD6" s="423" t="s">
        <v>32</v>
      </c>
      <c r="AE6" s="423" t="s">
        <v>33</v>
      </c>
      <c r="AF6" s="423" t="s">
        <v>28</v>
      </c>
      <c r="AG6" s="423" t="s">
        <v>34</v>
      </c>
      <c r="AH6" s="436" t="s">
        <v>30</v>
      </c>
      <c r="AI6" s="437"/>
      <c r="AJ6" s="437"/>
      <c r="AK6" s="437"/>
      <c r="AL6" s="437"/>
      <c r="AM6" s="437"/>
      <c r="AN6" s="437"/>
      <c r="AO6" s="438"/>
      <c r="AP6" s="436" t="s">
        <v>35</v>
      </c>
      <c r="AQ6" s="437"/>
      <c r="AR6" s="437"/>
      <c r="AS6" s="437"/>
      <c r="AT6" s="437"/>
      <c r="AU6" s="437"/>
      <c r="AV6" s="437"/>
      <c r="AW6" s="438"/>
      <c r="AX6" s="439" t="s">
        <v>99</v>
      </c>
      <c r="AY6" s="440"/>
      <c r="AZ6" s="440"/>
      <c r="BA6" s="441"/>
      <c r="BB6" s="423" t="s">
        <v>37</v>
      </c>
      <c r="BC6" s="411"/>
      <c r="BD6" s="411"/>
      <c r="BE6" s="411"/>
      <c r="BF6" s="411"/>
      <c r="BG6" s="411"/>
      <c r="BH6" s="411"/>
    </row>
    <row r="7" spans="1:60" ht="30.6" customHeight="1" x14ac:dyDescent="0.25">
      <c r="A7" s="401"/>
      <c r="B7" s="403"/>
      <c r="C7" s="419"/>
      <c r="D7" s="419"/>
      <c r="E7" s="428"/>
      <c r="F7" s="428"/>
      <c r="G7" s="428"/>
      <c r="H7" s="428"/>
      <c r="I7" s="428"/>
      <c r="J7" s="428"/>
      <c r="K7" s="428"/>
      <c r="L7" s="418" t="s">
        <v>38</v>
      </c>
      <c r="M7" s="418" t="s">
        <v>39</v>
      </c>
      <c r="N7" s="418" t="s">
        <v>40</v>
      </c>
      <c r="O7" s="418" t="s">
        <v>41</v>
      </c>
      <c r="P7" s="418" t="s">
        <v>32</v>
      </c>
      <c r="Q7" s="418" t="s">
        <v>42</v>
      </c>
      <c r="R7" s="432"/>
      <c r="S7" s="419"/>
      <c r="T7" s="429" t="s">
        <v>43</v>
      </c>
      <c r="U7" s="431"/>
      <c r="V7" s="429" t="s">
        <v>44</v>
      </c>
      <c r="W7" s="431"/>
      <c r="X7" s="429" t="s">
        <v>45</v>
      </c>
      <c r="Y7" s="431"/>
      <c r="Z7" s="429" t="s">
        <v>46</v>
      </c>
      <c r="AA7" s="431"/>
      <c r="AB7" s="424"/>
      <c r="AC7" s="434"/>
      <c r="AD7" s="434"/>
      <c r="AE7" s="434"/>
      <c r="AF7" s="434"/>
      <c r="AG7" s="434"/>
      <c r="AH7" s="436" t="s">
        <v>43</v>
      </c>
      <c r="AI7" s="438"/>
      <c r="AJ7" s="436" t="s">
        <v>44</v>
      </c>
      <c r="AK7" s="438"/>
      <c r="AL7" s="436" t="s">
        <v>45</v>
      </c>
      <c r="AM7" s="438"/>
      <c r="AN7" s="436" t="s">
        <v>46</v>
      </c>
      <c r="AO7" s="438"/>
      <c r="AP7" s="436" t="s">
        <v>43</v>
      </c>
      <c r="AQ7" s="438"/>
      <c r="AR7" s="436" t="s">
        <v>44</v>
      </c>
      <c r="AS7" s="438"/>
      <c r="AT7" s="436" t="s">
        <v>45</v>
      </c>
      <c r="AU7" s="438"/>
      <c r="AV7" s="436" t="s">
        <v>46</v>
      </c>
      <c r="AW7" s="438"/>
      <c r="AX7" s="424"/>
      <c r="AY7" s="442"/>
      <c r="AZ7" s="442"/>
      <c r="BA7" s="442"/>
      <c r="BB7" s="434"/>
      <c r="BC7" s="411"/>
      <c r="BD7" s="411"/>
      <c r="BE7" s="411"/>
      <c r="BF7" s="411"/>
      <c r="BG7" s="411"/>
      <c r="BH7" s="411"/>
    </row>
    <row r="8" spans="1:60" ht="99" customHeight="1" x14ac:dyDescent="0.25">
      <c r="A8" s="401"/>
      <c r="B8" s="403"/>
      <c r="C8" s="419"/>
      <c r="D8" s="419"/>
      <c r="E8" s="428"/>
      <c r="F8" s="428"/>
      <c r="G8" s="428"/>
      <c r="H8" s="428"/>
      <c r="I8" s="428"/>
      <c r="J8" s="428"/>
      <c r="K8" s="428"/>
      <c r="L8" s="428"/>
      <c r="M8" s="428"/>
      <c r="N8" s="428"/>
      <c r="O8" s="428"/>
      <c r="P8" s="428"/>
      <c r="Q8" s="428"/>
      <c r="R8" s="433"/>
      <c r="S8" s="419"/>
      <c r="T8" s="11" t="s">
        <v>47</v>
      </c>
      <c r="U8" s="11" t="s">
        <v>48</v>
      </c>
      <c r="V8" s="11" t="s">
        <v>47</v>
      </c>
      <c r="W8" s="11" t="s">
        <v>48</v>
      </c>
      <c r="X8" s="11" t="s">
        <v>47</v>
      </c>
      <c r="Y8" s="11" t="s">
        <v>48</v>
      </c>
      <c r="Z8" s="11" t="s">
        <v>47</v>
      </c>
      <c r="AA8" s="11" t="s">
        <v>48</v>
      </c>
      <c r="AB8" s="424"/>
      <c r="AC8" s="435"/>
      <c r="AD8" s="435"/>
      <c r="AE8" s="435"/>
      <c r="AF8" s="435"/>
      <c r="AG8" s="435"/>
      <c r="AH8" s="14" t="s">
        <v>47</v>
      </c>
      <c r="AI8" s="14" t="s">
        <v>48</v>
      </c>
      <c r="AJ8" s="14" t="s">
        <v>47</v>
      </c>
      <c r="AK8" s="14" t="s">
        <v>48</v>
      </c>
      <c r="AL8" s="14" t="s">
        <v>47</v>
      </c>
      <c r="AM8" s="14" t="s">
        <v>48</v>
      </c>
      <c r="AN8" s="14" t="s">
        <v>47</v>
      </c>
      <c r="AO8" s="14" t="s">
        <v>48</v>
      </c>
      <c r="AP8" s="14" t="s">
        <v>47</v>
      </c>
      <c r="AQ8" s="14" t="s">
        <v>48</v>
      </c>
      <c r="AR8" s="14" t="s">
        <v>47</v>
      </c>
      <c r="AS8" s="14" t="s">
        <v>48</v>
      </c>
      <c r="AT8" s="14" t="s">
        <v>47</v>
      </c>
      <c r="AU8" s="14" t="s">
        <v>48</v>
      </c>
      <c r="AV8" s="14" t="s">
        <v>47</v>
      </c>
      <c r="AW8" s="14" t="s">
        <v>48</v>
      </c>
      <c r="AX8" s="14" t="s">
        <v>49</v>
      </c>
      <c r="AY8" s="14" t="s">
        <v>50</v>
      </c>
      <c r="AZ8" s="14" t="s">
        <v>51</v>
      </c>
      <c r="BA8" s="14" t="s">
        <v>52</v>
      </c>
      <c r="BB8" s="435"/>
      <c r="BC8" s="411"/>
      <c r="BD8" s="411"/>
      <c r="BE8" s="411"/>
      <c r="BF8" s="411"/>
      <c r="BG8" s="411"/>
      <c r="BH8" s="411"/>
    </row>
    <row r="9" spans="1:60" x14ac:dyDescent="0.25">
      <c r="A9" s="15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  <c r="O9" s="16">
        <v>15</v>
      </c>
      <c r="P9" s="16">
        <v>16</v>
      </c>
      <c r="Q9" s="16">
        <v>17</v>
      </c>
      <c r="R9" s="16">
        <v>18</v>
      </c>
      <c r="S9" s="16">
        <v>19</v>
      </c>
      <c r="T9" s="16">
        <v>20</v>
      </c>
      <c r="U9" s="16">
        <v>21</v>
      </c>
      <c r="V9" s="16">
        <v>22</v>
      </c>
      <c r="W9" s="16">
        <v>23</v>
      </c>
      <c r="X9" s="16">
        <v>24</v>
      </c>
      <c r="Y9" s="16">
        <v>25</v>
      </c>
      <c r="Z9" s="16">
        <v>26</v>
      </c>
      <c r="AA9" s="16">
        <v>27</v>
      </c>
      <c r="AB9" s="16">
        <v>28</v>
      </c>
      <c r="AC9" s="16">
        <v>29</v>
      </c>
      <c r="AD9" s="16">
        <v>30</v>
      </c>
      <c r="AE9" s="16">
        <v>31</v>
      </c>
      <c r="AF9" s="16">
        <v>32</v>
      </c>
      <c r="AG9" s="16">
        <v>33</v>
      </c>
      <c r="AH9" s="16">
        <v>34</v>
      </c>
      <c r="AI9" s="16">
        <v>35</v>
      </c>
      <c r="AJ9" s="16">
        <v>36</v>
      </c>
      <c r="AK9" s="16">
        <v>37</v>
      </c>
      <c r="AL9" s="16">
        <v>38</v>
      </c>
      <c r="AM9" s="16">
        <v>39</v>
      </c>
      <c r="AN9" s="16">
        <v>40</v>
      </c>
      <c r="AO9" s="16">
        <v>41</v>
      </c>
      <c r="AP9" s="16">
        <v>42</v>
      </c>
      <c r="AQ9" s="16">
        <v>43</v>
      </c>
      <c r="AR9" s="16">
        <v>44</v>
      </c>
      <c r="AS9" s="16">
        <v>45</v>
      </c>
      <c r="AT9" s="16">
        <v>46</v>
      </c>
      <c r="AU9" s="16">
        <v>47</v>
      </c>
      <c r="AV9" s="16">
        <v>48</v>
      </c>
      <c r="AW9" s="16">
        <v>49</v>
      </c>
      <c r="AX9" s="16">
        <v>50</v>
      </c>
      <c r="AY9" s="16">
        <v>51</v>
      </c>
      <c r="AZ9" s="16">
        <v>52</v>
      </c>
      <c r="BA9" s="16">
        <v>53</v>
      </c>
      <c r="BB9" s="16">
        <v>54</v>
      </c>
      <c r="BC9" s="16">
        <v>55</v>
      </c>
      <c r="BD9" s="16">
        <v>56</v>
      </c>
      <c r="BE9" s="16">
        <v>57</v>
      </c>
      <c r="BF9" s="16">
        <v>58</v>
      </c>
      <c r="BG9" s="16">
        <v>59</v>
      </c>
      <c r="BH9" s="16">
        <v>60</v>
      </c>
    </row>
    <row r="10" spans="1:60" ht="18.75" x14ac:dyDescent="0.3">
      <c r="A10" s="183" t="s">
        <v>74</v>
      </c>
      <c r="B10" s="74">
        <f t="shared" ref="B10:AG10" si="0">B11+B12+B13+B14+B15+B16+B17</f>
        <v>1</v>
      </c>
      <c r="C10" s="74">
        <f t="shared" si="0"/>
        <v>0</v>
      </c>
      <c r="D10" s="74">
        <f t="shared" si="0"/>
        <v>0</v>
      </c>
      <c r="E10" s="74">
        <f t="shared" si="0"/>
        <v>0</v>
      </c>
      <c r="F10" s="74">
        <f t="shared" si="0"/>
        <v>0</v>
      </c>
      <c r="G10" s="74">
        <f t="shared" si="0"/>
        <v>0</v>
      </c>
      <c r="H10" s="74">
        <f t="shared" si="0"/>
        <v>0</v>
      </c>
      <c r="I10" s="74">
        <f t="shared" si="0"/>
        <v>0</v>
      </c>
      <c r="J10" s="74">
        <f t="shared" si="0"/>
        <v>0</v>
      </c>
      <c r="K10" s="74">
        <f t="shared" si="0"/>
        <v>0</v>
      </c>
      <c r="L10" s="74">
        <f t="shared" si="0"/>
        <v>0</v>
      </c>
      <c r="M10" s="74">
        <f t="shared" si="0"/>
        <v>0</v>
      </c>
      <c r="N10" s="74">
        <f t="shared" si="0"/>
        <v>0</v>
      </c>
      <c r="O10" s="74">
        <f t="shared" si="0"/>
        <v>0</v>
      </c>
      <c r="P10" s="74">
        <f t="shared" si="0"/>
        <v>0</v>
      </c>
      <c r="Q10" s="74">
        <f t="shared" si="0"/>
        <v>0</v>
      </c>
      <c r="R10" s="74">
        <f t="shared" si="0"/>
        <v>0</v>
      </c>
      <c r="S10" s="74">
        <f t="shared" si="0"/>
        <v>0</v>
      </c>
      <c r="T10" s="74">
        <f t="shared" si="0"/>
        <v>0</v>
      </c>
      <c r="U10" s="74">
        <f t="shared" si="0"/>
        <v>0</v>
      </c>
      <c r="V10" s="74">
        <f t="shared" si="0"/>
        <v>0</v>
      </c>
      <c r="W10" s="74">
        <f t="shared" si="0"/>
        <v>0</v>
      </c>
      <c r="X10" s="74">
        <f t="shared" si="0"/>
        <v>0</v>
      </c>
      <c r="Y10" s="74">
        <f t="shared" si="0"/>
        <v>0</v>
      </c>
      <c r="Z10" s="74">
        <f t="shared" si="0"/>
        <v>0</v>
      </c>
      <c r="AA10" s="74">
        <f t="shared" si="0"/>
        <v>0</v>
      </c>
      <c r="AB10" s="74">
        <f t="shared" si="0"/>
        <v>0</v>
      </c>
      <c r="AC10" s="74">
        <f t="shared" si="0"/>
        <v>0</v>
      </c>
      <c r="AD10" s="74">
        <f t="shared" si="0"/>
        <v>0</v>
      </c>
      <c r="AE10" s="74">
        <f t="shared" si="0"/>
        <v>0</v>
      </c>
      <c r="AF10" s="74">
        <f t="shared" si="0"/>
        <v>0</v>
      </c>
      <c r="AG10" s="74">
        <f t="shared" si="0"/>
        <v>0</v>
      </c>
      <c r="AH10" s="74">
        <f t="shared" ref="AH10:BM10" si="1">AH11+AH12+AH13+AH14+AH15+AH16+AH17</f>
        <v>0</v>
      </c>
      <c r="AI10" s="74">
        <f t="shared" si="1"/>
        <v>0</v>
      </c>
      <c r="AJ10" s="74">
        <f t="shared" si="1"/>
        <v>0</v>
      </c>
      <c r="AK10" s="74">
        <f t="shared" si="1"/>
        <v>0</v>
      </c>
      <c r="AL10" s="74">
        <f t="shared" si="1"/>
        <v>0</v>
      </c>
      <c r="AM10" s="74">
        <f t="shared" si="1"/>
        <v>0</v>
      </c>
      <c r="AN10" s="74">
        <f t="shared" si="1"/>
        <v>0</v>
      </c>
      <c r="AO10" s="74">
        <f t="shared" si="1"/>
        <v>0</v>
      </c>
      <c r="AP10" s="74">
        <f t="shared" si="1"/>
        <v>0</v>
      </c>
      <c r="AQ10" s="74">
        <f t="shared" si="1"/>
        <v>0</v>
      </c>
      <c r="AR10" s="74">
        <f t="shared" si="1"/>
        <v>0</v>
      </c>
      <c r="AS10" s="74">
        <f t="shared" si="1"/>
        <v>0</v>
      </c>
      <c r="AT10" s="74">
        <f t="shared" si="1"/>
        <v>0</v>
      </c>
      <c r="AU10" s="74">
        <f t="shared" si="1"/>
        <v>0</v>
      </c>
      <c r="AV10" s="74">
        <f t="shared" si="1"/>
        <v>0</v>
      </c>
      <c r="AW10" s="74">
        <f t="shared" si="1"/>
        <v>0</v>
      </c>
      <c r="AX10" s="74">
        <f t="shared" si="1"/>
        <v>0</v>
      </c>
      <c r="AY10" s="74">
        <f t="shared" si="1"/>
        <v>0</v>
      </c>
      <c r="AZ10" s="74">
        <f t="shared" si="1"/>
        <v>0</v>
      </c>
      <c r="BA10" s="74">
        <f t="shared" si="1"/>
        <v>0</v>
      </c>
      <c r="BB10" s="74">
        <f t="shared" si="1"/>
        <v>0</v>
      </c>
      <c r="BC10" s="58"/>
      <c r="BD10" s="58"/>
      <c r="BE10" s="58"/>
      <c r="BF10" s="58"/>
      <c r="BG10" s="58"/>
      <c r="BH10" s="58"/>
    </row>
    <row r="11" spans="1:60" x14ac:dyDescent="0.25">
      <c r="A11" s="184" t="s">
        <v>463</v>
      </c>
      <c r="B11" s="76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80"/>
      <c r="BD11" s="80"/>
      <c r="BE11" s="80"/>
      <c r="BF11" s="80"/>
      <c r="BG11" s="80"/>
      <c r="BH11" s="80"/>
    </row>
    <row r="12" spans="1:60" ht="30" x14ac:dyDescent="0.25">
      <c r="A12" s="184" t="s">
        <v>464</v>
      </c>
      <c r="B12" s="76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80"/>
      <c r="BD12" s="80"/>
      <c r="BE12" s="80"/>
      <c r="BF12" s="80"/>
      <c r="BG12" s="80"/>
      <c r="BH12" s="80"/>
    </row>
    <row r="13" spans="1:60" x14ac:dyDescent="0.25">
      <c r="A13" s="184" t="s">
        <v>465</v>
      </c>
      <c r="B13" s="81"/>
      <c r="C13" s="82"/>
      <c r="D13" s="82"/>
      <c r="E13" s="82"/>
      <c r="F13" s="82"/>
      <c r="G13" s="82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80"/>
      <c r="BD13" s="80"/>
      <c r="BE13" s="80"/>
      <c r="BF13" s="80"/>
      <c r="BG13" s="80"/>
      <c r="BH13" s="80"/>
    </row>
    <row r="14" spans="1:60" x14ac:dyDescent="0.25">
      <c r="A14" s="184" t="s">
        <v>466</v>
      </c>
      <c r="B14" s="84"/>
      <c r="C14" s="85"/>
      <c r="D14" s="85"/>
      <c r="E14" s="85"/>
      <c r="F14" s="85"/>
      <c r="G14" s="85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80"/>
      <c r="BD14" s="80"/>
      <c r="BE14" s="80"/>
      <c r="BF14" s="80"/>
      <c r="BG14" s="80"/>
      <c r="BH14" s="80"/>
    </row>
    <row r="15" spans="1:60" x14ac:dyDescent="0.25">
      <c r="A15" s="184" t="s">
        <v>467</v>
      </c>
      <c r="B15" s="81"/>
      <c r="C15" s="82"/>
      <c r="D15" s="82"/>
      <c r="E15" s="82"/>
      <c r="F15" s="82"/>
      <c r="G15" s="82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80"/>
      <c r="BD15" s="80"/>
      <c r="BE15" s="80"/>
      <c r="BF15" s="80"/>
      <c r="BG15" s="80"/>
      <c r="BH15" s="80"/>
    </row>
    <row r="16" spans="1:60" ht="30" x14ac:dyDescent="0.25">
      <c r="A16" s="184" t="s">
        <v>468</v>
      </c>
      <c r="B16" s="84"/>
      <c r="C16" s="85"/>
      <c r="D16" s="85"/>
      <c r="E16" s="85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80"/>
      <c r="BD16" s="80"/>
      <c r="BE16" s="80"/>
      <c r="BF16" s="80"/>
      <c r="BG16" s="80"/>
      <c r="BH16" s="80"/>
    </row>
    <row r="17" spans="1:60" x14ac:dyDescent="0.25">
      <c r="A17" s="184" t="s">
        <v>469</v>
      </c>
      <c r="B17" s="84">
        <v>1</v>
      </c>
      <c r="C17" s="85">
        <v>0</v>
      </c>
      <c r="D17" s="85">
        <v>0</v>
      </c>
      <c r="E17" s="85">
        <v>0</v>
      </c>
      <c r="F17" s="77">
        <v>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  <c r="P17" s="77">
        <v>0</v>
      </c>
      <c r="Q17" s="77">
        <v>0</v>
      </c>
      <c r="R17" s="77">
        <v>0</v>
      </c>
      <c r="S17" s="77">
        <v>0</v>
      </c>
      <c r="T17" s="77">
        <v>0</v>
      </c>
      <c r="U17" s="77">
        <v>0</v>
      </c>
      <c r="V17" s="77">
        <v>0</v>
      </c>
      <c r="W17" s="77">
        <v>0</v>
      </c>
      <c r="X17" s="77">
        <v>0</v>
      </c>
      <c r="Y17" s="77">
        <v>0</v>
      </c>
      <c r="Z17" s="77">
        <v>0</v>
      </c>
      <c r="AA17" s="77">
        <v>0</v>
      </c>
      <c r="AB17" s="78">
        <v>0</v>
      </c>
      <c r="AC17" s="78">
        <v>0</v>
      </c>
      <c r="AD17" s="78">
        <v>0</v>
      </c>
      <c r="AE17" s="78">
        <v>0</v>
      </c>
      <c r="AF17" s="78">
        <v>0</v>
      </c>
      <c r="AG17" s="78">
        <v>0</v>
      </c>
      <c r="AH17" s="78">
        <v>0</v>
      </c>
      <c r="AI17" s="78">
        <v>0</v>
      </c>
      <c r="AJ17" s="78">
        <v>0</v>
      </c>
      <c r="AK17" s="78">
        <v>0</v>
      </c>
      <c r="AL17" s="78">
        <v>0</v>
      </c>
      <c r="AM17" s="78">
        <v>0</v>
      </c>
      <c r="AN17" s="78">
        <v>0</v>
      </c>
      <c r="AO17" s="78">
        <v>0</v>
      </c>
      <c r="AP17" s="78">
        <v>0</v>
      </c>
      <c r="AQ17" s="78">
        <v>0</v>
      </c>
      <c r="AR17" s="78">
        <v>0</v>
      </c>
      <c r="AS17" s="78">
        <v>0</v>
      </c>
      <c r="AT17" s="78">
        <v>0</v>
      </c>
      <c r="AU17" s="78">
        <v>0</v>
      </c>
      <c r="AV17" s="78">
        <v>0</v>
      </c>
      <c r="AW17" s="78">
        <v>0</v>
      </c>
      <c r="AX17" s="78">
        <v>0</v>
      </c>
      <c r="AY17" s="78">
        <v>0</v>
      </c>
      <c r="AZ17" s="78">
        <v>0</v>
      </c>
      <c r="BA17" s="78">
        <v>0</v>
      </c>
      <c r="BB17" s="78">
        <v>0</v>
      </c>
      <c r="BC17" s="80">
        <v>0</v>
      </c>
      <c r="BD17" s="80">
        <v>0</v>
      </c>
      <c r="BE17" s="80">
        <v>0</v>
      </c>
      <c r="BF17" s="80">
        <v>0</v>
      </c>
      <c r="BG17" s="80">
        <v>0</v>
      </c>
      <c r="BH17" s="80">
        <v>0</v>
      </c>
    </row>
    <row r="18" spans="1:60" ht="18.75" x14ac:dyDescent="0.3">
      <c r="A18" s="108" t="s">
        <v>85</v>
      </c>
      <c r="B18" s="88">
        <f t="shared" ref="B18:AG18" si="2">B19</f>
        <v>0</v>
      </c>
      <c r="C18" s="88">
        <f t="shared" si="2"/>
        <v>0</v>
      </c>
      <c r="D18" s="88">
        <f t="shared" si="2"/>
        <v>0</v>
      </c>
      <c r="E18" s="88">
        <f t="shared" si="2"/>
        <v>0</v>
      </c>
      <c r="F18" s="88">
        <f t="shared" si="2"/>
        <v>0</v>
      </c>
      <c r="G18" s="88">
        <f t="shared" si="2"/>
        <v>0</v>
      </c>
      <c r="H18" s="88">
        <f t="shared" si="2"/>
        <v>0</v>
      </c>
      <c r="I18" s="88">
        <f t="shared" si="2"/>
        <v>0</v>
      </c>
      <c r="J18" s="88">
        <f t="shared" si="2"/>
        <v>0</v>
      </c>
      <c r="K18" s="88">
        <f t="shared" si="2"/>
        <v>0</v>
      </c>
      <c r="L18" s="88">
        <f t="shared" si="2"/>
        <v>0</v>
      </c>
      <c r="M18" s="88">
        <f t="shared" si="2"/>
        <v>0</v>
      </c>
      <c r="N18" s="88">
        <f t="shared" si="2"/>
        <v>0</v>
      </c>
      <c r="O18" s="88">
        <f t="shared" si="2"/>
        <v>0</v>
      </c>
      <c r="P18" s="88">
        <f t="shared" si="2"/>
        <v>0</v>
      </c>
      <c r="Q18" s="88">
        <f t="shared" si="2"/>
        <v>0</v>
      </c>
      <c r="R18" s="88">
        <f t="shared" si="2"/>
        <v>0</v>
      </c>
      <c r="S18" s="88">
        <f t="shared" si="2"/>
        <v>0</v>
      </c>
      <c r="T18" s="88">
        <f t="shared" si="2"/>
        <v>0</v>
      </c>
      <c r="U18" s="88">
        <f t="shared" si="2"/>
        <v>0</v>
      </c>
      <c r="V18" s="88">
        <f t="shared" si="2"/>
        <v>0</v>
      </c>
      <c r="W18" s="88">
        <f t="shared" si="2"/>
        <v>0</v>
      </c>
      <c r="X18" s="88">
        <f t="shared" si="2"/>
        <v>0</v>
      </c>
      <c r="Y18" s="88">
        <f t="shared" si="2"/>
        <v>0</v>
      </c>
      <c r="Z18" s="88">
        <f t="shared" si="2"/>
        <v>0</v>
      </c>
      <c r="AA18" s="88">
        <f t="shared" si="2"/>
        <v>0</v>
      </c>
      <c r="AB18" s="88">
        <f t="shared" si="2"/>
        <v>0</v>
      </c>
      <c r="AC18" s="88">
        <f t="shared" si="2"/>
        <v>0</v>
      </c>
      <c r="AD18" s="88">
        <f t="shared" si="2"/>
        <v>0</v>
      </c>
      <c r="AE18" s="88">
        <f t="shared" si="2"/>
        <v>0</v>
      </c>
      <c r="AF18" s="88">
        <f t="shared" si="2"/>
        <v>0</v>
      </c>
      <c r="AG18" s="88">
        <f t="shared" si="2"/>
        <v>0</v>
      </c>
      <c r="AH18" s="88">
        <f t="shared" ref="AH18:BM18" si="3">AH19</f>
        <v>0</v>
      </c>
      <c r="AI18" s="88">
        <f t="shared" si="3"/>
        <v>0</v>
      </c>
      <c r="AJ18" s="88">
        <f t="shared" si="3"/>
        <v>0</v>
      </c>
      <c r="AK18" s="88">
        <f t="shared" si="3"/>
        <v>0</v>
      </c>
      <c r="AL18" s="88">
        <f t="shared" si="3"/>
        <v>0</v>
      </c>
      <c r="AM18" s="88">
        <f t="shared" si="3"/>
        <v>0</v>
      </c>
      <c r="AN18" s="88">
        <f t="shared" si="3"/>
        <v>0</v>
      </c>
      <c r="AO18" s="88">
        <f t="shared" si="3"/>
        <v>0</v>
      </c>
      <c r="AP18" s="88">
        <f t="shared" si="3"/>
        <v>0</v>
      </c>
      <c r="AQ18" s="88">
        <f t="shared" si="3"/>
        <v>0</v>
      </c>
      <c r="AR18" s="88">
        <f t="shared" si="3"/>
        <v>0</v>
      </c>
      <c r="AS18" s="88">
        <f t="shared" si="3"/>
        <v>0</v>
      </c>
      <c r="AT18" s="88">
        <f t="shared" si="3"/>
        <v>0</v>
      </c>
      <c r="AU18" s="88">
        <f t="shared" si="3"/>
        <v>0</v>
      </c>
      <c r="AV18" s="88">
        <f t="shared" si="3"/>
        <v>0</v>
      </c>
      <c r="AW18" s="88">
        <f t="shared" si="3"/>
        <v>0</v>
      </c>
      <c r="AX18" s="88">
        <f t="shared" si="3"/>
        <v>0</v>
      </c>
      <c r="AY18" s="88">
        <f t="shared" si="3"/>
        <v>0</v>
      </c>
      <c r="AZ18" s="88">
        <f t="shared" si="3"/>
        <v>0</v>
      </c>
      <c r="BA18" s="88">
        <f t="shared" si="3"/>
        <v>0</v>
      </c>
      <c r="BB18" s="88">
        <f t="shared" si="3"/>
        <v>0</v>
      </c>
      <c r="BC18" s="69"/>
      <c r="BD18" s="69"/>
      <c r="BE18" s="69"/>
      <c r="BF18" s="69"/>
      <c r="BG18" s="69"/>
      <c r="BH18" s="69"/>
    </row>
    <row r="19" spans="1:60" ht="30" x14ac:dyDescent="0.25">
      <c r="A19" s="148" t="s">
        <v>470</v>
      </c>
      <c r="B19" s="90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80"/>
      <c r="BD19" s="80"/>
      <c r="BE19" s="80"/>
      <c r="BF19" s="80"/>
      <c r="BG19" s="80"/>
      <c r="BH19" s="80"/>
    </row>
    <row r="20" spans="1:60" ht="18.75" x14ac:dyDescent="0.3">
      <c r="A20" s="108" t="s">
        <v>90</v>
      </c>
      <c r="B20" s="88">
        <f t="shared" ref="B20:AG20" si="4">B21+B22</f>
        <v>0</v>
      </c>
      <c r="C20" s="88">
        <f t="shared" si="4"/>
        <v>0</v>
      </c>
      <c r="D20" s="88">
        <f t="shared" si="4"/>
        <v>0</v>
      </c>
      <c r="E20" s="88">
        <f t="shared" si="4"/>
        <v>0</v>
      </c>
      <c r="F20" s="88">
        <f t="shared" si="4"/>
        <v>0</v>
      </c>
      <c r="G20" s="88">
        <f t="shared" si="4"/>
        <v>0</v>
      </c>
      <c r="H20" s="88">
        <f t="shared" si="4"/>
        <v>0</v>
      </c>
      <c r="I20" s="88">
        <f t="shared" si="4"/>
        <v>0</v>
      </c>
      <c r="J20" s="88">
        <f t="shared" si="4"/>
        <v>0</v>
      </c>
      <c r="K20" s="88">
        <f t="shared" si="4"/>
        <v>0</v>
      </c>
      <c r="L20" s="88">
        <f t="shared" si="4"/>
        <v>0</v>
      </c>
      <c r="M20" s="88">
        <f t="shared" si="4"/>
        <v>0</v>
      </c>
      <c r="N20" s="88">
        <f t="shared" si="4"/>
        <v>0</v>
      </c>
      <c r="O20" s="88">
        <f t="shared" si="4"/>
        <v>0</v>
      </c>
      <c r="P20" s="88">
        <f t="shared" si="4"/>
        <v>0</v>
      </c>
      <c r="Q20" s="88">
        <f t="shared" si="4"/>
        <v>0</v>
      </c>
      <c r="R20" s="88">
        <f t="shared" si="4"/>
        <v>0</v>
      </c>
      <c r="S20" s="88">
        <f t="shared" si="4"/>
        <v>0</v>
      </c>
      <c r="T20" s="88">
        <f t="shared" si="4"/>
        <v>0</v>
      </c>
      <c r="U20" s="88">
        <f t="shared" si="4"/>
        <v>0</v>
      </c>
      <c r="V20" s="88">
        <f t="shared" si="4"/>
        <v>0</v>
      </c>
      <c r="W20" s="88">
        <f t="shared" si="4"/>
        <v>0</v>
      </c>
      <c r="X20" s="88">
        <f t="shared" si="4"/>
        <v>0</v>
      </c>
      <c r="Y20" s="88">
        <f t="shared" si="4"/>
        <v>0</v>
      </c>
      <c r="Z20" s="88">
        <f t="shared" si="4"/>
        <v>0</v>
      </c>
      <c r="AA20" s="88">
        <f t="shared" si="4"/>
        <v>0</v>
      </c>
      <c r="AB20" s="88">
        <f t="shared" si="4"/>
        <v>0</v>
      </c>
      <c r="AC20" s="88">
        <f t="shared" si="4"/>
        <v>0</v>
      </c>
      <c r="AD20" s="88">
        <f t="shared" si="4"/>
        <v>0</v>
      </c>
      <c r="AE20" s="88">
        <f t="shared" si="4"/>
        <v>0</v>
      </c>
      <c r="AF20" s="88">
        <f t="shared" si="4"/>
        <v>0</v>
      </c>
      <c r="AG20" s="88">
        <f t="shared" si="4"/>
        <v>0</v>
      </c>
      <c r="AH20" s="88">
        <f t="shared" ref="AH20:BM20" si="5">AH21+AH22</f>
        <v>0</v>
      </c>
      <c r="AI20" s="88">
        <f t="shared" si="5"/>
        <v>0</v>
      </c>
      <c r="AJ20" s="88">
        <f t="shared" si="5"/>
        <v>0</v>
      </c>
      <c r="AK20" s="88">
        <f t="shared" si="5"/>
        <v>0</v>
      </c>
      <c r="AL20" s="88">
        <f t="shared" si="5"/>
        <v>0</v>
      </c>
      <c r="AM20" s="88">
        <f t="shared" si="5"/>
        <v>0</v>
      </c>
      <c r="AN20" s="88">
        <f t="shared" si="5"/>
        <v>0</v>
      </c>
      <c r="AO20" s="88">
        <f t="shared" si="5"/>
        <v>0</v>
      </c>
      <c r="AP20" s="88">
        <f t="shared" si="5"/>
        <v>0</v>
      </c>
      <c r="AQ20" s="88">
        <f t="shared" si="5"/>
        <v>0</v>
      </c>
      <c r="AR20" s="88">
        <f t="shared" si="5"/>
        <v>0</v>
      </c>
      <c r="AS20" s="88">
        <f t="shared" si="5"/>
        <v>0</v>
      </c>
      <c r="AT20" s="88">
        <f t="shared" si="5"/>
        <v>0</v>
      </c>
      <c r="AU20" s="88">
        <f t="shared" si="5"/>
        <v>0</v>
      </c>
      <c r="AV20" s="88">
        <f t="shared" si="5"/>
        <v>0</v>
      </c>
      <c r="AW20" s="88">
        <f t="shared" si="5"/>
        <v>0</v>
      </c>
      <c r="AX20" s="88">
        <f t="shared" si="5"/>
        <v>0</v>
      </c>
      <c r="AY20" s="88">
        <f t="shared" si="5"/>
        <v>0</v>
      </c>
      <c r="AZ20" s="88">
        <f t="shared" si="5"/>
        <v>0</v>
      </c>
      <c r="BA20" s="88">
        <f t="shared" si="5"/>
        <v>0</v>
      </c>
      <c r="BB20" s="88">
        <f t="shared" si="5"/>
        <v>0</v>
      </c>
      <c r="BC20" s="69"/>
      <c r="BD20" s="69"/>
      <c r="BE20" s="69"/>
      <c r="BF20" s="69"/>
      <c r="BG20" s="69"/>
      <c r="BH20" s="69"/>
    </row>
    <row r="21" spans="1:60" x14ac:dyDescent="0.25">
      <c r="A21" s="148" t="s">
        <v>471</v>
      </c>
      <c r="B21" s="90"/>
      <c r="C21" s="91"/>
      <c r="D21" s="91"/>
      <c r="E21" s="91"/>
      <c r="F21" s="91"/>
      <c r="G21" s="91"/>
      <c r="H21" s="91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21"/>
      <c r="BD21" s="21"/>
      <c r="BE21" s="21"/>
      <c r="BF21" s="21"/>
      <c r="BG21" s="21"/>
      <c r="BH21" s="21"/>
    </row>
    <row r="22" spans="1:60" x14ac:dyDescent="0.25">
      <c r="A22" s="148" t="s">
        <v>472</v>
      </c>
      <c r="B22" s="90"/>
      <c r="C22" s="91"/>
      <c r="D22" s="91"/>
      <c r="E22" s="91"/>
      <c r="F22" s="91"/>
      <c r="G22" s="91"/>
      <c r="H22" s="91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21"/>
      <c r="BD22" s="21"/>
      <c r="BE22" s="21"/>
      <c r="BF22" s="21"/>
      <c r="BG22" s="21"/>
      <c r="BH22" s="21"/>
    </row>
    <row r="23" spans="1:60" ht="18.75" x14ac:dyDescent="0.3">
      <c r="A23" s="125" t="s">
        <v>93</v>
      </c>
      <c r="B23" s="88">
        <f t="shared" ref="B23:AG23" si="6">B20+B18+B10</f>
        <v>1</v>
      </c>
      <c r="C23" s="88">
        <f t="shared" si="6"/>
        <v>0</v>
      </c>
      <c r="D23" s="88">
        <f t="shared" si="6"/>
        <v>0</v>
      </c>
      <c r="E23" s="88">
        <f t="shared" si="6"/>
        <v>0</v>
      </c>
      <c r="F23" s="88">
        <f t="shared" si="6"/>
        <v>0</v>
      </c>
      <c r="G23" s="88">
        <f t="shared" si="6"/>
        <v>0</v>
      </c>
      <c r="H23" s="88">
        <f t="shared" si="6"/>
        <v>0</v>
      </c>
      <c r="I23" s="88">
        <f t="shared" si="6"/>
        <v>0</v>
      </c>
      <c r="J23" s="88">
        <f t="shared" si="6"/>
        <v>0</v>
      </c>
      <c r="K23" s="88">
        <f t="shared" si="6"/>
        <v>0</v>
      </c>
      <c r="L23" s="88">
        <f t="shared" si="6"/>
        <v>0</v>
      </c>
      <c r="M23" s="88">
        <f t="shared" si="6"/>
        <v>0</v>
      </c>
      <c r="N23" s="88">
        <f t="shared" si="6"/>
        <v>0</v>
      </c>
      <c r="O23" s="88">
        <f t="shared" si="6"/>
        <v>0</v>
      </c>
      <c r="P23" s="88">
        <f t="shared" si="6"/>
        <v>0</v>
      </c>
      <c r="Q23" s="88">
        <f t="shared" si="6"/>
        <v>0</v>
      </c>
      <c r="R23" s="88">
        <f t="shared" si="6"/>
        <v>0</v>
      </c>
      <c r="S23" s="88">
        <f t="shared" si="6"/>
        <v>0</v>
      </c>
      <c r="T23" s="88">
        <f t="shared" si="6"/>
        <v>0</v>
      </c>
      <c r="U23" s="88">
        <f t="shared" si="6"/>
        <v>0</v>
      </c>
      <c r="V23" s="88">
        <f t="shared" si="6"/>
        <v>0</v>
      </c>
      <c r="W23" s="88">
        <f t="shared" si="6"/>
        <v>0</v>
      </c>
      <c r="X23" s="88">
        <f t="shared" si="6"/>
        <v>0</v>
      </c>
      <c r="Y23" s="88">
        <f t="shared" si="6"/>
        <v>0</v>
      </c>
      <c r="Z23" s="88">
        <f t="shared" si="6"/>
        <v>0</v>
      </c>
      <c r="AA23" s="88">
        <f t="shared" si="6"/>
        <v>0</v>
      </c>
      <c r="AB23" s="88">
        <f t="shared" si="6"/>
        <v>0</v>
      </c>
      <c r="AC23" s="88">
        <f t="shared" si="6"/>
        <v>0</v>
      </c>
      <c r="AD23" s="88">
        <f t="shared" si="6"/>
        <v>0</v>
      </c>
      <c r="AE23" s="88">
        <f t="shared" si="6"/>
        <v>0</v>
      </c>
      <c r="AF23" s="88">
        <f t="shared" si="6"/>
        <v>0</v>
      </c>
      <c r="AG23" s="88">
        <f t="shared" si="6"/>
        <v>0</v>
      </c>
      <c r="AH23" s="88">
        <f t="shared" ref="AH23:BB23" si="7">AH20+AH18+AH10</f>
        <v>0</v>
      </c>
      <c r="AI23" s="88">
        <f t="shared" si="7"/>
        <v>0</v>
      </c>
      <c r="AJ23" s="88">
        <f t="shared" si="7"/>
        <v>0</v>
      </c>
      <c r="AK23" s="88">
        <f t="shared" si="7"/>
        <v>0</v>
      </c>
      <c r="AL23" s="88">
        <f t="shared" si="7"/>
        <v>0</v>
      </c>
      <c r="AM23" s="88">
        <f t="shared" si="7"/>
        <v>0</v>
      </c>
      <c r="AN23" s="88">
        <f t="shared" si="7"/>
        <v>0</v>
      </c>
      <c r="AO23" s="88">
        <f t="shared" si="7"/>
        <v>0</v>
      </c>
      <c r="AP23" s="88">
        <f t="shared" si="7"/>
        <v>0</v>
      </c>
      <c r="AQ23" s="88">
        <f t="shared" si="7"/>
        <v>0</v>
      </c>
      <c r="AR23" s="88">
        <f t="shared" si="7"/>
        <v>0</v>
      </c>
      <c r="AS23" s="88">
        <f t="shared" si="7"/>
        <v>0</v>
      </c>
      <c r="AT23" s="88">
        <f t="shared" si="7"/>
        <v>0</v>
      </c>
      <c r="AU23" s="88">
        <f t="shared" si="7"/>
        <v>0</v>
      </c>
      <c r="AV23" s="88">
        <f t="shared" si="7"/>
        <v>0</v>
      </c>
      <c r="AW23" s="88">
        <f t="shared" si="7"/>
        <v>0</v>
      </c>
      <c r="AX23" s="88">
        <f t="shared" si="7"/>
        <v>0</v>
      </c>
      <c r="AY23" s="88">
        <f t="shared" si="7"/>
        <v>0</v>
      </c>
      <c r="AZ23" s="88">
        <f t="shared" si="7"/>
        <v>0</v>
      </c>
      <c r="BA23" s="88">
        <f t="shared" si="7"/>
        <v>0</v>
      </c>
      <c r="BB23" s="88">
        <f t="shared" si="7"/>
        <v>0</v>
      </c>
      <c r="BC23" s="69"/>
      <c r="BD23" s="69"/>
      <c r="BE23" s="69"/>
      <c r="BF23" s="69"/>
      <c r="BG23" s="69"/>
      <c r="BH23" s="69"/>
    </row>
    <row r="24" spans="1:60" x14ac:dyDescent="0.25">
      <c r="A24" s="44"/>
      <c r="B24" s="44"/>
      <c r="C24" s="44"/>
      <c r="D24" s="44"/>
      <c r="E24" s="44"/>
      <c r="F24" s="44"/>
      <c r="G24" s="44"/>
      <c r="H24" s="44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</row>
    <row r="25" spans="1:60" x14ac:dyDescent="0.25">
      <c r="A25" s="99"/>
      <c r="B25" s="99"/>
      <c r="C25" s="99"/>
      <c r="D25" s="99"/>
      <c r="E25" s="99"/>
      <c r="F25" s="99"/>
      <c r="G25" s="99"/>
      <c r="H25" s="99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</row>
    <row r="26" spans="1:60" x14ac:dyDescent="0.25">
      <c r="A26" s="454" t="s">
        <v>94</v>
      </c>
      <c r="B26" s="454"/>
      <c r="C26" s="101"/>
      <c r="D26" s="101"/>
      <c r="E26" s="102" t="s">
        <v>95</v>
      </c>
      <c r="F26" s="102" t="s">
        <v>95</v>
      </c>
      <c r="G26" s="102" t="s">
        <v>95</v>
      </c>
      <c r="H26" s="102" t="s">
        <v>95</v>
      </c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</row>
    <row r="27" spans="1:60" x14ac:dyDescent="0.25">
      <c r="A27" s="101"/>
      <c r="B27" s="101"/>
      <c r="C27" s="101"/>
      <c r="D27" s="101"/>
      <c r="E27" s="455" t="s">
        <v>96</v>
      </c>
      <c r="F27" s="455"/>
      <c r="G27" s="455"/>
      <c r="H27" s="455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</row>
    <row r="28" spans="1:60" x14ac:dyDescent="0.25">
      <c r="A28" s="456" t="s">
        <v>95</v>
      </c>
      <c r="B28" s="456"/>
      <c r="C28" s="456"/>
      <c r="D28" s="456"/>
      <c r="E28" s="456"/>
      <c r="F28" s="456"/>
      <c r="G28" s="456"/>
      <c r="H28" s="456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</row>
    <row r="29" spans="1:60" x14ac:dyDescent="0.25">
      <c r="A29" s="455" t="s">
        <v>97</v>
      </c>
      <c r="B29" s="455"/>
      <c r="C29" s="455"/>
      <c r="D29" s="455"/>
      <c r="E29" s="455"/>
      <c r="F29" s="455"/>
      <c r="G29" s="103"/>
      <c r="H29" s="103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</row>
    <row r="30" spans="1:60" x14ac:dyDescent="0.25">
      <c r="A30" s="104"/>
      <c r="B30" s="104"/>
      <c r="C30" s="104"/>
      <c r="D30" s="104"/>
      <c r="E30" s="104"/>
      <c r="F30" s="104"/>
      <c r="G30" s="104"/>
      <c r="H30" s="10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</row>
    <row r="31" spans="1:60" x14ac:dyDescent="0.25">
      <c r="A31" s="104"/>
      <c r="B31" s="104"/>
      <c r="C31" s="104"/>
      <c r="D31" s="104"/>
      <c r="E31" s="104"/>
      <c r="F31" s="104"/>
      <c r="G31" s="104"/>
      <c r="H31" s="10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</row>
    <row r="32" spans="1:60" x14ac:dyDescent="0.25">
      <c r="A32" s="104"/>
      <c r="B32" s="104"/>
      <c r="C32" s="104"/>
      <c r="D32" s="104"/>
      <c r="E32" s="104"/>
      <c r="F32" s="104"/>
      <c r="G32" s="104"/>
      <c r="H32" s="10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</row>
    <row r="33" spans="1:60" x14ac:dyDescent="0.25">
      <c r="A33" s="1"/>
      <c r="B33" s="1"/>
      <c r="C33" s="1"/>
      <c r="D33" s="1"/>
      <c r="E33" s="1"/>
      <c r="F33" s="1"/>
      <c r="G33" s="1"/>
      <c r="H33" s="1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</row>
    <row r="34" spans="1:60" x14ac:dyDescent="0.25">
      <c r="A34" s="1"/>
      <c r="B34" s="1"/>
      <c r="C34" s="1"/>
      <c r="D34" s="1"/>
      <c r="E34" s="1"/>
      <c r="F34" s="1"/>
      <c r="G34" s="1"/>
      <c r="H34" s="1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</row>
  </sheetData>
  <mergeCells count="65">
    <mergeCell ref="A26:B26"/>
    <mergeCell ref="E27:H27"/>
    <mergeCell ref="A28:H28"/>
    <mergeCell ref="A29:F29"/>
    <mergeCell ref="AX6:BA7"/>
    <mergeCell ref="BB6:BB8"/>
    <mergeCell ref="L7:L8"/>
    <mergeCell ref="M7:M8"/>
    <mergeCell ref="N7:N8"/>
    <mergeCell ref="O7:O8"/>
    <mergeCell ref="P7:P8"/>
    <mergeCell ref="Q7:Q8"/>
    <mergeCell ref="T7:U7"/>
    <mergeCell ref="V7:W7"/>
    <mergeCell ref="X7:Y7"/>
    <mergeCell ref="Z7:AA7"/>
    <mergeCell ref="AH7:AI7"/>
    <mergeCell ref="AJ7:AK7"/>
    <mergeCell ref="AL7:AM7"/>
    <mergeCell ref="AN7:AO7"/>
    <mergeCell ref="AE6:AE8"/>
    <mergeCell ref="AF6:AF8"/>
    <mergeCell ref="AG6:AG8"/>
    <mergeCell ref="AH6:AO6"/>
    <mergeCell ref="AP6:AW6"/>
    <mergeCell ref="AP7:AQ7"/>
    <mergeCell ref="AR7:AS7"/>
    <mergeCell ref="AT7:AU7"/>
    <mergeCell ref="AV7:AW7"/>
    <mergeCell ref="R6:R8"/>
    <mergeCell ref="S6:S8"/>
    <mergeCell ref="T6:AA6"/>
    <mergeCell ref="AC6:AC8"/>
    <mergeCell ref="AD6:AD8"/>
    <mergeCell ref="I6:I8"/>
    <mergeCell ref="J6:J8"/>
    <mergeCell ref="K6:K8"/>
    <mergeCell ref="L6:N6"/>
    <mergeCell ref="O6:Q6"/>
    <mergeCell ref="BD3:BD8"/>
    <mergeCell ref="BE3:BE8"/>
    <mergeCell ref="BF3:BF8"/>
    <mergeCell ref="BG3:BG8"/>
    <mergeCell ref="BH3:BH8"/>
    <mergeCell ref="A3:A8"/>
    <mergeCell ref="B3:B8"/>
    <mergeCell ref="C3:AA3"/>
    <mergeCell ref="AB3:BA3"/>
    <mergeCell ref="BC3:BC8"/>
    <mergeCell ref="C4:AA4"/>
    <mergeCell ref="AB4:BA4"/>
    <mergeCell ref="C5:C8"/>
    <mergeCell ref="E5:AA5"/>
    <mergeCell ref="AB5:AB8"/>
    <mergeCell ref="AC5:BA5"/>
    <mergeCell ref="D6:D8"/>
    <mergeCell ref="E6:E8"/>
    <mergeCell ref="F6:F8"/>
    <mergeCell ref="G6:G8"/>
    <mergeCell ref="H6:H8"/>
    <mergeCell ref="A1:O1"/>
    <mergeCell ref="AX1:AX2"/>
    <mergeCell ref="AY1:AY2"/>
    <mergeCell ref="AZ1:AZ2"/>
    <mergeCell ref="A2:M2"/>
  </mergeCells>
  <pageMargins left="0.70078740157480324" right="0.70078740157480324" top="0.75196850393700787" bottom="0.75196850393700787" header="0.3" footer="0.3"/>
  <pageSetup paperSize="9" firstPageNumber="2147483648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H321"/>
  <sheetViews>
    <sheetView topLeftCell="AR3" workbookViewId="0"/>
  </sheetViews>
  <sheetFormatPr defaultRowHeight="15" x14ac:dyDescent="0.25"/>
  <cols>
    <col min="1" max="1" width="38" style="185" customWidth="1"/>
    <col min="2" max="2" width="24" style="185" customWidth="1"/>
    <col min="3" max="3" width="11.28515625" style="185" customWidth="1"/>
    <col min="4" max="4" width="11" style="185" customWidth="1"/>
    <col min="5" max="18" width="9.140625" style="185"/>
    <col min="19" max="19" width="11.85546875" style="185" customWidth="1"/>
    <col min="20" max="54" width="9.140625" style="185"/>
    <col min="55" max="60" width="16.7109375" style="185" customWidth="1"/>
    <col min="61" max="16384" width="9.140625" style="185"/>
  </cols>
  <sheetData>
    <row r="1" spans="1:60" x14ac:dyDescent="0.25">
      <c r="A1" s="464" t="s">
        <v>170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464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8"/>
      <c r="AT1" s="188"/>
      <c r="AU1" s="188"/>
      <c r="AV1" s="188"/>
      <c r="AW1" s="188"/>
      <c r="AX1" s="465"/>
      <c r="AY1" s="465"/>
      <c r="AZ1" s="465"/>
      <c r="BA1" s="188"/>
      <c r="BB1" s="188"/>
      <c r="BC1" s="189"/>
      <c r="BD1" s="189"/>
      <c r="BE1" s="189"/>
      <c r="BF1" s="189"/>
      <c r="BG1" s="189"/>
      <c r="BH1" s="189"/>
    </row>
    <row r="2" spans="1:60" x14ac:dyDescent="0.25">
      <c r="A2" s="466" t="s">
        <v>1</v>
      </c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465"/>
      <c r="AY2" s="465"/>
      <c r="AZ2" s="465"/>
      <c r="BA2" s="188"/>
      <c r="BB2" s="188"/>
      <c r="BC2" s="189"/>
      <c r="BD2" s="189"/>
      <c r="BE2" s="189"/>
      <c r="BF2" s="189"/>
      <c r="BG2" s="189"/>
      <c r="BH2" s="189"/>
    </row>
    <row r="3" spans="1:60" ht="29.25" customHeight="1" x14ac:dyDescent="0.25">
      <c r="A3" s="467" t="s">
        <v>2</v>
      </c>
      <c r="B3" s="468" t="s">
        <v>3</v>
      </c>
      <c r="C3" s="469" t="s">
        <v>4</v>
      </c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  <c r="P3" s="469"/>
      <c r="Q3" s="469"/>
      <c r="R3" s="469"/>
      <c r="S3" s="469"/>
      <c r="T3" s="469"/>
      <c r="U3" s="469"/>
      <c r="V3" s="469"/>
      <c r="W3" s="469"/>
      <c r="X3" s="469"/>
      <c r="Y3" s="469"/>
      <c r="Z3" s="469"/>
      <c r="AA3" s="469"/>
      <c r="AB3" s="470" t="s">
        <v>5</v>
      </c>
      <c r="AC3" s="470"/>
      <c r="AD3" s="470"/>
      <c r="AE3" s="470"/>
      <c r="AF3" s="470"/>
      <c r="AG3" s="470"/>
      <c r="AH3" s="470"/>
      <c r="AI3" s="470"/>
      <c r="AJ3" s="470"/>
      <c r="AK3" s="470"/>
      <c r="AL3" s="470"/>
      <c r="AM3" s="470"/>
      <c r="AN3" s="470"/>
      <c r="AO3" s="470"/>
      <c r="AP3" s="470"/>
      <c r="AQ3" s="470"/>
      <c r="AR3" s="470"/>
      <c r="AS3" s="470"/>
      <c r="AT3" s="470"/>
      <c r="AU3" s="470"/>
      <c r="AV3" s="470"/>
      <c r="AW3" s="470"/>
      <c r="AX3" s="470"/>
      <c r="AY3" s="470"/>
      <c r="AZ3" s="470"/>
      <c r="BA3" s="470"/>
      <c r="BB3" s="190"/>
      <c r="BC3" s="471" t="s">
        <v>6</v>
      </c>
      <c r="BD3" s="471" t="s">
        <v>7</v>
      </c>
      <c r="BE3" s="471" t="s">
        <v>8</v>
      </c>
      <c r="BF3" s="471" t="s">
        <v>9</v>
      </c>
      <c r="BG3" s="471" t="s">
        <v>10</v>
      </c>
      <c r="BH3" s="471" t="s">
        <v>11</v>
      </c>
    </row>
    <row r="4" spans="1:60" ht="26.25" customHeight="1" x14ac:dyDescent="0.25">
      <c r="A4" s="467"/>
      <c r="B4" s="468"/>
      <c r="C4" s="472" t="s">
        <v>12</v>
      </c>
      <c r="D4" s="472"/>
      <c r="E4" s="472"/>
      <c r="F4" s="472"/>
      <c r="G4" s="472"/>
      <c r="H4" s="472"/>
      <c r="I4" s="472"/>
      <c r="J4" s="472"/>
      <c r="K4" s="472"/>
      <c r="L4" s="472"/>
      <c r="M4" s="472"/>
      <c r="N4" s="472"/>
      <c r="O4" s="472"/>
      <c r="P4" s="472"/>
      <c r="Q4" s="472"/>
      <c r="R4" s="472"/>
      <c r="S4" s="472"/>
      <c r="T4" s="472"/>
      <c r="U4" s="472"/>
      <c r="V4" s="472"/>
      <c r="W4" s="472"/>
      <c r="X4" s="472"/>
      <c r="Y4" s="472"/>
      <c r="Z4" s="472"/>
      <c r="AA4" s="472"/>
      <c r="AB4" s="470" t="s">
        <v>13</v>
      </c>
      <c r="AC4" s="470"/>
      <c r="AD4" s="470"/>
      <c r="AE4" s="470"/>
      <c r="AF4" s="470"/>
      <c r="AG4" s="470"/>
      <c r="AH4" s="470"/>
      <c r="AI4" s="470"/>
      <c r="AJ4" s="470"/>
      <c r="AK4" s="470"/>
      <c r="AL4" s="470"/>
      <c r="AM4" s="470"/>
      <c r="AN4" s="470"/>
      <c r="AO4" s="470"/>
      <c r="AP4" s="470"/>
      <c r="AQ4" s="470"/>
      <c r="AR4" s="470"/>
      <c r="AS4" s="470"/>
      <c r="AT4" s="470"/>
      <c r="AU4" s="470"/>
      <c r="AV4" s="470"/>
      <c r="AW4" s="470"/>
      <c r="AX4" s="470"/>
      <c r="AY4" s="470"/>
      <c r="AZ4" s="470"/>
      <c r="BA4" s="470"/>
      <c r="BB4" s="190"/>
      <c r="BC4" s="471"/>
      <c r="BD4" s="471"/>
      <c r="BE4" s="471"/>
      <c r="BF4" s="471"/>
      <c r="BG4" s="471"/>
      <c r="BH4" s="471"/>
    </row>
    <row r="5" spans="1:60" ht="27.75" customHeight="1" x14ac:dyDescent="0.25">
      <c r="A5" s="467"/>
      <c r="B5" s="468"/>
      <c r="C5" s="473" t="s">
        <v>14</v>
      </c>
      <c r="D5" s="191"/>
      <c r="E5" s="469" t="s">
        <v>15</v>
      </c>
      <c r="F5" s="469"/>
      <c r="G5" s="469"/>
      <c r="H5" s="469"/>
      <c r="I5" s="469"/>
      <c r="J5" s="469"/>
      <c r="K5" s="469"/>
      <c r="L5" s="469"/>
      <c r="M5" s="469"/>
      <c r="N5" s="469"/>
      <c r="O5" s="469"/>
      <c r="P5" s="469"/>
      <c r="Q5" s="469"/>
      <c r="R5" s="469"/>
      <c r="S5" s="469"/>
      <c r="T5" s="469"/>
      <c r="U5" s="469"/>
      <c r="V5" s="469"/>
      <c r="W5" s="469"/>
      <c r="X5" s="469"/>
      <c r="Y5" s="469"/>
      <c r="Z5" s="469"/>
      <c r="AA5" s="469"/>
      <c r="AB5" s="474" t="s">
        <v>16</v>
      </c>
      <c r="AC5" s="470" t="s">
        <v>17</v>
      </c>
      <c r="AD5" s="470"/>
      <c r="AE5" s="470"/>
      <c r="AF5" s="470"/>
      <c r="AG5" s="470"/>
      <c r="AH5" s="470"/>
      <c r="AI5" s="470"/>
      <c r="AJ5" s="470"/>
      <c r="AK5" s="470"/>
      <c r="AL5" s="470"/>
      <c r="AM5" s="470"/>
      <c r="AN5" s="470"/>
      <c r="AO5" s="470"/>
      <c r="AP5" s="470"/>
      <c r="AQ5" s="470"/>
      <c r="AR5" s="470"/>
      <c r="AS5" s="470"/>
      <c r="AT5" s="470"/>
      <c r="AU5" s="470"/>
      <c r="AV5" s="470"/>
      <c r="AW5" s="470"/>
      <c r="AX5" s="470"/>
      <c r="AY5" s="470"/>
      <c r="AZ5" s="470"/>
      <c r="BA5" s="470"/>
      <c r="BB5" s="190"/>
      <c r="BC5" s="471"/>
      <c r="BD5" s="471"/>
      <c r="BE5" s="471"/>
      <c r="BF5" s="471"/>
      <c r="BG5" s="471"/>
      <c r="BH5" s="471"/>
    </row>
    <row r="6" spans="1:60" ht="70.5" customHeight="1" x14ac:dyDescent="0.25">
      <c r="A6" s="467"/>
      <c r="B6" s="468"/>
      <c r="C6" s="473"/>
      <c r="D6" s="473" t="s">
        <v>18</v>
      </c>
      <c r="E6" s="473" t="s">
        <v>19</v>
      </c>
      <c r="F6" s="473" t="s">
        <v>20</v>
      </c>
      <c r="G6" s="473" t="s">
        <v>21</v>
      </c>
      <c r="H6" s="473" t="s">
        <v>22</v>
      </c>
      <c r="I6" s="473" t="s">
        <v>23</v>
      </c>
      <c r="J6" s="473" t="s">
        <v>24</v>
      </c>
      <c r="K6" s="473" t="s">
        <v>25</v>
      </c>
      <c r="L6" s="473" t="s">
        <v>26</v>
      </c>
      <c r="M6" s="473"/>
      <c r="N6" s="473"/>
      <c r="O6" s="473" t="s">
        <v>27</v>
      </c>
      <c r="P6" s="473"/>
      <c r="Q6" s="473"/>
      <c r="R6" s="473" t="s">
        <v>28</v>
      </c>
      <c r="S6" s="473" t="s">
        <v>29</v>
      </c>
      <c r="T6" s="473" t="s">
        <v>30</v>
      </c>
      <c r="U6" s="473"/>
      <c r="V6" s="473"/>
      <c r="W6" s="473"/>
      <c r="X6" s="473"/>
      <c r="Y6" s="473"/>
      <c r="Z6" s="473"/>
      <c r="AA6" s="473"/>
      <c r="AB6" s="475"/>
      <c r="AC6" s="474" t="s">
        <v>31</v>
      </c>
      <c r="AD6" s="474" t="s">
        <v>32</v>
      </c>
      <c r="AE6" s="474" t="s">
        <v>33</v>
      </c>
      <c r="AF6" s="474" t="s">
        <v>28</v>
      </c>
      <c r="AG6" s="474" t="s">
        <v>34</v>
      </c>
      <c r="AH6" s="474" t="s">
        <v>30</v>
      </c>
      <c r="AI6" s="474"/>
      <c r="AJ6" s="474"/>
      <c r="AK6" s="474"/>
      <c r="AL6" s="474"/>
      <c r="AM6" s="474"/>
      <c r="AN6" s="474"/>
      <c r="AO6" s="474"/>
      <c r="AP6" s="474" t="s">
        <v>35</v>
      </c>
      <c r="AQ6" s="474"/>
      <c r="AR6" s="474"/>
      <c r="AS6" s="474"/>
      <c r="AT6" s="474"/>
      <c r="AU6" s="474"/>
      <c r="AV6" s="474"/>
      <c r="AW6" s="474"/>
      <c r="AX6" s="474" t="s">
        <v>99</v>
      </c>
      <c r="AY6" s="474"/>
      <c r="AZ6" s="474"/>
      <c r="BA6" s="474"/>
      <c r="BB6" s="474" t="s">
        <v>37</v>
      </c>
      <c r="BC6" s="471"/>
      <c r="BD6" s="471"/>
      <c r="BE6" s="471"/>
      <c r="BF6" s="471"/>
      <c r="BG6" s="471"/>
      <c r="BH6" s="471"/>
    </row>
    <row r="7" spans="1:60" ht="48" customHeight="1" x14ac:dyDescent="0.25">
      <c r="A7" s="467"/>
      <c r="B7" s="468"/>
      <c r="C7" s="473"/>
      <c r="D7" s="473"/>
      <c r="E7" s="476"/>
      <c r="F7" s="476"/>
      <c r="G7" s="476"/>
      <c r="H7" s="476"/>
      <c r="I7" s="476"/>
      <c r="J7" s="476"/>
      <c r="K7" s="476"/>
      <c r="L7" s="473" t="s">
        <v>38</v>
      </c>
      <c r="M7" s="473" t="s">
        <v>39</v>
      </c>
      <c r="N7" s="473" t="s">
        <v>40</v>
      </c>
      <c r="O7" s="473" t="s">
        <v>41</v>
      </c>
      <c r="P7" s="473" t="s">
        <v>32</v>
      </c>
      <c r="Q7" s="473" t="s">
        <v>42</v>
      </c>
      <c r="R7" s="473"/>
      <c r="S7" s="473"/>
      <c r="T7" s="473" t="s">
        <v>43</v>
      </c>
      <c r="U7" s="473"/>
      <c r="V7" s="473" t="s">
        <v>44</v>
      </c>
      <c r="W7" s="473"/>
      <c r="X7" s="473" t="s">
        <v>45</v>
      </c>
      <c r="Y7" s="473"/>
      <c r="Z7" s="473" t="s">
        <v>46</v>
      </c>
      <c r="AA7" s="473"/>
      <c r="AB7" s="475"/>
      <c r="AC7" s="474"/>
      <c r="AD7" s="474"/>
      <c r="AE7" s="474"/>
      <c r="AF7" s="474"/>
      <c r="AG7" s="474"/>
      <c r="AH7" s="474" t="s">
        <v>43</v>
      </c>
      <c r="AI7" s="474"/>
      <c r="AJ7" s="474" t="s">
        <v>44</v>
      </c>
      <c r="AK7" s="474"/>
      <c r="AL7" s="474" t="s">
        <v>45</v>
      </c>
      <c r="AM7" s="474"/>
      <c r="AN7" s="474" t="s">
        <v>46</v>
      </c>
      <c r="AO7" s="474"/>
      <c r="AP7" s="474" t="s">
        <v>43</v>
      </c>
      <c r="AQ7" s="474"/>
      <c r="AR7" s="474" t="s">
        <v>44</v>
      </c>
      <c r="AS7" s="474"/>
      <c r="AT7" s="474" t="s">
        <v>45</v>
      </c>
      <c r="AU7" s="474"/>
      <c r="AV7" s="474" t="s">
        <v>46</v>
      </c>
      <c r="AW7" s="474"/>
      <c r="AX7" s="475"/>
      <c r="AY7" s="477"/>
      <c r="AZ7" s="477"/>
      <c r="BA7" s="477"/>
      <c r="BB7" s="474"/>
      <c r="BC7" s="471"/>
      <c r="BD7" s="471"/>
      <c r="BE7" s="471"/>
      <c r="BF7" s="471"/>
      <c r="BG7" s="471"/>
      <c r="BH7" s="471"/>
    </row>
    <row r="8" spans="1:60" ht="30" customHeight="1" x14ac:dyDescent="0.25">
      <c r="A8" s="467"/>
      <c r="B8" s="468"/>
      <c r="C8" s="473"/>
      <c r="D8" s="473"/>
      <c r="E8" s="476"/>
      <c r="F8" s="476"/>
      <c r="G8" s="476"/>
      <c r="H8" s="476"/>
      <c r="I8" s="476"/>
      <c r="J8" s="476"/>
      <c r="K8" s="476"/>
      <c r="L8" s="476"/>
      <c r="M8" s="476"/>
      <c r="N8" s="476"/>
      <c r="O8" s="476"/>
      <c r="P8" s="476"/>
      <c r="Q8" s="476"/>
      <c r="R8" s="473"/>
      <c r="S8" s="473"/>
      <c r="T8" s="191" t="s">
        <v>47</v>
      </c>
      <c r="U8" s="191" t="s">
        <v>48</v>
      </c>
      <c r="V8" s="191" t="s">
        <v>47</v>
      </c>
      <c r="W8" s="191" t="s">
        <v>48</v>
      </c>
      <c r="X8" s="191" t="s">
        <v>47</v>
      </c>
      <c r="Y8" s="191" t="s">
        <v>48</v>
      </c>
      <c r="Z8" s="191" t="s">
        <v>47</v>
      </c>
      <c r="AA8" s="191" t="s">
        <v>48</v>
      </c>
      <c r="AB8" s="475"/>
      <c r="AC8" s="474"/>
      <c r="AD8" s="474"/>
      <c r="AE8" s="474"/>
      <c r="AF8" s="474"/>
      <c r="AG8" s="474"/>
      <c r="AH8" s="192" t="s">
        <v>47</v>
      </c>
      <c r="AI8" s="192" t="s">
        <v>48</v>
      </c>
      <c r="AJ8" s="192" t="s">
        <v>47</v>
      </c>
      <c r="AK8" s="192" t="s">
        <v>48</v>
      </c>
      <c r="AL8" s="192" t="s">
        <v>47</v>
      </c>
      <c r="AM8" s="192" t="s">
        <v>48</v>
      </c>
      <c r="AN8" s="192" t="s">
        <v>47</v>
      </c>
      <c r="AO8" s="192" t="s">
        <v>48</v>
      </c>
      <c r="AP8" s="192" t="s">
        <v>47</v>
      </c>
      <c r="AQ8" s="192" t="s">
        <v>48</v>
      </c>
      <c r="AR8" s="192" t="s">
        <v>47</v>
      </c>
      <c r="AS8" s="192" t="s">
        <v>48</v>
      </c>
      <c r="AT8" s="192" t="s">
        <v>47</v>
      </c>
      <c r="AU8" s="192" t="s">
        <v>48</v>
      </c>
      <c r="AV8" s="192" t="s">
        <v>47</v>
      </c>
      <c r="AW8" s="192" t="s">
        <v>48</v>
      </c>
      <c r="AX8" s="192" t="s">
        <v>49</v>
      </c>
      <c r="AY8" s="192" t="s">
        <v>50</v>
      </c>
      <c r="AZ8" s="192" t="s">
        <v>51</v>
      </c>
      <c r="BA8" s="192" t="s">
        <v>52</v>
      </c>
      <c r="BB8" s="474"/>
      <c r="BC8" s="471"/>
      <c r="BD8" s="471"/>
      <c r="BE8" s="471"/>
      <c r="BF8" s="471"/>
      <c r="BG8" s="471"/>
      <c r="BH8" s="471"/>
    </row>
    <row r="9" spans="1:60" ht="24" customHeight="1" x14ac:dyDescent="0.25">
      <c r="A9" s="193">
        <v>1</v>
      </c>
      <c r="B9" s="194">
        <v>2</v>
      </c>
      <c r="C9" s="194">
        <v>3</v>
      </c>
      <c r="D9" s="194">
        <v>4</v>
      </c>
      <c r="E9" s="194">
        <v>5</v>
      </c>
      <c r="F9" s="194">
        <v>6</v>
      </c>
      <c r="G9" s="194">
        <v>7</v>
      </c>
      <c r="H9" s="194">
        <v>8</v>
      </c>
      <c r="I9" s="194">
        <v>9</v>
      </c>
      <c r="J9" s="194">
        <v>10</v>
      </c>
      <c r="K9" s="194">
        <v>11</v>
      </c>
      <c r="L9" s="194">
        <v>12</v>
      </c>
      <c r="M9" s="194">
        <v>13</v>
      </c>
      <c r="N9" s="194">
        <v>14</v>
      </c>
      <c r="O9" s="194">
        <v>15</v>
      </c>
      <c r="P9" s="194">
        <v>16</v>
      </c>
      <c r="Q9" s="194">
        <v>17</v>
      </c>
      <c r="R9" s="194">
        <v>18</v>
      </c>
      <c r="S9" s="194">
        <v>19</v>
      </c>
      <c r="T9" s="194">
        <v>20</v>
      </c>
      <c r="U9" s="194">
        <v>21</v>
      </c>
      <c r="V9" s="194">
        <v>22</v>
      </c>
      <c r="W9" s="194">
        <v>23</v>
      </c>
      <c r="X9" s="194">
        <v>24</v>
      </c>
      <c r="Y9" s="194">
        <v>25</v>
      </c>
      <c r="Z9" s="194">
        <v>26</v>
      </c>
      <c r="AA9" s="194">
        <v>27</v>
      </c>
      <c r="AB9" s="194">
        <v>28</v>
      </c>
      <c r="AC9" s="194">
        <v>29</v>
      </c>
      <c r="AD9" s="194">
        <v>30</v>
      </c>
      <c r="AE9" s="194">
        <v>31</v>
      </c>
      <c r="AF9" s="194">
        <v>32</v>
      </c>
      <c r="AG9" s="194">
        <v>33</v>
      </c>
      <c r="AH9" s="194">
        <v>34</v>
      </c>
      <c r="AI9" s="194">
        <v>35</v>
      </c>
      <c r="AJ9" s="194">
        <v>36</v>
      </c>
      <c r="AK9" s="194">
        <v>37</v>
      </c>
      <c r="AL9" s="194">
        <v>38</v>
      </c>
      <c r="AM9" s="194">
        <v>39</v>
      </c>
      <c r="AN9" s="194">
        <v>40</v>
      </c>
      <c r="AO9" s="194">
        <v>41</v>
      </c>
      <c r="AP9" s="194">
        <v>42</v>
      </c>
      <c r="AQ9" s="194">
        <v>43</v>
      </c>
      <c r="AR9" s="194">
        <v>44</v>
      </c>
      <c r="AS9" s="194">
        <v>45</v>
      </c>
      <c r="AT9" s="194">
        <v>46</v>
      </c>
      <c r="AU9" s="194">
        <v>47</v>
      </c>
      <c r="AV9" s="194">
        <v>48</v>
      </c>
      <c r="AW9" s="194">
        <v>49</v>
      </c>
      <c r="AX9" s="194">
        <v>50</v>
      </c>
      <c r="AY9" s="194">
        <v>51</v>
      </c>
      <c r="AZ9" s="194">
        <v>52</v>
      </c>
      <c r="BA9" s="194">
        <v>53</v>
      </c>
      <c r="BB9" s="194">
        <v>54</v>
      </c>
      <c r="BC9" s="194">
        <v>55</v>
      </c>
      <c r="BD9" s="194">
        <v>56</v>
      </c>
      <c r="BE9" s="194">
        <v>57</v>
      </c>
      <c r="BF9" s="194">
        <v>58</v>
      </c>
      <c r="BG9" s="194">
        <v>59</v>
      </c>
      <c r="BH9" s="194">
        <v>60</v>
      </c>
    </row>
    <row r="10" spans="1:60" s="195" customFormat="1" ht="20.25" customHeight="1" x14ac:dyDescent="0.25">
      <c r="A10" s="196" t="s">
        <v>473</v>
      </c>
      <c r="B10" s="197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C10" s="197">
        <v>2</v>
      </c>
      <c r="D10" s="197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E10" s="197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F10" s="197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G10" s="197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H10" s="197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I10" s="197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J10" s="197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K10" s="197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L10" s="197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M10" s="197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N10" s="197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O10" s="197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P10" s="197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Q10" s="197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R10" s="197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S10" s="197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T10" s="197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U10" s="197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V10" s="197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W10" s="197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X10" s="197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Y10" s="197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Z10" s="197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AA10" s="197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AB10" s="197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AC10" s="197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AD10" s="197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AE10" s="197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AF10" s="197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AG10" s="197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AH10" s="197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AI10" s="197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AJ10" s="197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AK10" s="197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AL10" s="197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AM10" s="197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AN10" s="197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AO10" s="197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AP10" s="197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AQ10" s="197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AR10" s="197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AS10" s="197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AT10" s="197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AU10" s="197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AV10" s="197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AW10" s="197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AX10" s="197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AY10" s="197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AZ10" s="197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BA10" s="197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BB10" s="197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BC10" s="198"/>
      <c r="BD10" s="198"/>
      <c r="BE10" s="198"/>
      <c r="BF10" s="198"/>
      <c r="BG10" s="198"/>
      <c r="BH10" s="198"/>
    </row>
    <row r="11" spans="1:60" ht="24.75" customHeight="1" x14ac:dyDescent="0.3">
      <c r="A11" s="199" t="s">
        <v>85</v>
      </c>
      <c r="B11" s="200" t="e">
        <f>B12+B13+B14+B15+B16+B17+B18+B19+B20+B21+B22+B23+B24+B25+B26+B27+B28+B29+B30+B31+B32+B33+B34+B35+B36+B37+B38+B39+B40+B42+B43+B44+B45+B46+B47+B48+B49+B50+B51+B52+B53+B54+B55+B56+B57+B58+B59+B60+B61+B62+B63+#REF!+B67+B68+B69+B70+B71+B72+B73+B74+B75</f>
        <v>#REF!</v>
      </c>
      <c r="C11" s="200" t="e">
        <f>C12+C13+C14+C15+C16+C17+C18+C19+C20+C21+C22+C23+C24+C25+C26+C27+C28+C29+C30+C31+C32+C33+C34+C35+C36+C37+C38+C39+C40+C42+C43+C44+C45+C46+C47+C48+C49+C50+C51+C52+C53+C54+C55+C56+C57+C58+C59+C60+C61+C62+C63+#REF!+C67+C68+C69+C70+C71+C72+C73+C74+C75</f>
        <v>#REF!</v>
      </c>
      <c r="D11" s="197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E11" s="200" t="e">
        <f>E12+E13+E14+E15+E16+E17+E18+E19+E20+E21+E22+E23+E24+E25+E26+E27+E28+E29+E30+E31+E32+E33+E34+E35+E36+E37+E38+E39+E40+E42+E43+E44+E45+E46+E47+E48+E49+E50+E51+E52+E53+E54+E55+E56+E57+E58+E59+E60+E61+E62+E63+#REF!+E67+E68+E69+E70+E71+E72+E73+E74+E75</f>
        <v>#REF!</v>
      </c>
      <c r="F11" s="200" t="e">
        <f>F12+F13+F14+F15+F16+F17+F18+F19+F20+F21+F22+F23+F24+F25+F26+F27+F28+F29+F30+F31+F32+F33+F34+F35+F36+F37+F38+F39+F40+F42+F43+F44+F45+F46+F47+F48+F49+F50+F51+F52+F53+F54+F55+F56+F57+F58+F59+F60+F61+F62+F63+#REF!+F67+F68+F69+F70+F71+F72+F73+F74+F75</f>
        <v>#REF!</v>
      </c>
      <c r="G11" s="200" t="e">
        <f>G12+G13+G14+G15+G16+G17+G18+G19+G20+G21+G22+G23+G24+G25+G26+G27+G28+G29+G30+G31+G32+G33+G34+G35+G36+G37+G38+G39+G40+G42+G43+G44+G45+G46+G47+G48+G49+G50+G51+G52+G53+G54+G55+G56+G57+G58+G59+G60+G61+G62+G63+#REF!+G67+G68+G69+G70+G71+G72+G73+G74+G75</f>
        <v>#REF!</v>
      </c>
      <c r="H11" s="200" t="e">
        <f>H12+H13+H14+H15+H16+H17+H18+H19+H20+H21+H22+H23+H24+H25+H26+H27+H28+H29+H30+H31+H32+H33+H34+H35+H36+H37+H38+H39+H40+H42+H43+H44+H45+H46+H47+H48+H49+H50+H51+H52+H53+H54+H55+H56+H57+H58+H59+H60+H61+H62+H63+#REF!+H67+H68+H69+H70+H71+H72+H73+H74+H75</f>
        <v>#REF!</v>
      </c>
      <c r="I11" s="200" t="e">
        <f>I12+I13+I14+I15+I16+I17+I18+I19+I20+I21+I22+I23+I24+I25+I26+I27+I28+I29+I30+I31+I32+I33+I34+I35+I36+I37+I38+I39+I40+I42+I43+I44+I45+I46+I47+I48+I49+I50+I51+I52+I53+I54+I55+I56+I57+I58+I59+I60+I61+I62+I63+#REF!+I67+I68+I69+I70+I71+I72+I73+I74+I75</f>
        <v>#REF!</v>
      </c>
      <c r="J11" s="200" t="e">
        <f>J12+J13+J14+J15+J16+J17+J18+J19+J20+J21+J22+J23+J24+J25+J26+J27+J28+J29+J30+J31+J32+J33+J34+J35+J36+J37+J38+J39+J40+J42+J43+J44+J45+J46+J47+J48+J49+J50+J51+J52+J53+J54+J55+J56+J57+J58+J59+J60+J61+J62+J63+#REF!+J67+J68+J69+J70+J71+J72+J73+J74+J75</f>
        <v>#REF!</v>
      </c>
      <c r="K11" s="200" t="e">
        <f>K12+K13+K14+K15+K16+K17+K18+K19+K20+K21+K22+K23+K24+K25+K26+K27+K28+K29+K30+K31+K32+K33+K34+K35+K36+K37+K38+K39+K40+K42+K43+K44+K45+K46+K47+K48+K49+K50+K51+K52+K53+K54+K55+K56+K57+K58+K59+K60+K61+K62+K63+#REF!+K67+K68+K69+K70+K71+K72+K73+K74+K75</f>
        <v>#REF!</v>
      </c>
      <c r="L11" s="200" t="e">
        <f>L12+L13+L14+L15+L16+L17+L18+L19+L20+L21+L22+L23+L24+L25+L26+L27+L28+L29+L30+L31+L32+L33+L34+L35+L36+L37+L38+L39+L40+L42+L43+L44+L45+L46+L47+L48+L49+L50+L51+L52+L53+L54+L55+L56+L57+L58+L59+L60+L61+L62+L63+#REF!+L67+L68+L69+L70+L71+L72+L73+L74+L75</f>
        <v>#REF!</v>
      </c>
      <c r="M11" s="200" t="e">
        <f>M12+M13+M14+M15+M16+M17+M18+M19+M20+M21+M22+M23+M24+M25+M26+M27+M28+M29+M30+M31+M32+M33+M34+M35+M36+M37+M38+M39+M40+M42+M43+M44+M45+M46+M47+M48+M49+M50+M51+M52+M53+M54+M55+M56+M57+M58+M59+M60+M61+M62+M63+#REF!+M67+M68+M69+M70+M71+M72+M73+M74+M75</f>
        <v>#REF!</v>
      </c>
      <c r="N11" s="200" t="e">
        <f>N12+N13+N14+N15+N16+N17+N18+N19+N20+N21+N22+N23+N24+N25+N26+N27+N28+N29+N30+N31+N32+N33+N34+N35+N36+N37+N38+N39+N40+N42+N43+N44+N45+N46+N47+N48+N49+N50+N51+N52+N53+N54+N55+N56+N57+N58+N59+N60+N61+N62+N63+#REF!+N67+N68+N69+N70+N71+N72+N73+N74+N75</f>
        <v>#REF!</v>
      </c>
      <c r="O11" s="200" t="e">
        <f>O12+O13+O14+O15+O16+O17+O18+O19+O20+O21+O22+O23+O24+O25+O26+O27+O28+O29+O30+O31+O32+O33+O34+O35+O36+O37+O38+O39+O40+O42+O43+O44+O45+O46+O47+O48+O49+O50+O51+O52+O53+O54+O55+O56+O57+O58+O59+O60+O61+O62+O63+#REF!+O67+O68+O69+O70+O71+O72+O73+O74+O75</f>
        <v>#REF!</v>
      </c>
      <c r="P11" s="200" t="e">
        <f>P12+P13+P14+P15+P16+P17+P18+P19+P20+P21+P22+P23+P24+P25+P26+P27+P28+P29+P30+P31+P32+P33+P34+P35+P36+P37+P38+P39+P40+P42+P43+P44+P45+P46+P47+P48+P49+P50+P51+P52+P53+P54+P55+P56+P57+P58+P59+P60+P61+P62+P63+#REF!+P67+P68+P69+P70+P71+P72+P73+P74+P75</f>
        <v>#REF!</v>
      </c>
      <c r="Q11" s="200" t="e">
        <f>Q12+Q13+Q14+Q15+Q16+Q17+Q18+Q19+Q20+Q21+Q22+Q23+Q24+Q25+Q26+Q27+Q28+Q29+Q30+Q31+Q32+Q33+Q34+Q35+Q36+Q37+Q38+Q39+Q40+Q42+Q43+Q44+Q45+Q46+Q47+Q48+Q49+Q50+Q51+Q52+Q53+Q54+Q55+Q56+Q57+Q58+Q59+Q60+Q61+Q62+Q63+#REF!+Q67+Q68+Q69+Q70+Q71+Q72+Q73+Q74+Q75</f>
        <v>#REF!</v>
      </c>
      <c r="R11" s="200" t="e">
        <f>R12+R13+R14+R15+R16+R17+R18+R19+R20+R21+R22+R23+R24+R25+R26+R27+R28+R29+R30+R31+R32+R33+R34+R35+R36+R37+R38+R39+R40+R42+R43+R44+R45+R46+R47+R48+R49+R50+R51+R52+R53+R54+R55+R56+R57+R58+R59+R60+R61+R62+R63+#REF!+R67+R68+R69+R70+R71+R72+R73+R74+R75</f>
        <v>#REF!</v>
      </c>
      <c r="S11" s="200" t="e">
        <f>S12+S13+S14+S15+S16+S17+S18+S19+S20+S21+S22+S23+S24+S25+S26+S27+S28+S29+S30+S31+S32+S33+S34+S35+S36+S37+S38+S39+S40+S42+S43+S44+S45+S46+S47+S48+S49+S50+S51+S52+S53+S54+S55+S56+S57+S58+S59+S60+S61+S62+S63+#REF!+S67+S68+S69+S70+S71+S72+S73+S74+S75</f>
        <v>#REF!</v>
      </c>
      <c r="T11" s="200" t="e">
        <f>T12+T13+T14+T15+T16+T17+T18+T19+T20+T21+T22+T23+T24+T25+T26+T27+T28+T29+T30+T31+T32+T33+T34+T35+T36+T37+T38+T39+T40+T42+T43+T44+T45+T46+T47+T48+T49+T50+T51+T52+T53+T54+T55+T56+T57+T58+T59+T60+T61+T62+T63+#REF!+T67+T68+T69+T70+T71+T72+T73+T74+T75</f>
        <v>#REF!</v>
      </c>
      <c r="U11" s="200" t="e">
        <f>U12+U13+U14+U15+U16+U17+U18+U19+U20+U21+U22+U23+U24+U25+U26+U27+U28+U29+U30+U31+U32+U33+U34+U35+U36+U37+U38+U39+U40+U42+U43+U44+U45+U46+U47+U48+U49+U50+U51+U52+U53+U54+U55+U56+U57+U58+U59+U60+U61+U62+U63+#REF!+U67+U68+U69+U70+U71+U72+U73+U74+U75</f>
        <v>#REF!</v>
      </c>
      <c r="V11" s="200" t="e">
        <f>V12+V13+V14+V15+V16+V17+V18+V19+V20+V21+V22+V23+V24+V25+V26+V27+V28+V29+V30+V31+V32+V33+V34+V35+V36+V37+V38+V39+V40+V42+V43+V44+V45+V46+V47+V48+V49+V50+V51+V52+V53+V54+V55+V56+V57+V58+V59+V60+V61+V62+V63+#REF!+V67+V68+V69+V70+V71+V72+V73+V74+V75</f>
        <v>#REF!</v>
      </c>
      <c r="W11" s="200" t="e">
        <f>W12+W13+W14+W15+W16+W17+W18+W19+W20+W21+W22+W23+W24+W25+W26+W27+W28+W29+W30+W31+W32+W33+W34+W35+W36+W37+W38+W39+W40+W42+W43+W44+W45+W46+W47+W48+W49+W50+W51+W52+W53+W54+W55+W56+W57+W58+W59+W60+W61+W62+W63+#REF!+W67+W68+W69+W70+W71+W72+W73+W74+W75</f>
        <v>#REF!</v>
      </c>
      <c r="X11" s="200" t="e">
        <f>X12+X13+X14+X15+X16+X17+X18+X19+X20+X21+X22+X23+X24+X25+X26+X27+X28+X29+X30+X31+X32+X33+X34+X35+X36+X37+X38+X39+X40+X42+X43+X44+X45+X46+X47+X48+X49+X50+X51+X52+X53+X54+X55+X56+X57+X58+X59+X60+X61+X62+X63+#REF!+X67+X68+X69+X70+X71+X72+X73+X74+X75</f>
        <v>#REF!</v>
      </c>
      <c r="Y11" s="200" t="e">
        <f>Y12+Y13+Y14+Y15+Y16+Y17+Y18+Y19+Y20+Y21+Y22+Y23+Y24+Y25+Y26+Y27+Y28+Y29+Y30+Y31+Y32+Y33+Y34+Y35+Y36+Y37+Y38+Y39+Y40+Y42+Y43+Y44+Y45+Y46+Y47+Y48+Y49+Y50+Y51+Y52+Y53+Y54+Y55+Y56+Y57+Y58+Y59+Y60+Y61+Y62+Y63+#REF!+Y67+Y68+Y69+Y70+Y71+Y72+Y73+Y74+Y75</f>
        <v>#REF!</v>
      </c>
      <c r="Z11" s="200" t="e">
        <f>Z12+Z13+Z14+Z15+Z16+Z17+Z18+Z19+Z20+Z21+Z22+Z23+Z24+Z25+Z26+Z27+Z28+Z29+Z30+Z31+Z32+Z33+Z34+Z35+Z36+Z37+Z38+Z39+Z40+Z42+Z43+Z44+Z45+Z46+Z47+Z48+Z49+Z50+Z51+Z52+Z53+Z54+Z55+Z56+Z57+Z58+Z59+Z60+Z61+Z62+Z63+#REF!+Z67+Z68+Z69+Z70+Z71+Z72+Z73+Z74+Z75</f>
        <v>#REF!</v>
      </c>
      <c r="AA11" s="200" t="e">
        <f>AA12+AA13+AA14+AA15+AA16+AA17+AA18+AA19+AA20+AA21+AA22+AA23+AA24+AA25+AA26+AA27+AA28+AA29+AA30+AA31+AA32+AA33+AA34+AA35+AA36+AA37+AA38+AA39+AA40+AA42+AA43+AA44+AA45+AA46+AA47+AA48+AA49+AA50+AA51+AA52+AA53+AA54+AA55+AA56+AA57+AA58+AA59+AA60+AA61+AA62+AA63+#REF!+AA67+AA68+AA69+AA70+AA71+AA72+AA73+AA74+AA75</f>
        <v>#REF!</v>
      </c>
      <c r="AB11" s="200" t="e">
        <f>AB12+AB13+AB14+AB15+AB16+AB17+AB18+AB19+AB20+AB21+AB22+AB23+AB24+AB25+AB26+AB27+AB28+AB29+AB30+AB31+AB32+AB33+AB34+AB35+AB36+AB37+AB38+AB39+AB40+AB42+AB43+AB44+AB45+AB46+AB47+AB48+AB49+AB50+AB51+AB52+AB53+AB54+AB55+AB56+AB57+AB58+AB59+AB60+AB61+AB62+AB63+#REF!+AB67+AB68+AB69+AB70+AB71+AB72+AB73+AB74+AB75</f>
        <v>#REF!</v>
      </c>
      <c r="AC11" s="200" t="e">
        <f>AC12+AC13+AC14+AC15+AC16+AC17+AC18+AC19+AC20+AC21+AC22+AC23+AC24+AC25+AC26+AC27+AC28+AC29+AC30+AC31+AC32+AC33+AC34+AC35+AC36+AC37+AC38+AC39+AC40+AC42+AC43+AC44+AC45+AC46+AC47+AC48+AC49+AC50+AC51+AC52+AC53+AC54+AC55+AC56+AC57+AC58+AC59+AC60+AC61+AC62+AC63+#REF!+AC67+AC68+AH73+AC70+AC71+AC72+AC73+AC74+AC75</f>
        <v>#REF!</v>
      </c>
      <c r="AD11" s="200" t="e">
        <f>AD12+AD13+AD14+AD15+AD16+AD17+AD18+AD19+AD20+AD21+AD22+AD23+AD24+AD25+AD26+AD27+AD28+AD29+AD30+AD31+AD32+AD33+AD34+AD35+AD36+AD37+AD38+AD39+AD40+AD42+AD43+AD44+AD45+AD46+AD47+AD48+AD49+AD50+AD51+AD52+AD53+AD54+AD55+AD56+AD57+AD58+AD59+AD60+AD61+AD62+AD63+#REF!+AD67+AD68+AD69+AD70+AD71+AD72+AD73+AD74+AD75</f>
        <v>#REF!</v>
      </c>
      <c r="AE11" s="200" t="e">
        <f>AE12+AE13+AE14+AE15+AE16+AE17+AE18+AE19+AE20+AE21+AE22+AE23+AE24+AE25+AE26+AE27+AE28+AE29+AE30+AE31+AE32+AE33+AE34+AE35+AE36+AE37+AE38+AE39+AE40+AE42+AE43+AE44+AE45+AE46+AE47+AE48+AE49+AE50+AE51+AE52+AE53+AE54+AE55+AE56+AE57+AE58+AE59+AE60+AE61+AE62+AE63+#REF!+AE67+AE68+AE69+AE70+AE71+AE72+AE73+AE74+AE75</f>
        <v>#REF!</v>
      </c>
      <c r="AF11" s="200" t="e">
        <f>AF12+AF13+AF14+AF15+AF16+AF17+AF18+AF19+AF20+AF21+AF22+AF23+AF24+AF25+AF26+AF27+AF28+AF29+AF30+AF31+AF32+AF33+AF34+AF35+AF36+AF37+AF38+AF39+AF40+AF42+AF43+AF44+AF45+AF46+AF47+AF48+AF49+AF50+AF51+AF52+AF53+AF54+AF55+AF56+AF57+AF58+AF59+AF60+AF61+AF62+AF63+#REF!+AF67+AF68+AF69+AF70+AF71+AF72+AF73+AF74+AF75</f>
        <v>#REF!</v>
      </c>
      <c r="AG11" s="200" t="e">
        <f>AG12+AG13+AG14+AG15+AG16+AG17+AG18+AG19+AG20+AG21+AG22+AG23+AG24+AG25+AG26+AG27+AG28+AG29+AG30+AG31+AG32+AG33+AG34+AG35+AG36+AG37+AG38+AG39+AG40+AG42+AG43+AG44+AG45+AG46+AG47+AG48+AG49+AG50+AG51+AG52+AG53+AG54+AG55+AG56+AG57+AG58+AG59+AG60+AG61+AG62+AG63+#REF!+AG67+AG68+AG69+AG70+AG71+AG72+AG73+AG74+AG75</f>
        <v>#REF!</v>
      </c>
      <c r="AH11" s="200" t="e">
        <f>AH12+AH13+AH14+AH15+AH16+AH17+AH18+AH19+AH20+AH21+AH22+AH23+AH24+AH25+AH26+AH27+AH28+AH29+AH30+AH31+AH32+AH33+AH34+AH35+AH36+AH37+AH38+AH39+AH40+AH42+AH43+AH44+AH45+AH46+AH47+AH48+AH49+AH50+AH51+AH52+AH53+AH54+AH55+AH56+AH57+AH58+AH59+AH60+AH61+AH62+AH63+#REF!+AH67+AH68+AH69+AH70+AH71+AH72+#REF!+AH74+AH75</f>
        <v>#REF!</v>
      </c>
      <c r="AI11" s="200" t="e">
        <f>AI12+AI13+AI14+AI15+AI16+AI17+AI18+AI19+AI20+AI21+AI22+AI23+AI24+AI25+AI26+AI27+AI28+AI29+AI30+AI31+AI32+AI33+AI34+AI35+AI36+AI37+AI38+AI39+AI40+AI42+AI43+AI44+AI45+AI46+AI47+AI48+AI49+AI50+AI51+AI52+AI53+AI54+AI55+AI56+AI57+AI58+AI59+AI60+AI61+AI62+AI63+#REF!+AI67+AI68+AI69+AI70+AI71+AI72+AI73+AI74+AI75</f>
        <v>#REF!</v>
      </c>
      <c r="AJ11" s="200" t="e">
        <f>AJ12+AJ13+AJ14+AJ15+AJ16+AJ17+AJ18+AJ19+AJ20+AJ21+AJ22+AJ23+AJ24+AJ25+AJ26+AJ27+AJ28+AJ29+AJ30+AJ31+AJ32+AJ33+AJ34+AJ35+AJ36+AJ37+AJ38+AJ39+AJ40+AJ42+AJ43+AJ44+AJ45+AJ46+AJ47+AJ48+AJ49+AJ50+AJ51+AJ52+AJ53+AJ54+AJ55+AJ56+AJ57+AJ58+AJ59+AJ60+AJ61+AJ62+AJ63+#REF!+AJ67+AJ68+AJ69+AJ70+AJ71+AJ72+AJ73+AJ74+AJ75</f>
        <v>#REF!</v>
      </c>
      <c r="AK11" s="200" t="e">
        <f>AK12+AK13+AK14+AK15+AK16+AK17+AK18+AK19+AK20+AK21+AK22+AK23+AK24+AK25+AK26+AK27+AK28+AK29+AK30+AK31+AK32+AK33+AK34+AK35+AK36+AK37+AK38+AK39+AK40+AK42+AK43+AK44+AK45+AK46+AK47+AK48+AK49+AK50+AK51+AK52+AK53+AK54+AK55+AK56+AK57+AK58+AK59+AK60+AK61+AK62+AK63+#REF!+AK67+AK68+AK69+AK70+AK71+AK72+AK73+AK74+AK75</f>
        <v>#REF!</v>
      </c>
      <c r="AL11" s="200" t="e">
        <f>AL12+AL13+AL14+AL15+AL16+AL17+AL18+AL19+AL20+AL21+AL22+AL23+AL24+AL25+AL26+AL27+AL28+AL29+AL30+AL31+AL32+AL33+AL34+AL35+AL36+AL37+AL38+AL39+AL40+AL42+AL43+AL44+AL45+AL46+AL47+AL48+AL49+AL50+AL51+AL52+AL53+AL54+AL55+AL56+AL57+AL58+AL59+AL60+AL61+AL62+AL63+#REF!+AL67+AL68+AL69+AL70+AL71+AL72+AL73+AL74+AL75</f>
        <v>#REF!</v>
      </c>
      <c r="AM11" s="200" t="e">
        <f>AM12+AM13+AM14+AM15+AM16+AM17+AM18+AM19+AM20+AM21+AM22+AM23+AM24+AM25+AM26+AM27+AM28+AM29+AM30+AM31+AM32+AM33+AM34+AM35+AM36+AM37+AM38+AM39+AM40+AM42+AM43+AM44+AM45+AM46+AM47+AM48+AM49+AM50+AM51+AM52+AM53+AM54+AM55+AM56+AM57+AM58+AM59+AM60+AM61+AM62+AM63+#REF!+AM67+AM68+AM69+AM70+AM71+AM72+AM73+AM74+AM75</f>
        <v>#REF!</v>
      </c>
      <c r="AN11" s="200" t="e">
        <f>AN12+AN13+AN14+AN15+AN16+AN17+AN18+AN19+AN20+AN21+AN22+AN23+AN24+AN25+AN26+AN27+AN28+AN29+AN30+AN31+AN32+AN33+AN34+AN35+AN36+AN37+AN38+AN39+AN40+AN42+AN43+AN44+AN45+AN46+AN47+AN48+AN49+AN50+AN51+AN52+AN53+AN54+AN55+AN56+AN57+AN58+AN59+AN60+AN61+AN62+AN63+#REF!+AN67+AN68+AN69+AN70+AN71+AN72+AN73+AN74+AN75</f>
        <v>#REF!</v>
      </c>
      <c r="AO11" s="200" t="e">
        <f>AO12+AO13+AO14+AO15+AO16+AO17+AO18+AO19+AO20+AO21+AO22+AO23+AO24+AO25+AO26+AO27+AO28+AO29+AO30+AO31+AO32+AO33+AO34+AO35+AO36+AO37+AO38+AO39+AO40+AO42+AO43+AO44+AO45+AO46+AO47+AO48+AO49+AO50+AO51+AO52+AO53+AO54+AO55+AO56+AO57+AO58+AO59+AO60+AO61+AO62+AO63+#REF!+AO67+AO68+AO69+AO70+AO71+AO72+AO73+AO74+AO75</f>
        <v>#REF!</v>
      </c>
      <c r="AP11" s="200" t="e">
        <f>AP12+AP13+AP14+AP15+AP16+AP17+AP18+AP19+AP20+AP21+AP22+AP23+AP24+AP25+AP26+AP27+AP28+AP29+AP30+AP31+AP32+AP33+AP34+AP35+AP36+AP37+AP38+AP39+AP40+AP42+AP43+AP44+AP45+AP46+AP47+AP48+AP49+AP50+AP51+AP52+AP53+AP54+AP55+AP56+AP57+AP58+AP59+AP60+AP61+AP62+AP63+#REF!+AP67+AP68+AP69+AP70+AP71+AP72+AP73+AP74+AP75</f>
        <v>#REF!</v>
      </c>
      <c r="AQ11" s="200" t="e">
        <f>AQ12+AQ13+AQ14+AQ15+AQ16+AQ17+AQ18+AQ19+AQ20+AQ21+AQ22+AQ23+AQ24+AQ25+AQ26+AQ27+AQ28+AQ29+AQ30+AQ31+AQ32+AQ33+AQ34+AQ35+AQ36+AQ37+AQ38+AQ39+AQ40+AQ42+AQ43+AQ44+AQ45+AQ46+AQ47+AQ48+AQ49+AQ50+AQ51+AQ52+AQ53+AQ54+AQ55+AQ56+AQ57+AQ58+AQ59+AQ60+AQ61+AQ62+AQ63+#REF!+AQ67+AQ68+AQ69+AQ70+AQ71+AQ72+AQ73+AQ74+AQ75</f>
        <v>#REF!</v>
      </c>
      <c r="AR11" s="200" t="e">
        <f>AR12+AR13+AR14+AR15+AR16+AR17+AR18+AR19+AR20+AR21+AR22+AR23+AR24+AR25+AR26+AR27+AR28+AR29+AR30+AR31+AR32+AR33+AR34+AR35+AR36+AR37+AR38+AR39+AR40+AR42+AR43+AR44+AR45+AR46+AR47+AR48+AR49+AR50+AR51+AR52+AR53+AR54+AR55+AR56+AR57+AR58+AR59+AR60+AR61+AR62+AR63+#REF!+AR67+AR68+AR69+AR70+AR71+AR72+AR73+AR74+AR75</f>
        <v>#REF!</v>
      </c>
      <c r="AS11" s="200" t="e">
        <f>AS12+AS13+AS14+AS15+AS16+AS17+AS18+AS19+AS20+AS21+AS22+AS23+AS24+AS25+AS26+AS27+AS28+AS29+AS30+AS31+AS32+AS33+AS34+AS35+AS36+AS37+AS38+AS39+AS40+AS42+AS43+AS44+AS45+AS46+AS47+AS48+AS49+AS50+AS51+AS52+AS53+AS54+AS55+AS56+AS57+AS58+AS59+AS60+AS61+AS62+AS63+#REF!+AS67+AS68+AS69+AS70+AS71+AS72+AS73+AS74+AS75</f>
        <v>#REF!</v>
      </c>
      <c r="AT11" s="200" t="e">
        <f>AT12+AT13+AT14+AT15+AT16+AT17+AT18+AT19+AT20+AT21+AT22+AT23+AT24+AT25+AT26+AT27+AT28+AT29+AT30+AT31+AT32+AT33+AT34+AT35+AT36+AT37+AT38+AT39+AT40+AT42+AT43+AT44+AT45+AT46+AT47+AT48+AT49+AT50+AT51+AT52+AT53+AT54+AT55+AT56+AT57+AT58+AT59+AT60+AT61+AT62+AT63+#REF!+AT67+AT68+AT69+AT70+AT71+AT72+AT73+AT74+AT75</f>
        <v>#REF!</v>
      </c>
      <c r="AU11" s="200" t="e">
        <f>AU12+AU13+AU14+AU15+AU16+AU17+AU18+AU19+AU20+AU21+AU22+AU23+AU24+AU25+AU26+AU27+AU28+AU29+AU30+AU31+AU32+AU33+AU34+AU35+AU36+AU37+AU38+AU39+AU40+AU42+AU43+AU44+AU45+AU46+AU47+AU48+AU49+AU50+AU51+AU52+AU53+AU54+AU55+AU56+AU57+AU58+AU59+AU60+AU61+AU62+AU63+#REF!+AU67+AU68+AU69+AU70+AU71+AU72+AU73+AU74+AU75</f>
        <v>#REF!</v>
      </c>
      <c r="AV11" s="200" t="e">
        <f>AV12+AV13+AV14+AV15+AV16+AV17+AV18+AV19+AV20+AV21+AV22+AV23+AV24+AV25+AV26+AV27+AV28+AV29+AV30+AV31+AV32+AV33+AV34+AV35+AV36+AV37+AV38+AV39+AV40+AV42+AV43+AV44+AV45+AV46+AV47+AV48+AV49+AV50+AV51+AV52+AV53+AV54+AV55+AV56+AV57+AV58+AV59+AV60+AV61+AV62+AV63+#REF!+AV67+AV68+AV69+AV70+AV71+AV72+AV73+AV74+AV75</f>
        <v>#REF!</v>
      </c>
      <c r="AW11" s="200" t="e">
        <f>AW12+AW13+AW14+AW15+AW16+AW17+AW18+AW19+AW20+AW21+AW22+AW23+AW24+AW25+AW26+AW27+AW28+AW29+AW30+AW31+AW32+AW33+AW34+AW35+AW36+AW37+AW38+AW39+AW40+AW42+AW43+AW44+AW45+AW46+AW47+AW48+AW49+AW50+AW51+AW52+AW53+AW54+AW55+AW56+AW57+AW58+AW59+AW60+AW61+AW62+AW63+#REF!+AW67+AW68+AW69+AW70+AW71+AW72+AW73+AW74+AW75</f>
        <v>#REF!</v>
      </c>
      <c r="AX11" s="200" t="e">
        <f>AX12+AX13+AX14+AX15+AX16+AX17+AX18+AX19+AX20+AX21+AX22+AX23+AX24+AX25+AX26+AX27+AX28+AX29+AX30+AX31+AX32+AX33+AX34+AX35+AX36+AX37+AX38+AX39+AX40+AX42+AX43+AX44+AX45+AX46+AX47+AX48+AX49+AX50+AX51+AX52+AX53+AX54+AX55+AX56+AX57+AX58+AX59+AX60+AX61+AX62+AX63+#REF!+AX67+AX68+AX69+AX70+AX71+AX72+AX73+AX74+AX75</f>
        <v>#REF!</v>
      </c>
      <c r="AY11" s="200" t="e">
        <f>AY12+AY13+AY14+AY15+AY16+AY17+AY18+AY19+AY20+AY21+AY22+AY23+AY24+AY25+AY26+AY27+AY28+AY29+AY30+AY31+AY32+AY33+AY34+AY35+AY36+AY37+AY38+AY39+AY40+AY42+AY43+AY44+AY45+AY46+AY47+AY48+AY49+AY50+AY51+AY52+AY53+AY54+AY55+AY56+AY57+AY58+AY59+AY60+AY61+AY62+AY63+#REF!+AY67+AY68+AY69+AY70+AY71+AY72+AY73+AY74+AY75</f>
        <v>#REF!</v>
      </c>
      <c r="AZ11" s="200" t="e">
        <f>AZ12+AZ13+AZ14+AZ15+AZ16+AZ17+AZ18+AZ19+AZ20+AZ21+AZ22+AZ23+AZ24+AZ25+AZ26+AZ27+AZ28+AZ29+AZ30+AZ31+AZ32+AZ33+AZ34+AZ35+AZ36+AZ37+AZ38+AZ39+AZ40+AZ42+AZ43+AZ44+AZ45+AZ46+AZ47+AZ48+AZ49+AZ50+AZ51+AZ52+AZ53+AZ54+AZ55+AZ56+AZ57+AZ58+AZ59+AZ60+AZ61+AZ62+AZ63+#REF!+AZ67+AZ68+AZ69+AZ70+AZ71+AZ72+AZ73+AZ74+AZ75</f>
        <v>#REF!</v>
      </c>
      <c r="BA11" s="200" t="e">
        <f>BA12+BA13+BA14+BA15+BA16+BA17+BA18+BA19+BA20+BA21+BA22+BA23+BA24+BA25+BA26+BA27+BA28+BA29+BA30+BA31+BA32+BA33+BA34+BA35+BA36+BA37+BA38+BA39+BA40+BA42+BA43+BA44+BA45+BA46+BA47+BA48+BA49+BA50+BA51+BA52+BA53+BA54+BA55+BA56+BA57+BA58+BA59+BA60+BA61+BA62+BA63+#REF!+BA67+BA68+BA69+BA70+BA71+BA72+BA73+BA74+BA75</f>
        <v>#REF!</v>
      </c>
      <c r="BB11" s="200" t="e">
        <f>BB12+BB13+BB14+BB15+BB16+BB17+BB18+BB19+BB20+BB21+BB22+BB23+BB24+BB25+BB26+BB27+BB28+BB29+BB30+BB31+BB32+BB33+BB34+BB35+BB36+BB37+BB38+BB39+BB40+BB42+BB43+BB44+BB45+BB46+BB47+BB48+BB49+BB50+BB51+BB52+BB53+BB54+BB55+BB56+BB57+BB58+BB59+BB60+BB61+BB62+BB63+#REF!+BB67+BB68+BB69+BB70+BB71+BB72+BB73+BB74+BB75</f>
        <v>#REF!</v>
      </c>
      <c r="BC11" s="201"/>
      <c r="BD11" s="201"/>
      <c r="BE11" s="201"/>
      <c r="BF11" s="201"/>
      <c r="BG11" s="201"/>
      <c r="BH11" s="202"/>
    </row>
    <row r="12" spans="1:60" ht="24" customHeight="1" x14ac:dyDescent="0.3">
      <c r="A12" s="203" t="s">
        <v>474</v>
      </c>
      <c r="B12" s="200"/>
      <c r="C12" s="204">
        <v>32</v>
      </c>
      <c r="D12" s="197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E12" s="204">
        <v>1</v>
      </c>
      <c r="F12" s="204"/>
      <c r="G12" s="204"/>
      <c r="H12" s="204"/>
      <c r="I12" s="204"/>
      <c r="J12" s="204">
        <v>1</v>
      </c>
      <c r="K12" s="204"/>
      <c r="L12" s="204">
        <v>1</v>
      </c>
      <c r="M12" s="204"/>
      <c r="N12" s="204"/>
      <c r="O12" s="204"/>
      <c r="P12" s="204"/>
      <c r="Q12" s="204"/>
      <c r="R12" s="204"/>
      <c r="S12" s="204"/>
      <c r="T12" s="204"/>
      <c r="U12" s="204"/>
      <c r="V12" s="204">
        <v>1</v>
      </c>
      <c r="W12" s="204"/>
      <c r="X12" s="204"/>
      <c r="Y12" s="204"/>
      <c r="Z12" s="204"/>
      <c r="AA12" s="204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1"/>
      <c r="BD12" s="201"/>
      <c r="BE12" s="201"/>
      <c r="BF12" s="201"/>
      <c r="BG12" s="201"/>
      <c r="BH12" s="202"/>
    </row>
    <row r="13" spans="1:60" ht="24" customHeight="1" x14ac:dyDescent="0.3">
      <c r="A13" s="203" t="s">
        <v>475</v>
      </c>
      <c r="B13" s="200">
        <v>58</v>
      </c>
      <c r="C13" s="204"/>
      <c r="D13" s="197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E13" s="204">
        <v>4</v>
      </c>
      <c r="F13" s="204">
        <v>4</v>
      </c>
      <c r="G13" s="204">
        <v>11</v>
      </c>
      <c r="H13" s="204">
        <v>13</v>
      </c>
      <c r="I13" s="204">
        <v>0</v>
      </c>
      <c r="J13" s="204">
        <v>6</v>
      </c>
      <c r="K13" s="204">
        <v>0</v>
      </c>
      <c r="L13" s="204">
        <v>0</v>
      </c>
      <c r="M13" s="204">
        <v>4</v>
      </c>
      <c r="N13" s="204">
        <v>0</v>
      </c>
      <c r="O13" s="204">
        <v>1</v>
      </c>
      <c r="P13" s="204">
        <v>5</v>
      </c>
      <c r="Q13" s="204">
        <v>6</v>
      </c>
      <c r="R13" s="204">
        <v>0</v>
      </c>
      <c r="S13" s="204">
        <v>0</v>
      </c>
      <c r="T13" s="204">
        <v>0</v>
      </c>
      <c r="U13" s="204">
        <v>0</v>
      </c>
      <c r="V13" s="204">
        <v>0</v>
      </c>
      <c r="W13" s="204">
        <v>0</v>
      </c>
      <c r="X13" s="204">
        <v>0</v>
      </c>
      <c r="Y13" s="204">
        <v>0</v>
      </c>
      <c r="Z13" s="204">
        <v>0</v>
      </c>
      <c r="AA13" s="204">
        <v>0</v>
      </c>
      <c r="AB13" s="205">
        <v>4</v>
      </c>
      <c r="AC13" s="205">
        <v>3</v>
      </c>
      <c r="AD13" s="205">
        <v>1</v>
      </c>
      <c r="AE13" s="205">
        <v>0</v>
      </c>
      <c r="AF13" s="205">
        <v>0</v>
      </c>
      <c r="AG13" s="205">
        <v>0</v>
      </c>
      <c r="AH13" s="205">
        <v>0</v>
      </c>
      <c r="AI13" s="205">
        <v>0</v>
      </c>
      <c r="AJ13" s="205">
        <v>0</v>
      </c>
      <c r="AK13" s="205">
        <v>0</v>
      </c>
      <c r="AL13" s="205">
        <v>0</v>
      </c>
      <c r="AM13" s="205">
        <v>0</v>
      </c>
      <c r="AN13" s="205">
        <v>0</v>
      </c>
      <c r="AO13" s="205">
        <v>0</v>
      </c>
      <c r="AP13" s="205">
        <v>0</v>
      </c>
      <c r="AQ13" s="205">
        <v>0</v>
      </c>
      <c r="AR13" s="205">
        <v>0</v>
      </c>
      <c r="AS13" s="205">
        <v>0</v>
      </c>
      <c r="AT13" s="205">
        <v>0</v>
      </c>
      <c r="AU13" s="205">
        <v>0</v>
      </c>
      <c r="AV13" s="205">
        <v>0</v>
      </c>
      <c r="AW13" s="205">
        <v>0</v>
      </c>
      <c r="AX13" s="205">
        <v>0</v>
      </c>
      <c r="AY13" s="205">
        <v>0</v>
      </c>
      <c r="AZ13" s="205">
        <v>0</v>
      </c>
      <c r="BA13" s="205">
        <v>0</v>
      </c>
      <c r="BB13" s="205">
        <v>0</v>
      </c>
      <c r="BC13" s="201"/>
      <c r="BD13" s="201"/>
      <c r="BE13" s="201"/>
      <c r="BF13" s="201" t="s">
        <v>57</v>
      </c>
      <c r="BG13" s="201"/>
      <c r="BH13" s="202"/>
    </row>
    <row r="14" spans="1:60" ht="24" customHeight="1" x14ac:dyDescent="0.3">
      <c r="A14" s="203" t="s">
        <v>433</v>
      </c>
      <c r="B14" s="200">
        <v>98</v>
      </c>
      <c r="C14" s="204"/>
      <c r="D14" s="204">
        <v>0</v>
      </c>
      <c r="E14" s="204">
        <v>1</v>
      </c>
      <c r="F14" s="204">
        <v>1</v>
      </c>
      <c r="G14" s="204">
        <v>3</v>
      </c>
      <c r="H14" s="204">
        <v>1</v>
      </c>
      <c r="I14" s="204">
        <v>1</v>
      </c>
      <c r="J14" s="204">
        <v>4</v>
      </c>
      <c r="K14" s="204">
        <v>0</v>
      </c>
      <c r="L14" s="204">
        <v>0</v>
      </c>
      <c r="M14" s="204">
        <v>0</v>
      </c>
      <c r="N14" s="204">
        <v>0</v>
      </c>
      <c r="O14" s="204">
        <v>3</v>
      </c>
      <c r="P14" s="204">
        <v>1</v>
      </c>
      <c r="Q14" s="204">
        <v>0</v>
      </c>
      <c r="R14" s="204">
        <v>0</v>
      </c>
      <c r="S14" s="204">
        <v>0</v>
      </c>
      <c r="T14" s="204">
        <v>6</v>
      </c>
      <c r="U14" s="204">
        <v>6</v>
      </c>
      <c r="V14" s="204">
        <v>6</v>
      </c>
      <c r="W14" s="204">
        <v>6</v>
      </c>
      <c r="X14" s="204">
        <v>4</v>
      </c>
      <c r="Y14" s="204">
        <v>4</v>
      </c>
      <c r="Z14" s="204">
        <v>3</v>
      </c>
      <c r="AA14" s="204">
        <v>3</v>
      </c>
      <c r="AB14" s="205">
        <v>0</v>
      </c>
      <c r="AC14" s="205">
        <v>0</v>
      </c>
      <c r="AD14" s="205">
        <v>0</v>
      </c>
      <c r="AE14" s="205">
        <v>0</v>
      </c>
      <c r="AF14" s="205">
        <v>0</v>
      </c>
      <c r="AG14" s="205">
        <v>0</v>
      </c>
      <c r="AH14" s="205">
        <v>0</v>
      </c>
      <c r="AI14" s="205">
        <v>0</v>
      </c>
      <c r="AJ14" s="205">
        <v>0</v>
      </c>
      <c r="AK14" s="205">
        <v>0</v>
      </c>
      <c r="AL14" s="205">
        <v>0</v>
      </c>
      <c r="AM14" s="205">
        <v>0</v>
      </c>
      <c r="AN14" s="205">
        <v>0</v>
      </c>
      <c r="AO14" s="205">
        <v>0</v>
      </c>
      <c r="AP14" s="205">
        <v>0</v>
      </c>
      <c r="AQ14" s="205">
        <v>0</v>
      </c>
      <c r="AR14" s="205">
        <v>0</v>
      </c>
      <c r="AS14" s="205">
        <v>0</v>
      </c>
      <c r="AT14" s="205">
        <v>0</v>
      </c>
      <c r="AU14" s="205">
        <v>0</v>
      </c>
      <c r="AV14" s="205">
        <v>0</v>
      </c>
      <c r="AW14" s="205">
        <v>0</v>
      </c>
      <c r="AX14" s="205">
        <v>0</v>
      </c>
      <c r="AY14" s="205">
        <v>0</v>
      </c>
      <c r="AZ14" s="205">
        <v>0</v>
      </c>
      <c r="BA14" s="205">
        <v>0</v>
      </c>
      <c r="BB14" s="205"/>
      <c r="BC14" s="201" t="s">
        <v>114</v>
      </c>
      <c r="BD14" s="201" t="s">
        <v>114</v>
      </c>
      <c r="BE14" s="201"/>
      <c r="BF14" s="201"/>
      <c r="BG14" s="201">
        <v>0</v>
      </c>
      <c r="BH14" s="202">
        <v>0</v>
      </c>
    </row>
    <row r="15" spans="1:60" ht="24" customHeight="1" x14ac:dyDescent="0.3">
      <c r="A15" s="203" t="s">
        <v>476</v>
      </c>
      <c r="B15" s="200"/>
      <c r="C15" s="204"/>
      <c r="D15" s="204"/>
      <c r="E15" s="206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L15" s="205"/>
      <c r="AM15" s="205"/>
      <c r="AN15" s="205"/>
      <c r="AO15" s="205"/>
      <c r="AP15" s="205"/>
      <c r="AQ15" s="205"/>
      <c r="AR15" s="205"/>
      <c r="AS15" s="205"/>
      <c r="AT15" s="205"/>
      <c r="AU15" s="205"/>
      <c r="AV15" s="205"/>
      <c r="AW15" s="205"/>
      <c r="AX15" s="205"/>
      <c r="AY15" s="205"/>
      <c r="AZ15" s="205"/>
      <c r="BA15" s="205"/>
      <c r="BB15" s="205"/>
      <c r="BC15" s="201"/>
      <c r="BD15" s="201"/>
      <c r="BE15" s="201"/>
      <c r="BF15" s="201"/>
      <c r="BG15" s="201"/>
      <c r="BH15" s="202"/>
    </row>
    <row r="16" spans="1:60" ht="24" hidden="1" customHeight="1" x14ac:dyDescent="0.3">
      <c r="A16" s="203" t="s">
        <v>477</v>
      </c>
      <c r="B16" s="200">
        <v>78</v>
      </c>
      <c r="C16" s="204">
        <v>20</v>
      </c>
      <c r="D16" s="204">
        <v>1</v>
      </c>
      <c r="E16" s="204">
        <v>2</v>
      </c>
      <c r="F16" s="204">
        <v>5</v>
      </c>
      <c r="G16" s="204">
        <v>8</v>
      </c>
      <c r="H16" s="204">
        <v>11</v>
      </c>
      <c r="I16" s="204">
        <v>6</v>
      </c>
      <c r="J16" s="204">
        <v>9</v>
      </c>
      <c r="K16" s="204">
        <v>0</v>
      </c>
      <c r="L16" s="204">
        <v>2</v>
      </c>
      <c r="M16" s="204">
        <v>1</v>
      </c>
      <c r="N16" s="204">
        <v>1</v>
      </c>
      <c r="O16" s="204">
        <v>0</v>
      </c>
      <c r="P16" s="204">
        <v>0</v>
      </c>
      <c r="Q16" s="204">
        <v>0</v>
      </c>
      <c r="R16" s="204">
        <v>0</v>
      </c>
      <c r="S16" s="204">
        <v>0</v>
      </c>
      <c r="T16" s="204">
        <v>0</v>
      </c>
      <c r="U16" s="204">
        <v>0</v>
      </c>
      <c r="V16" s="204">
        <v>0</v>
      </c>
      <c r="W16" s="204">
        <v>0</v>
      </c>
      <c r="X16" s="204">
        <v>2</v>
      </c>
      <c r="Y16" s="204">
        <v>2</v>
      </c>
      <c r="Z16" s="204">
        <v>0</v>
      </c>
      <c r="AA16" s="204">
        <v>0</v>
      </c>
      <c r="AB16" s="205">
        <v>7</v>
      </c>
      <c r="AC16" s="205">
        <v>0</v>
      </c>
      <c r="AD16" s="205">
        <v>0</v>
      </c>
      <c r="AE16" s="205">
        <v>0</v>
      </c>
      <c r="AF16" s="205">
        <v>0</v>
      </c>
      <c r="AG16" s="205">
        <v>0</v>
      </c>
      <c r="AH16" s="205">
        <v>0</v>
      </c>
      <c r="AI16" s="205">
        <v>0</v>
      </c>
      <c r="AJ16" s="205">
        <v>0</v>
      </c>
      <c r="AK16" s="205">
        <v>0</v>
      </c>
      <c r="AL16" s="205">
        <v>0</v>
      </c>
      <c r="AM16" s="205">
        <v>0</v>
      </c>
      <c r="AN16" s="205">
        <v>0</v>
      </c>
      <c r="AO16" s="205">
        <v>0</v>
      </c>
      <c r="AP16" s="205">
        <v>0</v>
      </c>
      <c r="AQ16" s="205">
        <v>0</v>
      </c>
      <c r="AR16" s="205">
        <v>0</v>
      </c>
      <c r="AS16" s="205">
        <v>0</v>
      </c>
      <c r="AT16" s="205">
        <v>0</v>
      </c>
      <c r="AU16" s="205">
        <v>0</v>
      </c>
      <c r="AV16" s="205">
        <v>0</v>
      </c>
      <c r="AW16" s="205">
        <v>0</v>
      </c>
      <c r="AX16" s="205">
        <v>0</v>
      </c>
      <c r="AY16" s="205">
        <v>0</v>
      </c>
      <c r="AZ16" s="205">
        <v>0</v>
      </c>
      <c r="BA16" s="205">
        <v>0</v>
      </c>
      <c r="BB16" s="205">
        <v>0</v>
      </c>
      <c r="BC16" s="201" t="s">
        <v>114</v>
      </c>
      <c r="BD16" s="201" t="s">
        <v>114</v>
      </c>
      <c r="BE16" s="201">
        <v>0</v>
      </c>
      <c r="BF16" s="201">
        <v>0</v>
      </c>
      <c r="BG16" s="201">
        <v>0</v>
      </c>
      <c r="BH16" s="202">
        <v>3300</v>
      </c>
    </row>
    <row r="17" spans="1:60" ht="24" hidden="1" customHeight="1" x14ac:dyDescent="0.3">
      <c r="A17" s="203" t="s">
        <v>478</v>
      </c>
      <c r="B17" s="200">
        <v>81</v>
      </c>
      <c r="C17" s="204">
        <v>45</v>
      </c>
      <c r="D17" s="204">
        <v>6</v>
      </c>
      <c r="E17" s="204">
        <v>9</v>
      </c>
      <c r="F17" s="204">
        <v>3</v>
      </c>
      <c r="G17" s="204">
        <v>12</v>
      </c>
      <c r="H17" s="204">
        <v>29</v>
      </c>
      <c r="I17" s="204">
        <v>0</v>
      </c>
      <c r="J17" s="204">
        <v>16</v>
      </c>
      <c r="K17" s="204">
        <v>0</v>
      </c>
      <c r="L17" s="204">
        <v>6</v>
      </c>
      <c r="M17" s="204">
        <v>0</v>
      </c>
      <c r="N17" s="204">
        <v>0</v>
      </c>
      <c r="O17" s="204">
        <v>17</v>
      </c>
      <c r="P17" s="204">
        <v>7</v>
      </c>
      <c r="Q17" s="204">
        <v>0</v>
      </c>
      <c r="R17" s="204">
        <v>0</v>
      </c>
      <c r="S17" s="204">
        <v>0</v>
      </c>
      <c r="T17" s="204">
        <v>0</v>
      </c>
      <c r="U17" s="204">
        <v>0</v>
      </c>
      <c r="V17" s="204">
        <v>0</v>
      </c>
      <c r="W17" s="204">
        <v>0</v>
      </c>
      <c r="X17" s="204">
        <v>0</v>
      </c>
      <c r="Y17" s="204">
        <v>0</v>
      </c>
      <c r="Z17" s="204">
        <v>0</v>
      </c>
      <c r="AA17" s="204">
        <v>0</v>
      </c>
      <c r="AB17" s="205">
        <v>6</v>
      </c>
      <c r="AC17" s="205">
        <v>2</v>
      </c>
      <c r="AD17" s="205">
        <v>4</v>
      </c>
      <c r="AE17" s="205">
        <v>0</v>
      </c>
      <c r="AF17" s="205">
        <v>0</v>
      </c>
      <c r="AG17" s="205">
        <v>0</v>
      </c>
      <c r="AH17" s="205">
        <v>0</v>
      </c>
      <c r="AI17" s="205">
        <v>0</v>
      </c>
      <c r="AJ17" s="205">
        <v>0</v>
      </c>
      <c r="AK17" s="205">
        <v>0</v>
      </c>
      <c r="AL17" s="205">
        <v>0</v>
      </c>
      <c r="AM17" s="205">
        <v>0</v>
      </c>
      <c r="AN17" s="205">
        <v>0</v>
      </c>
      <c r="AO17" s="205">
        <v>0</v>
      </c>
      <c r="AP17" s="205">
        <v>0</v>
      </c>
      <c r="AQ17" s="205">
        <v>0</v>
      </c>
      <c r="AR17" s="205">
        <v>0</v>
      </c>
      <c r="AS17" s="205">
        <v>0</v>
      </c>
      <c r="AT17" s="205">
        <v>0</v>
      </c>
      <c r="AU17" s="205">
        <v>0</v>
      </c>
      <c r="AV17" s="205">
        <v>0</v>
      </c>
      <c r="AW17" s="205">
        <v>0</v>
      </c>
      <c r="AX17" s="205">
        <v>0</v>
      </c>
      <c r="AY17" s="205">
        <v>0</v>
      </c>
      <c r="AZ17" s="205">
        <v>0</v>
      </c>
      <c r="BA17" s="205">
        <v>0</v>
      </c>
      <c r="BB17" s="205">
        <v>0</v>
      </c>
      <c r="BC17" s="201" t="s">
        <v>114</v>
      </c>
      <c r="BD17" s="201" t="s">
        <v>114</v>
      </c>
      <c r="BE17" s="201" t="s">
        <v>57</v>
      </c>
      <c r="BF17" s="201" t="s">
        <v>57</v>
      </c>
      <c r="BG17" s="201">
        <v>0</v>
      </c>
      <c r="BH17" s="202">
        <v>2000</v>
      </c>
    </row>
    <row r="18" spans="1:60" ht="24" hidden="1" customHeight="1" x14ac:dyDescent="0.3">
      <c r="A18" s="203" t="s">
        <v>479</v>
      </c>
      <c r="B18" s="200">
        <v>44</v>
      </c>
      <c r="C18" s="204">
        <v>10</v>
      </c>
      <c r="D18" s="204">
        <v>5</v>
      </c>
      <c r="E18" s="204">
        <v>4</v>
      </c>
      <c r="F18" s="204">
        <v>4</v>
      </c>
      <c r="G18" s="204">
        <v>2</v>
      </c>
      <c r="H18" s="204">
        <v>4</v>
      </c>
      <c r="I18" s="204">
        <v>1</v>
      </c>
      <c r="J18" s="204">
        <v>5</v>
      </c>
      <c r="K18" s="204">
        <v>0</v>
      </c>
      <c r="L18" s="204">
        <v>5</v>
      </c>
      <c r="M18" s="204">
        <v>2</v>
      </c>
      <c r="N18" s="204">
        <v>1</v>
      </c>
      <c r="O18" s="204">
        <v>5</v>
      </c>
      <c r="P18" s="204">
        <v>1</v>
      </c>
      <c r="Q18" s="204">
        <v>0</v>
      </c>
      <c r="R18" s="204">
        <v>0</v>
      </c>
      <c r="S18" s="204">
        <v>0</v>
      </c>
      <c r="T18" s="204">
        <v>8</v>
      </c>
      <c r="U18" s="204">
        <v>8</v>
      </c>
      <c r="V18" s="204">
        <v>0</v>
      </c>
      <c r="W18" s="204">
        <v>0</v>
      </c>
      <c r="X18" s="204">
        <v>1</v>
      </c>
      <c r="Y18" s="204">
        <v>0</v>
      </c>
      <c r="Z18" s="204">
        <v>0</v>
      </c>
      <c r="AA18" s="204">
        <v>0</v>
      </c>
      <c r="AB18" s="205">
        <v>5</v>
      </c>
      <c r="AC18" s="205">
        <v>3</v>
      </c>
      <c r="AD18" s="205">
        <v>2</v>
      </c>
      <c r="AE18" s="205">
        <v>0</v>
      </c>
      <c r="AF18" s="205">
        <v>0</v>
      </c>
      <c r="AG18" s="205">
        <v>0</v>
      </c>
      <c r="AH18" s="205">
        <v>2</v>
      </c>
      <c r="AI18" s="205">
        <v>2</v>
      </c>
      <c r="AJ18" s="205">
        <v>0</v>
      </c>
      <c r="AK18" s="205">
        <v>0</v>
      </c>
      <c r="AL18" s="205">
        <v>0</v>
      </c>
      <c r="AM18" s="205">
        <v>0</v>
      </c>
      <c r="AN18" s="205">
        <v>0</v>
      </c>
      <c r="AO18" s="205">
        <v>0</v>
      </c>
      <c r="AP18" s="205">
        <v>0</v>
      </c>
      <c r="AQ18" s="205">
        <v>0</v>
      </c>
      <c r="AR18" s="205">
        <v>0</v>
      </c>
      <c r="AS18" s="205">
        <v>0</v>
      </c>
      <c r="AT18" s="205">
        <v>0</v>
      </c>
      <c r="AU18" s="205">
        <v>0</v>
      </c>
      <c r="AV18" s="205">
        <v>0</v>
      </c>
      <c r="AW18" s="205">
        <v>0</v>
      </c>
      <c r="AX18" s="205">
        <v>0</v>
      </c>
      <c r="AY18" s="205">
        <v>0</v>
      </c>
      <c r="AZ18" s="205">
        <v>0</v>
      </c>
      <c r="BA18" s="205">
        <v>0</v>
      </c>
      <c r="BB18" s="205">
        <v>2</v>
      </c>
      <c r="BC18" s="201" t="s">
        <v>54</v>
      </c>
      <c r="BD18" s="201" t="s">
        <v>54</v>
      </c>
      <c r="BE18" s="207" t="s">
        <v>480</v>
      </c>
      <c r="BF18" s="201" t="s">
        <v>57</v>
      </c>
      <c r="BG18" s="201">
        <v>500</v>
      </c>
      <c r="BH18" s="202">
        <v>1300</v>
      </c>
    </row>
    <row r="19" spans="1:60" ht="24" hidden="1" customHeight="1" x14ac:dyDescent="0.3">
      <c r="A19" s="203" t="s">
        <v>481</v>
      </c>
      <c r="B19" s="200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04"/>
      <c r="W19" s="204"/>
      <c r="X19" s="204"/>
      <c r="Y19" s="204"/>
      <c r="Z19" s="204"/>
      <c r="AA19" s="204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  <c r="AW19" s="205"/>
      <c r="AX19" s="205"/>
      <c r="AY19" s="205"/>
      <c r="AZ19" s="205"/>
      <c r="BA19" s="205"/>
      <c r="BB19" s="205"/>
      <c r="BC19" s="201"/>
      <c r="BD19" s="201"/>
      <c r="BE19" s="201"/>
      <c r="BF19" s="201"/>
      <c r="BG19" s="201"/>
      <c r="BH19" s="202"/>
    </row>
    <row r="20" spans="1:60" ht="24" hidden="1" customHeight="1" x14ac:dyDescent="0.3">
      <c r="A20" s="203" t="s">
        <v>482</v>
      </c>
      <c r="B20" s="208">
        <v>98</v>
      </c>
      <c r="C20" s="209">
        <v>51</v>
      </c>
      <c r="D20" s="209">
        <v>12</v>
      </c>
      <c r="E20" s="209">
        <v>4</v>
      </c>
      <c r="F20" s="209">
        <v>20</v>
      </c>
      <c r="G20" s="209">
        <v>7</v>
      </c>
      <c r="H20" s="209"/>
      <c r="I20" s="210"/>
      <c r="J20" s="210"/>
      <c r="K20" s="210"/>
      <c r="L20" s="210"/>
      <c r="M20" s="210"/>
      <c r="N20" s="210"/>
      <c r="O20" s="210"/>
      <c r="P20" s="210">
        <v>37</v>
      </c>
      <c r="Q20" s="210">
        <v>18</v>
      </c>
      <c r="R20" s="211"/>
      <c r="S20" s="211"/>
      <c r="T20" s="211"/>
      <c r="U20" s="211"/>
      <c r="V20" s="211"/>
      <c r="W20" s="211"/>
      <c r="X20" s="211"/>
      <c r="Y20" s="211"/>
      <c r="Z20" s="211"/>
      <c r="AA20" s="211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3"/>
      <c r="BD20" s="213"/>
      <c r="BE20" s="213"/>
      <c r="BF20" s="213"/>
      <c r="BG20" s="214">
        <v>3000</v>
      </c>
      <c r="BH20" s="215">
        <v>1300</v>
      </c>
    </row>
    <row r="21" spans="1:60" ht="24" hidden="1" customHeight="1" x14ac:dyDescent="0.3">
      <c r="A21" s="203" t="s">
        <v>483</v>
      </c>
      <c r="B21" s="200">
        <v>41</v>
      </c>
      <c r="C21" s="204">
        <v>4</v>
      </c>
      <c r="D21" s="204">
        <v>2</v>
      </c>
      <c r="E21" s="204">
        <v>1</v>
      </c>
      <c r="F21" s="204">
        <v>1</v>
      </c>
      <c r="G21" s="204">
        <v>2</v>
      </c>
      <c r="H21" s="204">
        <v>0</v>
      </c>
      <c r="I21" s="204">
        <v>0</v>
      </c>
      <c r="J21" s="204">
        <v>4</v>
      </c>
      <c r="K21" s="204">
        <v>2</v>
      </c>
      <c r="L21" s="204">
        <v>4</v>
      </c>
      <c r="M21" s="204">
        <v>0</v>
      </c>
      <c r="N21" s="204">
        <v>1</v>
      </c>
      <c r="O21" s="204">
        <v>0</v>
      </c>
      <c r="P21" s="204">
        <v>0</v>
      </c>
      <c r="Q21" s="204">
        <v>0</v>
      </c>
      <c r="R21" s="204">
        <v>0</v>
      </c>
      <c r="S21" s="204">
        <v>0</v>
      </c>
      <c r="T21" s="204">
        <v>0</v>
      </c>
      <c r="U21" s="204">
        <v>0</v>
      </c>
      <c r="V21" s="204">
        <v>0</v>
      </c>
      <c r="W21" s="204">
        <v>0</v>
      </c>
      <c r="X21" s="204">
        <v>0</v>
      </c>
      <c r="Y21" s="204">
        <v>0</v>
      </c>
      <c r="Z21" s="204">
        <v>0</v>
      </c>
      <c r="AA21" s="204">
        <v>0</v>
      </c>
      <c r="AB21" s="205">
        <v>6</v>
      </c>
      <c r="AC21" s="205">
        <v>5</v>
      </c>
      <c r="AD21" s="205">
        <v>1</v>
      </c>
      <c r="AE21" s="205">
        <v>0</v>
      </c>
      <c r="AF21" s="205">
        <v>0</v>
      </c>
      <c r="AG21" s="205">
        <v>0</v>
      </c>
      <c r="AH21" s="205">
        <v>0</v>
      </c>
      <c r="AI21" s="205">
        <v>0</v>
      </c>
      <c r="AJ21" s="205">
        <v>2</v>
      </c>
      <c r="AK21" s="205">
        <v>2</v>
      </c>
      <c r="AL21" s="205">
        <v>4</v>
      </c>
      <c r="AM21" s="205">
        <v>4</v>
      </c>
      <c r="AN21" s="205">
        <v>5</v>
      </c>
      <c r="AO21" s="205">
        <v>5</v>
      </c>
      <c r="AP21" s="205">
        <v>0</v>
      </c>
      <c r="AQ21" s="205">
        <v>0</v>
      </c>
      <c r="AR21" s="205">
        <v>0</v>
      </c>
      <c r="AS21" s="205">
        <v>0</v>
      </c>
      <c r="AT21" s="205">
        <v>0</v>
      </c>
      <c r="AU21" s="205">
        <v>0</v>
      </c>
      <c r="AV21" s="205">
        <v>0</v>
      </c>
      <c r="AW21" s="205">
        <v>0</v>
      </c>
      <c r="AX21" s="205">
        <v>0</v>
      </c>
      <c r="AY21" s="205">
        <v>0</v>
      </c>
      <c r="AZ21" s="205">
        <v>0</v>
      </c>
      <c r="BA21" s="205">
        <v>0</v>
      </c>
      <c r="BB21" s="205">
        <v>2</v>
      </c>
      <c r="BC21" s="201" t="s">
        <v>54</v>
      </c>
      <c r="BD21" s="201" t="s">
        <v>54</v>
      </c>
      <c r="BE21" s="207" t="s">
        <v>484</v>
      </c>
      <c r="BF21" s="201" t="s">
        <v>57</v>
      </c>
      <c r="BG21" s="201">
        <v>1000</v>
      </c>
      <c r="BH21" s="202">
        <v>1300</v>
      </c>
    </row>
    <row r="22" spans="1:60" ht="24" hidden="1" customHeight="1" x14ac:dyDescent="0.3">
      <c r="A22" s="203" t="s">
        <v>485</v>
      </c>
      <c r="B22" s="200">
        <v>19</v>
      </c>
      <c r="C22" s="204">
        <v>5</v>
      </c>
      <c r="D22" s="204">
        <v>1</v>
      </c>
      <c r="E22" s="204">
        <v>1</v>
      </c>
      <c r="F22" s="204">
        <v>1</v>
      </c>
      <c r="G22" s="204">
        <v>1</v>
      </c>
      <c r="H22" s="204">
        <v>4</v>
      </c>
      <c r="I22" s="204">
        <v>0</v>
      </c>
      <c r="J22" s="204">
        <v>1</v>
      </c>
      <c r="K22" s="204">
        <v>0</v>
      </c>
      <c r="L22" s="204">
        <v>1</v>
      </c>
      <c r="M22" s="204">
        <v>0</v>
      </c>
      <c r="N22" s="204">
        <v>0</v>
      </c>
      <c r="O22" s="204">
        <v>1</v>
      </c>
      <c r="P22" s="204">
        <v>0</v>
      </c>
      <c r="Q22" s="204">
        <v>0</v>
      </c>
      <c r="R22" s="204">
        <v>0</v>
      </c>
      <c r="S22" s="204">
        <v>0</v>
      </c>
      <c r="T22" s="204">
        <v>0</v>
      </c>
      <c r="U22" s="204">
        <v>0</v>
      </c>
      <c r="V22" s="204">
        <v>0</v>
      </c>
      <c r="W22" s="204">
        <v>0</v>
      </c>
      <c r="X22" s="204">
        <v>0</v>
      </c>
      <c r="Y22" s="204">
        <v>0</v>
      </c>
      <c r="Z22" s="204">
        <v>0</v>
      </c>
      <c r="AA22" s="204">
        <v>0</v>
      </c>
      <c r="AB22" s="205">
        <v>1</v>
      </c>
      <c r="AC22" s="205">
        <v>0</v>
      </c>
      <c r="AD22" s="205">
        <v>0</v>
      </c>
      <c r="AE22" s="205">
        <v>0</v>
      </c>
      <c r="AF22" s="205">
        <v>0</v>
      </c>
      <c r="AG22" s="205">
        <v>0</v>
      </c>
      <c r="AH22" s="205">
        <v>0</v>
      </c>
      <c r="AI22" s="205">
        <v>0</v>
      </c>
      <c r="AJ22" s="205">
        <v>0</v>
      </c>
      <c r="AK22" s="205">
        <v>0</v>
      </c>
      <c r="AL22" s="205">
        <v>0</v>
      </c>
      <c r="AM22" s="205">
        <v>0</v>
      </c>
      <c r="AN22" s="205">
        <v>0</v>
      </c>
      <c r="AO22" s="205">
        <v>0</v>
      </c>
      <c r="AP22" s="205">
        <v>0</v>
      </c>
      <c r="AQ22" s="205">
        <v>0</v>
      </c>
      <c r="AR22" s="205">
        <v>0</v>
      </c>
      <c r="AS22" s="205">
        <v>0</v>
      </c>
      <c r="AT22" s="205">
        <v>0</v>
      </c>
      <c r="AU22" s="205">
        <v>0</v>
      </c>
      <c r="AV22" s="205">
        <v>0</v>
      </c>
      <c r="AW22" s="205">
        <v>0</v>
      </c>
      <c r="AX22" s="205">
        <v>0</v>
      </c>
      <c r="AY22" s="205">
        <v>0</v>
      </c>
      <c r="AZ22" s="205">
        <v>0</v>
      </c>
      <c r="BA22" s="205">
        <v>0</v>
      </c>
      <c r="BB22" s="205">
        <v>2</v>
      </c>
      <c r="BC22" s="201" t="s">
        <v>114</v>
      </c>
      <c r="BD22" s="201" t="s">
        <v>114</v>
      </c>
      <c r="BE22" s="207" t="s">
        <v>486</v>
      </c>
      <c r="BF22" s="201" t="s">
        <v>57</v>
      </c>
      <c r="BG22" s="201">
        <v>0</v>
      </c>
      <c r="BH22" s="202">
        <v>1300</v>
      </c>
    </row>
    <row r="23" spans="1:60" ht="24" hidden="1" customHeight="1" x14ac:dyDescent="0.3">
      <c r="A23" s="203" t="s">
        <v>487</v>
      </c>
      <c r="B23" s="200">
        <v>24</v>
      </c>
      <c r="C23" s="204">
        <v>23</v>
      </c>
      <c r="D23" s="204">
        <v>0</v>
      </c>
      <c r="E23" s="204">
        <v>0</v>
      </c>
      <c r="F23" s="204">
        <v>0</v>
      </c>
      <c r="G23" s="204">
        <v>1</v>
      </c>
      <c r="H23" s="204">
        <v>0</v>
      </c>
      <c r="I23" s="204">
        <v>0</v>
      </c>
      <c r="J23" s="204">
        <v>1</v>
      </c>
      <c r="K23" s="204">
        <v>1</v>
      </c>
      <c r="L23" s="204">
        <v>0</v>
      </c>
      <c r="M23" s="204">
        <v>0</v>
      </c>
      <c r="N23" s="204">
        <v>0</v>
      </c>
      <c r="O23" s="204">
        <v>0</v>
      </c>
      <c r="P23" s="204">
        <v>1</v>
      </c>
      <c r="Q23" s="204">
        <v>0</v>
      </c>
      <c r="R23" s="204">
        <v>0</v>
      </c>
      <c r="S23" s="204">
        <v>0</v>
      </c>
      <c r="T23" s="204">
        <v>1</v>
      </c>
      <c r="U23" s="204">
        <v>1</v>
      </c>
      <c r="V23" s="204">
        <v>0</v>
      </c>
      <c r="W23" s="204">
        <v>0</v>
      </c>
      <c r="X23" s="204">
        <v>0</v>
      </c>
      <c r="Y23" s="204">
        <v>0</v>
      </c>
      <c r="Z23" s="204">
        <v>0</v>
      </c>
      <c r="AA23" s="204">
        <v>0</v>
      </c>
      <c r="AB23" s="205">
        <v>1</v>
      </c>
      <c r="AC23" s="205">
        <v>1</v>
      </c>
      <c r="AD23" s="205">
        <v>0</v>
      </c>
      <c r="AE23" s="205">
        <v>0</v>
      </c>
      <c r="AF23" s="205">
        <v>0</v>
      </c>
      <c r="AG23" s="205">
        <v>0</v>
      </c>
      <c r="AH23" s="205">
        <v>1</v>
      </c>
      <c r="AI23" s="205">
        <v>0</v>
      </c>
      <c r="AJ23" s="205">
        <v>0</v>
      </c>
      <c r="AK23" s="205">
        <v>0</v>
      </c>
      <c r="AL23" s="205">
        <v>0</v>
      </c>
      <c r="AM23" s="205">
        <v>0</v>
      </c>
      <c r="AN23" s="205">
        <v>0</v>
      </c>
      <c r="AO23" s="205">
        <v>0</v>
      </c>
      <c r="AP23" s="205">
        <v>0</v>
      </c>
      <c r="AQ23" s="205">
        <v>0</v>
      </c>
      <c r="AR23" s="205">
        <v>0</v>
      </c>
      <c r="AS23" s="205">
        <v>0</v>
      </c>
      <c r="AT23" s="205">
        <v>0</v>
      </c>
      <c r="AU23" s="205">
        <v>0</v>
      </c>
      <c r="AV23" s="205">
        <v>0</v>
      </c>
      <c r="AW23" s="205">
        <v>0</v>
      </c>
      <c r="AX23" s="205">
        <v>0</v>
      </c>
      <c r="AY23" s="205">
        <v>0</v>
      </c>
      <c r="AZ23" s="205">
        <v>0</v>
      </c>
      <c r="BA23" s="205">
        <v>0</v>
      </c>
      <c r="BB23" s="205">
        <v>1</v>
      </c>
      <c r="BC23" s="201" t="s">
        <v>54</v>
      </c>
      <c r="BD23" s="201" t="s">
        <v>54</v>
      </c>
      <c r="BE23" s="201" t="s">
        <v>57</v>
      </c>
      <c r="BF23" s="201" t="s">
        <v>57</v>
      </c>
      <c r="BG23" s="201">
        <v>1000</v>
      </c>
      <c r="BH23" s="202">
        <v>0</v>
      </c>
    </row>
    <row r="24" spans="1:60" ht="24" hidden="1" customHeight="1" x14ac:dyDescent="0.3">
      <c r="A24" s="203" t="s">
        <v>488</v>
      </c>
      <c r="B24" s="200">
        <v>90</v>
      </c>
      <c r="C24" s="204">
        <v>31</v>
      </c>
      <c r="D24" s="204">
        <v>7</v>
      </c>
      <c r="E24" s="204">
        <v>5</v>
      </c>
      <c r="F24" s="204">
        <v>7</v>
      </c>
      <c r="G24" s="204">
        <v>19</v>
      </c>
      <c r="H24" s="204">
        <v>11</v>
      </c>
      <c r="I24" s="204">
        <v>6</v>
      </c>
      <c r="J24" s="204">
        <v>14</v>
      </c>
      <c r="K24" s="204">
        <v>0</v>
      </c>
      <c r="L24" s="204">
        <v>7</v>
      </c>
      <c r="M24" s="204">
        <v>5</v>
      </c>
      <c r="N24" s="204">
        <v>0</v>
      </c>
      <c r="O24" s="204">
        <v>10</v>
      </c>
      <c r="P24" s="204">
        <v>6</v>
      </c>
      <c r="Q24" s="204">
        <v>2</v>
      </c>
      <c r="R24" s="204">
        <v>0</v>
      </c>
      <c r="S24" s="204">
        <v>0</v>
      </c>
      <c r="T24" s="204">
        <v>2</v>
      </c>
      <c r="U24" s="204">
        <v>2</v>
      </c>
      <c r="V24" s="204">
        <v>0</v>
      </c>
      <c r="W24" s="204">
        <v>0</v>
      </c>
      <c r="X24" s="204">
        <v>0</v>
      </c>
      <c r="Y24" s="204">
        <v>0</v>
      </c>
      <c r="Z24" s="204">
        <v>0</v>
      </c>
      <c r="AA24" s="204">
        <v>0</v>
      </c>
      <c r="AB24" s="205">
        <v>9</v>
      </c>
      <c r="AC24" s="205">
        <v>2</v>
      </c>
      <c r="AD24" s="205">
        <v>7</v>
      </c>
      <c r="AE24" s="205">
        <v>0</v>
      </c>
      <c r="AF24" s="205">
        <v>0</v>
      </c>
      <c r="AG24" s="205">
        <v>0</v>
      </c>
      <c r="AH24" s="205">
        <v>2</v>
      </c>
      <c r="AI24" s="205">
        <v>2</v>
      </c>
      <c r="AJ24" s="205">
        <v>1</v>
      </c>
      <c r="AK24" s="205">
        <v>1</v>
      </c>
      <c r="AL24" s="205">
        <v>0</v>
      </c>
      <c r="AM24" s="205">
        <v>0</v>
      </c>
      <c r="AN24" s="205">
        <v>0</v>
      </c>
      <c r="AO24" s="205">
        <v>0</v>
      </c>
      <c r="AP24" s="205">
        <v>9</v>
      </c>
      <c r="AQ24" s="205">
        <v>9</v>
      </c>
      <c r="AR24" s="205">
        <v>0</v>
      </c>
      <c r="AS24" s="205">
        <v>0</v>
      </c>
      <c r="AT24" s="205">
        <v>0</v>
      </c>
      <c r="AU24" s="205">
        <v>0</v>
      </c>
      <c r="AV24" s="205">
        <v>0</v>
      </c>
      <c r="AW24" s="205">
        <v>0</v>
      </c>
      <c r="AX24" s="205">
        <v>0</v>
      </c>
      <c r="AY24" s="205">
        <v>0</v>
      </c>
      <c r="AZ24" s="205">
        <v>0</v>
      </c>
      <c r="BA24" s="205">
        <v>0</v>
      </c>
      <c r="BB24" s="205">
        <v>1</v>
      </c>
      <c r="BC24" s="201" t="s">
        <v>114</v>
      </c>
      <c r="BD24" s="201" t="s">
        <v>114</v>
      </c>
      <c r="BE24" s="216" t="s">
        <v>489</v>
      </c>
      <c r="BF24" s="201" t="s">
        <v>57</v>
      </c>
      <c r="BG24" s="201">
        <v>350</v>
      </c>
      <c r="BH24" s="202">
        <v>1300</v>
      </c>
    </row>
    <row r="25" spans="1:60" ht="24" hidden="1" customHeight="1" x14ac:dyDescent="0.3">
      <c r="A25" s="203" t="s">
        <v>490</v>
      </c>
      <c r="B25" s="200"/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204"/>
      <c r="W25" s="204"/>
      <c r="X25" s="204"/>
      <c r="Y25" s="204"/>
      <c r="Z25" s="204"/>
      <c r="AA25" s="204"/>
      <c r="AB25" s="205"/>
      <c r="AC25" s="205"/>
      <c r="AD25" s="205"/>
      <c r="AE25" s="205"/>
      <c r="AF25" s="205"/>
      <c r="AG25" s="205"/>
      <c r="AH25" s="205"/>
      <c r="AI25" s="205"/>
      <c r="AJ25" s="205"/>
      <c r="AK25" s="205"/>
      <c r="AL25" s="205"/>
      <c r="AM25" s="205"/>
      <c r="AN25" s="205"/>
      <c r="AO25" s="205"/>
      <c r="AP25" s="205"/>
      <c r="AQ25" s="205"/>
      <c r="AR25" s="205"/>
      <c r="AS25" s="205"/>
      <c r="AT25" s="205"/>
      <c r="AU25" s="205"/>
      <c r="AV25" s="205"/>
      <c r="AW25" s="205"/>
      <c r="AX25" s="205"/>
      <c r="AY25" s="205"/>
      <c r="AZ25" s="205"/>
      <c r="BA25" s="205"/>
      <c r="BB25" s="205"/>
      <c r="BC25" s="201"/>
      <c r="BD25" s="201"/>
      <c r="BE25" s="201"/>
      <c r="BF25" s="201"/>
      <c r="BG25" s="201"/>
      <c r="BH25" s="202"/>
    </row>
    <row r="26" spans="1:60" ht="24" customHeight="1" x14ac:dyDescent="0.3">
      <c r="A26" s="203" t="s">
        <v>491</v>
      </c>
      <c r="B26" s="200">
        <v>21</v>
      </c>
      <c r="C26" s="204">
        <v>0</v>
      </c>
      <c r="D26" s="204">
        <v>0</v>
      </c>
      <c r="E26" s="204">
        <v>0</v>
      </c>
      <c r="F26" s="204">
        <v>0</v>
      </c>
      <c r="G26" s="204">
        <v>0</v>
      </c>
      <c r="H26" s="204">
        <v>0</v>
      </c>
      <c r="I26" s="204">
        <v>0</v>
      </c>
      <c r="J26" s="204">
        <v>0</v>
      </c>
      <c r="K26" s="204">
        <v>0</v>
      </c>
      <c r="L26" s="204">
        <v>0</v>
      </c>
      <c r="M26" s="204">
        <v>0</v>
      </c>
      <c r="N26" s="204">
        <v>0</v>
      </c>
      <c r="O26" s="204">
        <v>0</v>
      </c>
      <c r="P26" s="204">
        <v>0</v>
      </c>
      <c r="Q26" s="204">
        <v>0</v>
      </c>
      <c r="R26" s="204">
        <v>0</v>
      </c>
      <c r="S26" s="204">
        <v>0</v>
      </c>
      <c r="T26" s="204">
        <v>0</v>
      </c>
      <c r="U26" s="204">
        <v>0</v>
      </c>
      <c r="V26" s="204">
        <v>0</v>
      </c>
      <c r="W26" s="204">
        <v>0</v>
      </c>
      <c r="X26" s="204">
        <v>0</v>
      </c>
      <c r="Y26" s="204">
        <v>0</v>
      </c>
      <c r="Z26" s="204">
        <v>0</v>
      </c>
      <c r="AA26" s="204">
        <v>0</v>
      </c>
      <c r="AB26" s="205">
        <v>0</v>
      </c>
      <c r="AC26" s="205">
        <v>0</v>
      </c>
      <c r="AD26" s="205">
        <v>0</v>
      </c>
      <c r="AE26" s="205">
        <v>0</v>
      </c>
      <c r="AF26" s="205">
        <v>0</v>
      </c>
      <c r="AG26" s="205">
        <v>0</v>
      </c>
      <c r="AH26" s="205">
        <v>0</v>
      </c>
      <c r="AI26" s="205">
        <v>0</v>
      </c>
      <c r="AJ26" s="205">
        <v>0</v>
      </c>
      <c r="AK26" s="205">
        <v>0</v>
      </c>
      <c r="AL26" s="205">
        <v>0</v>
      </c>
      <c r="AM26" s="205">
        <v>0</v>
      </c>
      <c r="AN26" s="205">
        <v>0</v>
      </c>
      <c r="AO26" s="205">
        <v>0</v>
      </c>
      <c r="AP26" s="205">
        <v>0</v>
      </c>
      <c r="AQ26" s="205">
        <v>0</v>
      </c>
      <c r="AR26" s="205">
        <v>0</v>
      </c>
      <c r="AS26" s="205">
        <v>0</v>
      </c>
      <c r="AT26" s="205">
        <v>0</v>
      </c>
      <c r="AU26" s="205">
        <v>0</v>
      </c>
      <c r="AV26" s="205">
        <v>0</v>
      </c>
      <c r="AW26" s="205">
        <v>0</v>
      </c>
      <c r="AX26" s="205">
        <v>0</v>
      </c>
      <c r="AY26" s="205">
        <v>0</v>
      </c>
      <c r="AZ26" s="205">
        <v>0</v>
      </c>
      <c r="BA26" s="205">
        <v>0</v>
      </c>
      <c r="BB26" s="205">
        <v>0</v>
      </c>
      <c r="BC26" s="201" t="s">
        <v>114</v>
      </c>
      <c r="BD26" s="201" t="s">
        <v>114</v>
      </c>
      <c r="BE26" s="201" t="s">
        <v>57</v>
      </c>
      <c r="BF26" s="201" t="s">
        <v>114</v>
      </c>
      <c r="BG26" s="201" t="s">
        <v>114</v>
      </c>
      <c r="BH26" s="201" t="s">
        <v>114</v>
      </c>
    </row>
    <row r="27" spans="1:60" ht="24" customHeight="1" x14ac:dyDescent="0.3">
      <c r="A27" s="203" t="s">
        <v>492</v>
      </c>
      <c r="B27" s="200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5"/>
      <c r="AC27" s="205"/>
      <c r="AD27" s="205"/>
      <c r="AE27" s="205"/>
      <c r="AF27" s="205"/>
      <c r="AG27" s="205"/>
      <c r="AH27" s="205"/>
      <c r="AI27" s="205"/>
      <c r="AJ27" s="205"/>
      <c r="AK27" s="205"/>
      <c r="AL27" s="205"/>
      <c r="AM27" s="205"/>
      <c r="AN27" s="205"/>
      <c r="AO27" s="205"/>
      <c r="AP27" s="205"/>
      <c r="AQ27" s="205"/>
      <c r="AR27" s="205"/>
      <c r="AS27" s="205"/>
      <c r="AT27" s="205"/>
      <c r="AU27" s="205"/>
      <c r="AV27" s="205"/>
      <c r="AW27" s="205"/>
      <c r="AX27" s="205"/>
      <c r="AY27" s="205"/>
      <c r="AZ27" s="205"/>
      <c r="BA27" s="205"/>
      <c r="BB27" s="205"/>
      <c r="BC27" s="201"/>
      <c r="BD27" s="201"/>
      <c r="BE27" s="201"/>
      <c r="BF27" s="201"/>
      <c r="BG27" s="201"/>
      <c r="BH27" s="202"/>
    </row>
    <row r="28" spans="1:60" ht="24" customHeight="1" x14ac:dyDescent="0.3">
      <c r="A28" s="203" t="s">
        <v>493</v>
      </c>
      <c r="B28" s="200"/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5"/>
      <c r="AC28" s="205"/>
      <c r="AD28" s="205"/>
      <c r="AE28" s="205"/>
      <c r="AF28" s="205"/>
      <c r="AG28" s="205"/>
      <c r="AH28" s="205"/>
      <c r="AI28" s="205"/>
      <c r="AJ28" s="205"/>
      <c r="AK28" s="205"/>
      <c r="AL28" s="205"/>
      <c r="AM28" s="205"/>
      <c r="AN28" s="205"/>
      <c r="AO28" s="205"/>
      <c r="AP28" s="205"/>
      <c r="AQ28" s="205"/>
      <c r="AR28" s="205"/>
      <c r="AS28" s="205"/>
      <c r="AT28" s="205"/>
      <c r="AU28" s="205"/>
      <c r="AV28" s="205"/>
      <c r="AW28" s="205"/>
      <c r="AX28" s="205"/>
      <c r="AY28" s="205"/>
      <c r="AZ28" s="205"/>
      <c r="BA28" s="205"/>
      <c r="BB28" s="205"/>
      <c r="BC28" s="201"/>
      <c r="BD28" s="201"/>
      <c r="BE28" s="201"/>
      <c r="BF28" s="201"/>
      <c r="BG28" s="201"/>
      <c r="BH28" s="202"/>
    </row>
    <row r="29" spans="1:60" ht="16.5" customHeight="1" x14ac:dyDescent="0.25">
      <c r="A29" s="217" t="s">
        <v>494</v>
      </c>
      <c r="B29" s="186">
        <v>26</v>
      </c>
      <c r="C29" s="186">
        <v>8</v>
      </c>
      <c r="D29" s="186">
        <v>1</v>
      </c>
      <c r="E29" s="186">
        <v>3</v>
      </c>
      <c r="F29" s="186">
        <v>1</v>
      </c>
      <c r="G29" s="186">
        <v>3</v>
      </c>
      <c r="H29" s="186">
        <v>5</v>
      </c>
      <c r="I29" s="186">
        <v>1</v>
      </c>
      <c r="J29" s="186">
        <v>1</v>
      </c>
      <c r="K29" s="186"/>
      <c r="L29" s="186"/>
      <c r="M29" s="186"/>
      <c r="N29" s="186"/>
      <c r="O29" s="186">
        <v>1</v>
      </c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  <c r="AF29" s="186"/>
      <c r="AG29" s="186"/>
      <c r="AH29" s="186"/>
      <c r="AI29" s="186"/>
      <c r="AJ29" s="186"/>
      <c r="AK29" s="186"/>
      <c r="AL29" s="186"/>
      <c r="AM29" s="186"/>
      <c r="AN29" s="186"/>
      <c r="AO29" s="186"/>
      <c r="AP29" s="186"/>
      <c r="AQ29" s="186"/>
      <c r="AR29" s="186"/>
      <c r="AS29" s="186"/>
      <c r="AT29" s="186"/>
      <c r="AU29" s="186"/>
      <c r="AV29" s="186"/>
      <c r="AW29" s="186"/>
      <c r="AX29" s="186"/>
      <c r="AY29" s="186"/>
      <c r="AZ29" s="186"/>
      <c r="BA29" s="186"/>
      <c r="BB29" s="186"/>
      <c r="BC29" s="218"/>
      <c r="BD29" s="218"/>
      <c r="BE29" s="218"/>
      <c r="BF29" s="218"/>
      <c r="BG29" s="218"/>
      <c r="BH29" s="218"/>
    </row>
    <row r="30" spans="1:60" ht="24" customHeight="1" x14ac:dyDescent="0.3">
      <c r="A30" s="203" t="s">
        <v>495</v>
      </c>
      <c r="B30" s="200"/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5"/>
      <c r="AC30" s="205"/>
      <c r="AD30" s="205"/>
      <c r="AE30" s="205"/>
      <c r="AF30" s="205"/>
      <c r="AG30" s="205"/>
      <c r="AH30" s="205"/>
      <c r="AI30" s="205"/>
      <c r="AJ30" s="205"/>
      <c r="AK30" s="205"/>
      <c r="AL30" s="205"/>
      <c r="AM30" s="205"/>
      <c r="AN30" s="205"/>
      <c r="AO30" s="205"/>
      <c r="AP30" s="205"/>
      <c r="AQ30" s="205"/>
      <c r="AR30" s="205"/>
      <c r="AS30" s="205"/>
      <c r="AT30" s="205"/>
      <c r="AU30" s="205"/>
      <c r="AV30" s="205"/>
      <c r="AW30" s="205"/>
      <c r="AX30" s="205"/>
      <c r="AY30" s="205"/>
      <c r="AZ30" s="205"/>
      <c r="BA30" s="205"/>
      <c r="BB30" s="205"/>
      <c r="BC30" s="201"/>
      <c r="BD30" s="201"/>
      <c r="BE30" s="201"/>
      <c r="BF30" s="201"/>
      <c r="BG30" s="201"/>
      <c r="BH30" s="202"/>
    </row>
    <row r="31" spans="1:60" ht="24" customHeight="1" x14ac:dyDescent="0.3">
      <c r="A31" s="203" t="s">
        <v>496</v>
      </c>
      <c r="B31" s="200">
        <v>53</v>
      </c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5"/>
      <c r="AC31" s="205"/>
      <c r="AD31" s="205"/>
      <c r="AE31" s="205"/>
      <c r="AF31" s="205"/>
      <c r="AG31" s="205"/>
      <c r="AH31" s="205"/>
      <c r="AI31" s="205"/>
      <c r="AJ31" s="205"/>
      <c r="AK31" s="205"/>
      <c r="AL31" s="205"/>
      <c r="AM31" s="205"/>
      <c r="AN31" s="205"/>
      <c r="AO31" s="205"/>
      <c r="AP31" s="205"/>
      <c r="AQ31" s="205"/>
      <c r="AR31" s="205"/>
      <c r="AS31" s="205"/>
      <c r="AT31" s="205"/>
      <c r="AU31" s="205"/>
      <c r="AV31" s="205"/>
      <c r="AW31" s="205"/>
      <c r="AX31" s="205"/>
      <c r="AY31" s="205"/>
      <c r="AZ31" s="205"/>
      <c r="BA31" s="205"/>
      <c r="BB31" s="205"/>
      <c r="BC31" s="201"/>
      <c r="BD31" s="201"/>
      <c r="BE31" s="201"/>
      <c r="BF31" s="201"/>
      <c r="BG31" s="201"/>
      <c r="BH31" s="202"/>
    </row>
    <row r="32" spans="1:60" s="219" customFormat="1" ht="24" customHeight="1" x14ac:dyDescent="0.3">
      <c r="A32" s="220" t="s">
        <v>497</v>
      </c>
      <c r="B32" s="221">
        <v>33</v>
      </c>
      <c r="C32" s="204">
        <v>7</v>
      </c>
      <c r="D32" s="204">
        <v>2</v>
      </c>
      <c r="E32" s="204">
        <v>2</v>
      </c>
      <c r="F32" s="204">
        <v>4</v>
      </c>
      <c r="G32" s="204">
        <v>1</v>
      </c>
      <c r="H32" s="204">
        <v>0</v>
      </c>
      <c r="I32" s="204">
        <v>1</v>
      </c>
      <c r="J32" s="204">
        <v>6</v>
      </c>
      <c r="K32" s="204">
        <v>0</v>
      </c>
      <c r="L32" s="204">
        <v>2</v>
      </c>
      <c r="M32" s="204">
        <v>0</v>
      </c>
      <c r="N32" s="204">
        <v>0</v>
      </c>
      <c r="O32" s="204">
        <v>2</v>
      </c>
      <c r="P32" s="204">
        <v>1</v>
      </c>
      <c r="Q32" s="204">
        <v>0</v>
      </c>
      <c r="R32" s="204">
        <v>0</v>
      </c>
      <c r="S32" s="204">
        <v>0</v>
      </c>
      <c r="T32" s="204">
        <v>0</v>
      </c>
      <c r="U32" s="204">
        <v>0</v>
      </c>
      <c r="V32" s="204">
        <v>0</v>
      </c>
      <c r="W32" s="204">
        <v>0</v>
      </c>
      <c r="X32" s="204">
        <v>0</v>
      </c>
      <c r="Y32" s="204">
        <v>0</v>
      </c>
      <c r="Z32" s="204">
        <v>0</v>
      </c>
      <c r="AA32" s="204">
        <v>0</v>
      </c>
      <c r="AB32" s="205">
        <v>3</v>
      </c>
      <c r="AC32" s="205">
        <v>2</v>
      </c>
      <c r="AD32" s="205">
        <v>1</v>
      </c>
      <c r="AE32" s="205">
        <v>0</v>
      </c>
      <c r="AF32" s="205">
        <v>0</v>
      </c>
      <c r="AG32" s="205">
        <v>0</v>
      </c>
      <c r="AH32" s="205">
        <v>0</v>
      </c>
      <c r="AI32" s="205">
        <v>0</v>
      </c>
      <c r="AJ32" s="205">
        <v>1</v>
      </c>
      <c r="AK32" s="205">
        <v>1</v>
      </c>
      <c r="AL32" s="205">
        <v>0</v>
      </c>
      <c r="AM32" s="205">
        <v>0</v>
      </c>
      <c r="AN32" s="205">
        <v>0</v>
      </c>
      <c r="AO32" s="205">
        <v>0</v>
      </c>
      <c r="AP32" s="205">
        <v>1</v>
      </c>
      <c r="AQ32" s="205">
        <v>1</v>
      </c>
      <c r="AR32" s="205">
        <v>0</v>
      </c>
      <c r="AS32" s="205">
        <v>0</v>
      </c>
      <c r="AT32" s="205">
        <v>0</v>
      </c>
      <c r="AU32" s="205">
        <v>0</v>
      </c>
      <c r="AV32" s="205">
        <v>0</v>
      </c>
      <c r="AW32" s="205">
        <v>0</v>
      </c>
      <c r="AX32" s="205">
        <v>0</v>
      </c>
      <c r="AY32" s="205">
        <v>0</v>
      </c>
      <c r="AZ32" s="205">
        <v>0</v>
      </c>
      <c r="BA32" s="205">
        <v>0</v>
      </c>
      <c r="BB32" s="205">
        <v>3</v>
      </c>
      <c r="BC32" s="222" t="s">
        <v>114</v>
      </c>
      <c r="BD32" s="222" t="s">
        <v>114</v>
      </c>
      <c r="BE32" s="223" t="s">
        <v>498</v>
      </c>
      <c r="BF32" s="222" t="s">
        <v>57</v>
      </c>
      <c r="BG32" s="222">
        <v>0</v>
      </c>
      <c r="BH32" s="224">
        <v>1300</v>
      </c>
    </row>
    <row r="33" spans="1:60" ht="24" customHeight="1" x14ac:dyDescent="0.3">
      <c r="A33" s="203" t="s">
        <v>499</v>
      </c>
      <c r="B33" s="200">
        <v>54</v>
      </c>
      <c r="C33" s="204">
        <v>7</v>
      </c>
      <c r="D33" s="204">
        <v>2</v>
      </c>
      <c r="E33" s="204">
        <v>3</v>
      </c>
      <c r="F33" s="204">
        <v>1</v>
      </c>
      <c r="G33" s="204">
        <v>3</v>
      </c>
      <c r="H33" s="204">
        <v>3</v>
      </c>
      <c r="I33" s="204">
        <v>2</v>
      </c>
      <c r="J33" s="204">
        <v>2</v>
      </c>
      <c r="K33" s="204">
        <v>0</v>
      </c>
      <c r="L33" s="204">
        <v>2</v>
      </c>
      <c r="M33" s="204">
        <v>1</v>
      </c>
      <c r="N33" s="204">
        <v>1</v>
      </c>
      <c r="O33" s="204">
        <v>0</v>
      </c>
      <c r="P33" s="204">
        <v>2</v>
      </c>
      <c r="Q33" s="204">
        <v>0</v>
      </c>
      <c r="R33" s="204">
        <v>0</v>
      </c>
      <c r="S33" s="204">
        <v>0</v>
      </c>
      <c r="T33" s="204">
        <v>0</v>
      </c>
      <c r="U33" s="204">
        <v>0</v>
      </c>
      <c r="V33" s="204">
        <v>0</v>
      </c>
      <c r="W33" s="204">
        <v>0</v>
      </c>
      <c r="X33" s="204">
        <v>0</v>
      </c>
      <c r="Y33" s="204">
        <v>0</v>
      </c>
      <c r="Z33" s="204">
        <v>0</v>
      </c>
      <c r="AA33" s="204">
        <v>0</v>
      </c>
      <c r="AB33" s="205">
        <v>4</v>
      </c>
      <c r="AC33" s="205">
        <v>2</v>
      </c>
      <c r="AD33" s="205">
        <v>0</v>
      </c>
      <c r="AE33" s="205">
        <v>2</v>
      </c>
      <c r="AF33" s="205">
        <v>0</v>
      </c>
      <c r="AG33" s="205">
        <v>0</v>
      </c>
      <c r="AH33" s="205">
        <v>0</v>
      </c>
      <c r="AI33" s="205">
        <v>0</v>
      </c>
      <c r="AJ33" s="205">
        <v>0</v>
      </c>
      <c r="AK33" s="205">
        <v>0</v>
      </c>
      <c r="AL33" s="205">
        <v>0</v>
      </c>
      <c r="AM33" s="205">
        <v>0</v>
      </c>
      <c r="AN33" s="205">
        <v>0</v>
      </c>
      <c r="AO33" s="205">
        <v>0</v>
      </c>
      <c r="AP33" s="205">
        <v>0</v>
      </c>
      <c r="AQ33" s="205">
        <v>0</v>
      </c>
      <c r="AR33" s="205">
        <v>0</v>
      </c>
      <c r="AS33" s="205">
        <v>0</v>
      </c>
      <c r="AT33" s="205">
        <v>0</v>
      </c>
      <c r="AU33" s="205">
        <v>0</v>
      </c>
      <c r="AV33" s="205">
        <v>0</v>
      </c>
      <c r="AW33" s="205">
        <v>0</v>
      </c>
      <c r="AX33" s="205">
        <v>0</v>
      </c>
      <c r="AY33" s="205">
        <v>0</v>
      </c>
      <c r="AZ33" s="205">
        <v>0</v>
      </c>
      <c r="BA33" s="205">
        <v>0</v>
      </c>
      <c r="BB33" s="205">
        <v>0</v>
      </c>
      <c r="BC33" s="201"/>
      <c r="BD33" s="201"/>
      <c r="BE33" s="201"/>
      <c r="BF33" s="201" t="s">
        <v>57</v>
      </c>
      <c r="BG33" s="201">
        <v>1000</v>
      </c>
      <c r="BH33" s="202">
        <v>1000</v>
      </c>
    </row>
    <row r="34" spans="1:60" ht="24" customHeight="1" x14ac:dyDescent="0.3">
      <c r="A34" s="203" t="s">
        <v>500</v>
      </c>
      <c r="B34" s="200">
        <v>75</v>
      </c>
      <c r="C34" s="204">
        <v>17</v>
      </c>
      <c r="D34" s="204">
        <v>1</v>
      </c>
      <c r="E34" s="204">
        <v>3</v>
      </c>
      <c r="F34" s="204">
        <v>7</v>
      </c>
      <c r="G34" s="204">
        <v>2</v>
      </c>
      <c r="H34" s="204">
        <v>11</v>
      </c>
      <c r="I34" s="204">
        <v>1</v>
      </c>
      <c r="J34" s="204">
        <v>5</v>
      </c>
      <c r="K34" s="204">
        <v>1</v>
      </c>
      <c r="L34" s="204">
        <v>0</v>
      </c>
      <c r="M34" s="204">
        <v>0</v>
      </c>
      <c r="N34" s="204">
        <v>1</v>
      </c>
      <c r="O34" s="204">
        <v>10</v>
      </c>
      <c r="P34" s="204">
        <v>3</v>
      </c>
      <c r="Q34" s="204">
        <v>0</v>
      </c>
      <c r="R34" s="204">
        <v>0</v>
      </c>
      <c r="S34" s="204">
        <v>0</v>
      </c>
      <c r="T34" s="204">
        <v>0</v>
      </c>
      <c r="U34" s="204">
        <v>0</v>
      </c>
      <c r="V34" s="204">
        <v>6</v>
      </c>
      <c r="W34" s="204">
        <v>12</v>
      </c>
      <c r="X34" s="204">
        <v>3</v>
      </c>
      <c r="Y34" s="204">
        <v>5</v>
      </c>
      <c r="Z34" s="204">
        <v>9</v>
      </c>
      <c r="AA34" s="204">
        <v>11</v>
      </c>
      <c r="AB34" s="205">
        <v>2</v>
      </c>
      <c r="AC34" s="205">
        <v>2</v>
      </c>
      <c r="AD34" s="205">
        <v>0</v>
      </c>
      <c r="AE34" s="205">
        <v>0</v>
      </c>
      <c r="AF34" s="205">
        <v>0</v>
      </c>
      <c r="AG34" s="205">
        <v>0</v>
      </c>
      <c r="AH34" s="205">
        <v>0</v>
      </c>
      <c r="AI34" s="205">
        <v>0</v>
      </c>
      <c r="AJ34" s="205">
        <v>0</v>
      </c>
      <c r="AK34" s="205">
        <v>0</v>
      </c>
      <c r="AL34" s="205">
        <v>2</v>
      </c>
      <c r="AM34" s="205">
        <v>3</v>
      </c>
      <c r="AN34" s="205">
        <v>2</v>
      </c>
      <c r="AO34" s="205">
        <v>2</v>
      </c>
      <c r="AP34" s="205">
        <v>0</v>
      </c>
      <c r="AQ34" s="205">
        <v>0</v>
      </c>
      <c r="AR34" s="205">
        <v>0</v>
      </c>
      <c r="AS34" s="205">
        <v>0</v>
      </c>
      <c r="AT34" s="205">
        <v>0</v>
      </c>
      <c r="AU34" s="205">
        <v>0</v>
      </c>
      <c r="AV34" s="205">
        <v>0</v>
      </c>
      <c r="AW34" s="205">
        <v>0</v>
      </c>
      <c r="AX34" s="205">
        <v>0</v>
      </c>
      <c r="AY34" s="205">
        <v>0</v>
      </c>
      <c r="AZ34" s="205">
        <v>0</v>
      </c>
      <c r="BA34" s="205">
        <v>0</v>
      </c>
      <c r="BB34" s="205">
        <v>1</v>
      </c>
      <c r="BC34" s="201" t="s">
        <v>54</v>
      </c>
      <c r="BD34" s="201" t="s">
        <v>54</v>
      </c>
      <c r="BE34" s="201" t="s">
        <v>57</v>
      </c>
      <c r="BF34" s="201" t="s">
        <v>57</v>
      </c>
      <c r="BG34" s="201">
        <v>1000</v>
      </c>
      <c r="BH34" s="202">
        <v>1300</v>
      </c>
    </row>
    <row r="35" spans="1:60" s="225" customFormat="1" ht="24" customHeight="1" x14ac:dyDescent="0.3">
      <c r="A35" s="226" t="s">
        <v>501</v>
      </c>
      <c r="B35" s="227">
        <v>69</v>
      </c>
      <c r="C35" s="227"/>
      <c r="D35" s="227">
        <v>1</v>
      </c>
      <c r="E35" s="227">
        <v>1</v>
      </c>
      <c r="F35" s="227">
        <v>3</v>
      </c>
      <c r="G35" s="227">
        <v>4</v>
      </c>
      <c r="H35" s="227"/>
      <c r="I35" s="227"/>
      <c r="J35" s="227"/>
      <c r="K35" s="22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  <c r="Y35" s="227"/>
      <c r="Z35" s="227"/>
      <c r="AA35" s="227"/>
      <c r="AB35" s="227"/>
      <c r="AC35" s="227"/>
      <c r="AD35" s="227"/>
      <c r="AE35" s="227"/>
      <c r="AF35" s="227"/>
      <c r="AG35" s="227"/>
      <c r="AH35" s="227"/>
      <c r="AI35" s="227"/>
      <c r="AJ35" s="227"/>
      <c r="AK35" s="227"/>
      <c r="AL35" s="227"/>
      <c r="AM35" s="227"/>
      <c r="AN35" s="227"/>
      <c r="AO35" s="227"/>
      <c r="AP35" s="227"/>
      <c r="AQ35" s="227"/>
      <c r="AR35" s="227"/>
      <c r="AS35" s="227"/>
      <c r="AT35" s="227"/>
      <c r="AU35" s="227"/>
      <c r="AV35" s="227"/>
      <c r="AW35" s="227"/>
      <c r="AX35" s="227"/>
      <c r="AY35" s="227"/>
      <c r="AZ35" s="227"/>
      <c r="BA35" s="227"/>
      <c r="BB35" s="227"/>
      <c r="BC35" s="228"/>
      <c r="BD35" s="228"/>
      <c r="BE35" s="228"/>
      <c r="BF35" s="228"/>
      <c r="BG35" s="228"/>
      <c r="BH35" s="229"/>
    </row>
    <row r="36" spans="1:60" ht="24" customHeight="1" x14ac:dyDescent="0.3">
      <c r="A36" s="203" t="s">
        <v>502</v>
      </c>
      <c r="B36" s="200">
        <v>37</v>
      </c>
      <c r="C36" s="204">
        <v>7</v>
      </c>
      <c r="D36" s="204">
        <v>2</v>
      </c>
      <c r="E36" s="204">
        <v>1</v>
      </c>
      <c r="F36" s="204">
        <v>7</v>
      </c>
      <c r="G36" s="204">
        <v>1</v>
      </c>
      <c r="H36" s="204">
        <v>1</v>
      </c>
      <c r="I36" s="204">
        <v>0</v>
      </c>
      <c r="J36" s="204">
        <v>5</v>
      </c>
      <c r="K36" s="204">
        <v>0</v>
      </c>
      <c r="L36" s="204">
        <v>2</v>
      </c>
      <c r="M36" s="204">
        <v>0</v>
      </c>
      <c r="N36" s="204">
        <v>0</v>
      </c>
      <c r="O36" s="204">
        <v>2</v>
      </c>
      <c r="P36" s="204">
        <v>2</v>
      </c>
      <c r="Q36" s="204">
        <v>0</v>
      </c>
      <c r="R36" s="204">
        <v>0</v>
      </c>
      <c r="S36" s="204">
        <v>0</v>
      </c>
      <c r="T36" s="204">
        <v>1</v>
      </c>
      <c r="U36" s="204">
        <v>2</v>
      </c>
      <c r="V36" s="204">
        <v>1</v>
      </c>
      <c r="W36" s="204">
        <v>2</v>
      </c>
      <c r="X36" s="204">
        <v>0</v>
      </c>
      <c r="Y36" s="204">
        <v>0</v>
      </c>
      <c r="Z36" s="204">
        <v>0</v>
      </c>
      <c r="AA36" s="204">
        <v>0</v>
      </c>
      <c r="AB36" s="205">
        <v>3</v>
      </c>
      <c r="AC36" s="205">
        <v>2</v>
      </c>
      <c r="AD36" s="205">
        <v>2</v>
      </c>
      <c r="AE36" s="205">
        <v>0</v>
      </c>
      <c r="AF36" s="205">
        <v>0</v>
      </c>
      <c r="AG36" s="205">
        <v>0</v>
      </c>
      <c r="AH36" s="205">
        <v>4</v>
      </c>
      <c r="AI36" s="205">
        <v>5</v>
      </c>
      <c r="AJ36" s="205">
        <v>0</v>
      </c>
      <c r="AK36" s="205">
        <v>0</v>
      </c>
      <c r="AL36" s="205">
        <v>0</v>
      </c>
      <c r="AM36" s="205">
        <v>0</v>
      </c>
      <c r="AN36" s="205">
        <v>0</v>
      </c>
      <c r="AO36" s="205">
        <v>0</v>
      </c>
      <c r="AP36" s="205">
        <v>2</v>
      </c>
      <c r="AQ36" s="205">
        <v>3</v>
      </c>
      <c r="AR36" s="205">
        <v>1</v>
      </c>
      <c r="AS36" s="205">
        <v>1</v>
      </c>
      <c r="AT36" s="205">
        <v>0</v>
      </c>
      <c r="AU36" s="205">
        <v>0</v>
      </c>
      <c r="AV36" s="205">
        <v>0</v>
      </c>
      <c r="AW36" s="205">
        <v>0</v>
      </c>
      <c r="AX36" s="205">
        <v>0</v>
      </c>
      <c r="AY36" s="205">
        <v>0</v>
      </c>
      <c r="AZ36" s="205">
        <v>0</v>
      </c>
      <c r="BA36" s="205">
        <v>0</v>
      </c>
      <c r="BB36" s="205">
        <v>0</v>
      </c>
      <c r="BC36" s="201" t="s">
        <v>54</v>
      </c>
      <c r="BD36" s="201" t="s">
        <v>54</v>
      </c>
      <c r="BE36" s="207" t="s">
        <v>503</v>
      </c>
      <c r="BF36" s="201" t="s">
        <v>57</v>
      </c>
      <c r="BG36" s="230" t="s">
        <v>504</v>
      </c>
      <c r="BH36" s="202" t="s">
        <v>505</v>
      </c>
    </row>
    <row r="37" spans="1:60" ht="24" customHeight="1" x14ac:dyDescent="0.3">
      <c r="A37" s="203" t="s">
        <v>506</v>
      </c>
      <c r="B37" s="200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5"/>
      <c r="AC37" s="205"/>
      <c r="AD37" s="205"/>
      <c r="AE37" s="205"/>
      <c r="AF37" s="205"/>
      <c r="AG37" s="205"/>
      <c r="AH37" s="205"/>
      <c r="AI37" s="205"/>
      <c r="AJ37" s="205"/>
      <c r="AK37" s="205"/>
      <c r="AL37" s="205"/>
      <c r="AM37" s="205"/>
      <c r="AN37" s="205"/>
      <c r="AO37" s="205"/>
      <c r="AP37" s="205"/>
      <c r="AQ37" s="205"/>
      <c r="AR37" s="205"/>
      <c r="AS37" s="205"/>
      <c r="AT37" s="205"/>
      <c r="AU37" s="205"/>
      <c r="AV37" s="205"/>
      <c r="AW37" s="205"/>
      <c r="AX37" s="205"/>
      <c r="AY37" s="205"/>
      <c r="AZ37" s="205"/>
      <c r="BA37" s="205"/>
      <c r="BB37" s="205"/>
      <c r="BC37" s="201"/>
      <c r="BD37" s="201"/>
      <c r="BE37" s="201"/>
      <c r="BF37" s="201"/>
      <c r="BG37" s="201"/>
      <c r="BH37" s="202"/>
    </row>
    <row r="38" spans="1:60" ht="24" customHeight="1" x14ac:dyDescent="0.3">
      <c r="A38" s="203" t="s">
        <v>507</v>
      </c>
      <c r="B38" s="200">
        <v>38</v>
      </c>
      <c r="C38" s="204">
        <v>5</v>
      </c>
      <c r="D38" s="204">
        <v>0</v>
      </c>
      <c r="E38" s="204">
        <v>0</v>
      </c>
      <c r="F38" s="204">
        <v>1</v>
      </c>
      <c r="G38" s="204">
        <v>1</v>
      </c>
      <c r="H38" s="204">
        <v>4</v>
      </c>
      <c r="I38" s="204">
        <v>0</v>
      </c>
      <c r="J38" s="204">
        <v>1</v>
      </c>
      <c r="K38" s="204">
        <v>0</v>
      </c>
      <c r="L38" s="204">
        <v>0</v>
      </c>
      <c r="M38" s="204">
        <v>0</v>
      </c>
      <c r="N38" s="204">
        <v>0</v>
      </c>
      <c r="O38" s="204">
        <v>0</v>
      </c>
      <c r="P38" s="204">
        <v>3</v>
      </c>
      <c r="Q38" s="204">
        <v>0</v>
      </c>
      <c r="R38" s="204">
        <v>0</v>
      </c>
      <c r="S38" s="204">
        <v>0</v>
      </c>
      <c r="T38" s="204">
        <v>0</v>
      </c>
      <c r="U38" s="204">
        <v>0</v>
      </c>
      <c r="V38" s="204">
        <v>0</v>
      </c>
      <c r="W38" s="204">
        <v>0</v>
      </c>
      <c r="X38" s="204">
        <v>0</v>
      </c>
      <c r="Y38" s="204">
        <v>0</v>
      </c>
      <c r="Z38" s="204">
        <v>0</v>
      </c>
      <c r="AA38" s="204">
        <v>0</v>
      </c>
      <c r="AB38" s="205">
        <v>0</v>
      </c>
      <c r="AC38" s="205">
        <v>0</v>
      </c>
      <c r="AD38" s="205">
        <v>0</v>
      </c>
      <c r="AE38" s="205">
        <v>0</v>
      </c>
      <c r="AF38" s="205">
        <v>0</v>
      </c>
      <c r="AG38" s="205">
        <v>0</v>
      </c>
      <c r="AH38" s="205">
        <v>0</v>
      </c>
      <c r="AI38" s="205">
        <v>0</v>
      </c>
      <c r="AJ38" s="205">
        <v>0</v>
      </c>
      <c r="AK38" s="205">
        <v>0</v>
      </c>
      <c r="AL38" s="205">
        <v>0</v>
      </c>
      <c r="AM38" s="205">
        <v>0</v>
      </c>
      <c r="AN38" s="205">
        <v>0</v>
      </c>
      <c r="AO38" s="205">
        <v>0</v>
      </c>
      <c r="AP38" s="205">
        <v>0</v>
      </c>
      <c r="AQ38" s="205">
        <v>0</v>
      </c>
      <c r="AR38" s="205">
        <v>0</v>
      </c>
      <c r="AS38" s="205">
        <v>0</v>
      </c>
      <c r="AT38" s="205">
        <v>0</v>
      </c>
      <c r="AU38" s="205">
        <v>0</v>
      </c>
      <c r="AV38" s="205">
        <v>0</v>
      </c>
      <c r="AW38" s="205">
        <v>0</v>
      </c>
      <c r="AX38" s="205">
        <v>0</v>
      </c>
      <c r="AY38" s="205">
        <v>0</v>
      </c>
      <c r="AZ38" s="205">
        <v>0</v>
      </c>
      <c r="BA38" s="205">
        <v>0</v>
      </c>
      <c r="BB38" s="205">
        <v>2</v>
      </c>
      <c r="BC38" s="201" t="s">
        <v>114</v>
      </c>
      <c r="BD38" s="201" t="s">
        <v>114</v>
      </c>
      <c r="BE38" s="207" t="s">
        <v>508</v>
      </c>
      <c r="BF38" s="201" t="s">
        <v>54</v>
      </c>
      <c r="BG38" s="201">
        <v>800</v>
      </c>
      <c r="BH38" s="202">
        <v>800</v>
      </c>
    </row>
    <row r="39" spans="1:60" ht="24" customHeight="1" x14ac:dyDescent="0.3">
      <c r="A39" s="203" t="s">
        <v>509</v>
      </c>
      <c r="B39" s="200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5"/>
      <c r="AC39" s="205"/>
      <c r="AD39" s="205"/>
      <c r="AE39" s="205"/>
      <c r="AF39" s="205"/>
      <c r="AG39" s="205"/>
      <c r="AH39" s="205"/>
      <c r="AI39" s="205"/>
      <c r="AJ39" s="205"/>
      <c r="AK39" s="205"/>
      <c r="AL39" s="205"/>
      <c r="AM39" s="205"/>
      <c r="AN39" s="205"/>
      <c r="AO39" s="205"/>
      <c r="AP39" s="205"/>
      <c r="AQ39" s="205"/>
      <c r="AR39" s="205"/>
      <c r="AS39" s="205"/>
      <c r="AT39" s="205"/>
      <c r="AU39" s="205"/>
      <c r="AV39" s="205"/>
      <c r="AW39" s="205"/>
      <c r="AX39" s="205"/>
      <c r="AY39" s="205"/>
      <c r="AZ39" s="205"/>
      <c r="BA39" s="205"/>
      <c r="BB39" s="205"/>
      <c r="BC39" s="201"/>
      <c r="BD39" s="201"/>
      <c r="BE39" s="201"/>
      <c r="BF39" s="201"/>
      <c r="BG39" s="201"/>
      <c r="BH39" s="202"/>
    </row>
    <row r="40" spans="1:60" ht="24" customHeight="1" x14ac:dyDescent="0.3">
      <c r="A40" s="203" t="s">
        <v>510</v>
      </c>
      <c r="B40" s="200">
        <v>54</v>
      </c>
      <c r="C40" s="204">
        <v>6</v>
      </c>
      <c r="D40" s="204">
        <v>3</v>
      </c>
      <c r="E40" s="204">
        <v>2</v>
      </c>
      <c r="F40" s="204">
        <v>3</v>
      </c>
      <c r="G40" s="204">
        <v>1</v>
      </c>
      <c r="H40" s="204">
        <v>0</v>
      </c>
      <c r="I40" s="204">
        <v>0</v>
      </c>
      <c r="J40" s="204">
        <v>6</v>
      </c>
      <c r="K40" s="204">
        <v>0</v>
      </c>
      <c r="L40" s="204">
        <v>0</v>
      </c>
      <c r="M40" s="204">
        <v>1</v>
      </c>
      <c r="N40" s="204">
        <v>1</v>
      </c>
      <c r="O40" s="204">
        <v>1</v>
      </c>
      <c r="P40" s="204">
        <v>0</v>
      </c>
      <c r="Q40" s="204">
        <v>0</v>
      </c>
      <c r="R40" s="204">
        <v>0</v>
      </c>
      <c r="S40" s="204">
        <v>0</v>
      </c>
      <c r="T40" s="204">
        <v>0</v>
      </c>
      <c r="U40" s="204">
        <v>0</v>
      </c>
      <c r="V40" s="204">
        <v>0</v>
      </c>
      <c r="W40" s="204">
        <v>0</v>
      </c>
      <c r="X40" s="204">
        <v>0</v>
      </c>
      <c r="Y40" s="204">
        <v>0</v>
      </c>
      <c r="Z40" s="204">
        <v>0</v>
      </c>
      <c r="AA40" s="204">
        <v>0</v>
      </c>
      <c r="AB40" s="205">
        <v>3</v>
      </c>
      <c r="AC40" s="205">
        <v>2</v>
      </c>
      <c r="AD40" s="205">
        <v>0</v>
      </c>
      <c r="AE40" s="205">
        <v>1</v>
      </c>
      <c r="AF40" s="205">
        <v>0</v>
      </c>
      <c r="AG40" s="205">
        <v>0</v>
      </c>
      <c r="AH40" s="205">
        <v>0</v>
      </c>
      <c r="AI40" s="205">
        <v>0</v>
      </c>
      <c r="AJ40" s="205">
        <v>0</v>
      </c>
      <c r="AK40" s="205">
        <v>0</v>
      </c>
      <c r="AL40" s="205">
        <v>0</v>
      </c>
      <c r="AM40" s="205">
        <v>0</v>
      </c>
      <c r="AN40" s="205">
        <v>0</v>
      </c>
      <c r="AO40" s="205">
        <v>0</v>
      </c>
      <c r="AP40" s="205">
        <v>0</v>
      </c>
      <c r="AQ40" s="205">
        <v>0</v>
      </c>
      <c r="AR40" s="205">
        <v>0</v>
      </c>
      <c r="AS40" s="205">
        <v>0</v>
      </c>
      <c r="AT40" s="205">
        <v>0</v>
      </c>
      <c r="AU40" s="205">
        <v>0</v>
      </c>
      <c r="AV40" s="205">
        <v>0</v>
      </c>
      <c r="AW40" s="205">
        <v>0</v>
      </c>
      <c r="AX40" s="205">
        <v>0</v>
      </c>
      <c r="AY40" s="205">
        <v>0</v>
      </c>
      <c r="AZ40" s="205">
        <v>0</v>
      </c>
      <c r="BA40" s="205">
        <v>0</v>
      </c>
      <c r="BB40" s="205">
        <v>0</v>
      </c>
      <c r="BC40" s="201" t="s">
        <v>54</v>
      </c>
      <c r="BD40" s="201" t="s">
        <v>54</v>
      </c>
      <c r="BE40" s="216" t="s">
        <v>511</v>
      </c>
      <c r="BF40" s="201" t="s">
        <v>57</v>
      </c>
      <c r="BG40" s="201">
        <v>1000</v>
      </c>
      <c r="BH40" s="202">
        <v>2000</v>
      </c>
    </row>
    <row r="41" spans="1:60" ht="24" customHeight="1" x14ac:dyDescent="0.3">
      <c r="A41" s="203" t="s">
        <v>500</v>
      </c>
      <c r="B41" s="200"/>
      <c r="C41" s="204"/>
      <c r="D41" s="204">
        <v>1</v>
      </c>
      <c r="E41" s="204">
        <v>1</v>
      </c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04"/>
      <c r="AB41" s="205"/>
      <c r="AC41" s="205"/>
      <c r="AD41" s="205"/>
      <c r="AE41" s="205"/>
      <c r="AF41" s="205"/>
      <c r="AG41" s="205"/>
      <c r="AH41" s="205"/>
      <c r="AI41" s="205"/>
      <c r="AJ41" s="205"/>
      <c r="AK41" s="205"/>
      <c r="AL41" s="205"/>
      <c r="AM41" s="205"/>
      <c r="AN41" s="205"/>
      <c r="AO41" s="205"/>
      <c r="AP41" s="205"/>
      <c r="AQ41" s="205"/>
      <c r="AR41" s="205"/>
      <c r="AS41" s="205"/>
      <c r="AT41" s="205"/>
      <c r="AU41" s="205"/>
      <c r="AV41" s="205"/>
      <c r="AW41" s="205"/>
      <c r="AX41" s="205"/>
      <c r="AY41" s="205"/>
      <c r="AZ41" s="205"/>
      <c r="BA41" s="205"/>
      <c r="BB41" s="205"/>
      <c r="BC41" s="201"/>
      <c r="BD41" s="201"/>
      <c r="BE41" s="216"/>
      <c r="BF41" s="201"/>
      <c r="BG41" s="201"/>
      <c r="BH41" s="202"/>
    </row>
    <row r="42" spans="1:60" s="225" customFormat="1" ht="24" customHeight="1" x14ac:dyDescent="0.3">
      <c r="A42" s="226" t="s">
        <v>512</v>
      </c>
      <c r="B42" s="227">
        <v>87</v>
      </c>
      <c r="C42" s="227">
        <v>22</v>
      </c>
      <c r="D42" s="227">
        <v>3</v>
      </c>
      <c r="E42" s="227">
        <v>4</v>
      </c>
      <c r="F42" s="227">
        <v>6</v>
      </c>
      <c r="G42" s="227">
        <v>4</v>
      </c>
      <c r="H42" s="227">
        <v>8</v>
      </c>
      <c r="I42" s="227"/>
      <c r="J42" s="227">
        <v>14</v>
      </c>
      <c r="K42" s="227"/>
      <c r="L42" s="227"/>
      <c r="M42" s="227"/>
      <c r="N42" s="227"/>
      <c r="O42" s="227"/>
      <c r="P42" s="227">
        <v>5</v>
      </c>
      <c r="Q42" s="227"/>
      <c r="R42" s="227"/>
      <c r="S42" s="227"/>
      <c r="T42" s="227"/>
      <c r="U42" s="227"/>
      <c r="V42" s="227"/>
      <c r="W42" s="227"/>
      <c r="X42" s="227"/>
      <c r="Y42" s="227"/>
      <c r="Z42" s="227"/>
      <c r="AA42" s="227"/>
      <c r="AB42" s="227"/>
      <c r="AC42" s="227"/>
      <c r="AD42" s="227"/>
      <c r="AE42" s="227"/>
      <c r="AF42" s="227"/>
      <c r="AG42" s="227"/>
      <c r="AH42" s="227"/>
      <c r="AI42" s="227"/>
      <c r="AJ42" s="227"/>
      <c r="AK42" s="227"/>
      <c r="AL42" s="227"/>
      <c r="AM42" s="227"/>
      <c r="AN42" s="227"/>
      <c r="AO42" s="227"/>
      <c r="AP42" s="227"/>
      <c r="AQ42" s="227"/>
      <c r="AR42" s="227"/>
      <c r="AS42" s="227"/>
      <c r="AT42" s="227"/>
      <c r="AU42" s="227"/>
      <c r="AV42" s="227"/>
      <c r="AW42" s="227"/>
      <c r="AX42" s="227"/>
      <c r="AY42" s="227"/>
      <c r="AZ42" s="227"/>
      <c r="BA42" s="227"/>
      <c r="BB42" s="227"/>
      <c r="BC42" s="228"/>
      <c r="BD42" s="228"/>
      <c r="BE42" s="228"/>
      <c r="BF42" s="228"/>
      <c r="BG42" s="228"/>
      <c r="BH42" s="229"/>
    </row>
    <row r="43" spans="1:60" ht="24" customHeight="1" x14ac:dyDescent="0.3">
      <c r="A43" s="203" t="s">
        <v>513</v>
      </c>
      <c r="B43" s="200">
        <v>78</v>
      </c>
      <c r="C43" s="204">
        <v>27</v>
      </c>
      <c r="D43" s="204">
        <v>6</v>
      </c>
      <c r="E43" s="204">
        <v>1</v>
      </c>
      <c r="F43" s="204">
        <v>9</v>
      </c>
      <c r="G43" s="204">
        <v>3</v>
      </c>
      <c r="H43" s="204">
        <v>7</v>
      </c>
      <c r="I43" s="204">
        <v>2</v>
      </c>
      <c r="J43" s="204">
        <v>15</v>
      </c>
      <c r="K43" s="204">
        <v>3</v>
      </c>
      <c r="L43" s="204">
        <v>0</v>
      </c>
      <c r="M43" s="204">
        <v>0</v>
      </c>
      <c r="N43" s="204">
        <v>0</v>
      </c>
      <c r="O43" s="204">
        <v>9</v>
      </c>
      <c r="P43" s="204">
        <v>5</v>
      </c>
      <c r="Q43" s="204">
        <v>1</v>
      </c>
      <c r="R43" s="204">
        <v>0</v>
      </c>
      <c r="S43" s="204">
        <v>0</v>
      </c>
      <c r="T43" s="204">
        <v>0</v>
      </c>
      <c r="U43" s="204">
        <v>0</v>
      </c>
      <c r="V43" s="204">
        <v>0</v>
      </c>
      <c r="W43" s="204">
        <v>0</v>
      </c>
      <c r="X43" s="204">
        <v>0</v>
      </c>
      <c r="Y43" s="204">
        <v>0</v>
      </c>
      <c r="Z43" s="204">
        <v>0</v>
      </c>
      <c r="AA43" s="204">
        <v>0</v>
      </c>
      <c r="AB43" s="205">
        <v>4</v>
      </c>
      <c r="AC43" s="205">
        <v>3</v>
      </c>
      <c r="AD43" s="205">
        <v>1</v>
      </c>
      <c r="AE43" s="205">
        <v>0</v>
      </c>
      <c r="AF43" s="205">
        <v>0</v>
      </c>
      <c r="AG43" s="205">
        <v>0</v>
      </c>
      <c r="AH43" s="205">
        <v>0</v>
      </c>
      <c r="AI43" s="205">
        <v>0</v>
      </c>
      <c r="AJ43" s="205">
        <v>0</v>
      </c>
      <c r="AK43" s="205">
        <v>0</v>
      </c>
      <c r="AL43" s="205">
        <v>0</v>
      </c>
      <c r="AM43" s="205">
        <v>0</v>
      </c>
      <c r="AN43" s="205">
        <v>0</v>
      </c>
      <c r="AO43" s="205">
        <v>0</v>
      </c>
      <c r="AP43" s="205">
        <v>0</v>
      </c>
      <c r="AQ43" s="205">
        <v>0</v>
      </c>
      <c r="AR43" s="205">
        <v>0</v>
      </c>
      <c r="AS43" s="205">
        <v>0</v>
      </c>
      <c r="AT43" s="205">
        <v>0</v>
      </c>
      <c r="AU43" s="205">
        <v>0</v>
      </c>
      <c r="AV43" s="205">
        <v>0</v>
      </c>
      <c r="AW43" s="205">
        <v>0</v>
      </c>
      <c r="AX43" s="205">
        <v>0</v>
      </c>
      <c r="AY43" s="205">
        <v>0</v>
      </c>
      <c r="AZ43" s="205">
        <v>0</v>
      </c>
      <c r="BA43" s="205">
        <v>0</v>
      </c>
      <c r="BB43" s="205">
        <v>0</v>
      </c>
      <c r="BC43" s="201" t="s">
        <v>54</v>
      </c>
      <c r="BD43" s="201" t="s">
        <v>54</v>
      </c>
      <c r="BE43" s="201" t="s">
        <v>57</v>
      </c>
      <c r="BF43" s="201" t="s">
        <v>57</v>
      </c>
      <c r="BG43" s="231" t="s">
        <v>514</v>
      </c>
      <c r="BH43" s="202">
        <v>1000</v>
      </c>
    </row>
    <row r="44" spans="1:60" ht="24" customHeight="1" x14ac:dyDescent="0.3">
      <c r="A44" s="203" t="s">
        <v>515</v>
      </c>
      <c r="B44" s="200">
        <v>54</v>
      </c>
      <c r="C44" s="204">
        <v>5</v>
      </c>
      <c r="D44" s="204">
        <v>5</v>
      </c>
      <c r="E44" s="204">
        <v>0</v>
      </c>
      <c r="F44" s="204">
        <v>0</v>
      </c>
      <c r="G44" s="204">
        <v>5</v>
      </c>
      <c r="H44" s="204">
        <v>4</v>
      </c>
      <c r="I44" s="204">
        <v>0</v>
      </c>
      <c r="J44" s="204">
        <v>0</v>
      </c>
      <c r="K44" s="204">
        <v>0</v>
      </c>
      <c r="L44" s="204">
        <v>5</v>
      </c>
      <c r="M44" s="204">
        <v>0</v>
      </c>
      <c r="N44" s="204">
        <v>0</v>
      </c>
      <c r="O44" s="204">
        <v>4</v>
      </c>
      <c r="P44" s="204">
        <v>1</v>
      </c>
      <c r="Q44" s="204">
        <v>0</v>
      </c>
      <c r="R44" s="204">
        <v>0</v>
      </c>
      <c r="S44" s="204">
        <v>0</v>
      </c>
      <c r="T44" s="204">
        <v>5</v>
      </c>
      <c r="U44" s="204">
        <v>7</v>
      </c>
      <c r="V44" s="204">
        <v>1</v>
      </c>
      <c r="W44" s="204">
        <v>1</v>
      </c>
      <c r="X44" s="204">
        <v>0</v>
      </c>
      <c r="Y44" s="204">
        <v>0</v>
      </c>
      <c r="Z44" s="204">
        <v>0</v>
      </c>
      <c r="AA44" s="204">
        <v>0</v>
      </c>
      <c r="AB44" s="205">
        <v>3</v>
      </c>
      <c r="AC44" s="205">
        <v>2</v>
      </c>
      <c r="AD44" s="205">
        <v>1</v>
      </c>
      <c r="AE44" s="205">
        <v>0</v>
      </c>
      <c r="AF44" s="205">
        <v>0</v>
      </c>
      <c r="AG44" s="205">
        <v>0</v>
      </c>
      <c r="AH44" s="205">
        <v>0</v>
      </c>
      <c r="AI44" s="205">
        <v>0</v>
      </c>
      <c r="AJ44" s="205">
        <v>0</v>
      </c>
      <c r="AK44" s="205">
        <v>0</v>
      </c>
      <c r="AL44" s="205">
        <v>0</v>
      </c>
      <c r="AM44" s="205">
        <v>0</v>
      </c>
      <c r="AN44" s="205">
        <v>0</v>
      </c>
      <c r="AO44" s="205">
        <v>0</v>
      </c>
      <c r="AP44" s="205">
        <v>0</v>
      </c>
      <c r="AQ44" s="205">
        <v>0</v>
      </c>
      <c r="AR44" s="205">
        <v>0</v>
      </c>
      <c r="AS44" s="205">
        <v>0</v>
      </c>
      <c r="AT44" s="205">
        <v>0</v>
      </c>
      <c r="AU44" s="205">
        <v>0</v>
      </c>
      <c r="AV44" s="205">
        <v>0</v>
      </c>
      <c r="AW44" s="205">
        <v>0</v>
      </c>
      <c r="AX44" s="205">
        <v>0</v>
      </c>
      <c r="AY44" s="205">
        <v>0</v>
      </c>
      <c r="AZ44" s="205">
        <v>0</v>
      </c>
      <c r="BA44" s="205">
        <v>0</v>
      </c>
      <c r="BB44" s="205">
        <v>3</v>
      </c>
      <c r="BC44" s="201" t="s">
        <v>114</v>
      </c>
      <c r="BD44" s="201" t="s">
        <v>114</v>
      </c>
      <c r="BE44" s="207" t="s">
        <v>516</v>
      </c>
      <c r="BF44" s="201" t="s">
        <v>57</v>
      </c>
      <c r="BG44" s="201">
        <v>1000</v>
      </c>
      <c r="BH44" s="202">
        <v>0</v>
      </c>
    </row>
    <row r="45" spans="1:60" ht="24" customHeight="1" x14ac:dyDescent="0.3">
      <c r="A45" s="203" t="s">
        <v>517</v>
      </c>
      <c r="B45" s="200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204"/>
      <c r="Z45" s="204"/>
      <c r="AA45" s="204"/>
      <c r="AB45" s="205"/>
      <c r="AC45" s="205"/>
      <c r="AD45" s="205"/>
      <c r="AE45" s="205"/>
      <c r="AF45" s="205"/>
      <c r="AG45" s="205"/>
      <c r="AH45" s="205"/>
      <c r="AI45" s="205"/>
      <c r="AJ45" s="205"/>
      <c r="AK45" s="205"/>
      <c r="AL45" s="205"/>
      <c r="AM45" s="205"/>
      <c r="AN45" s="205"/>
      <c r="AO45" s="205"/>
      <c r="AP45" s="205"/>
      <c r="AQ45" s="205"/>
      <c r="AR45" s="205"/>
      <c r="AS45" s="205"/>
      <c r="AT45" s="205"/>
      <c r="AU45" s="205"/>
      <c r="AV45" s="205"/>
      <c r="AW45" s="205"/>
      <c r="AX45" s="205"/>
      <c r="AY45" s="205"/>
      <c r="AZ45" s="205"/>
      <c r="BA45" s="205"/>
      <c r="BB45" s="205"/>
      <c r="BC45" s="201"/>
      <c r="BD45" s="201"/>
      <c r="BE45" s="201"/>
      <c r="BF45" s="201"/>
      <c r="BG45" s="201"/>
      <c r="BH45" s="202"/>
    </row>
    <row r="46" spans="1:60" ht="24" customHeight="1" x14ac:dyDescent="0.3">
      <c r="A46" s="203" t="s">
        <v>518</v>
      </c>
      <c r="B46" s="200">
        <v>51</v>
      </c>
      <c r="C46" s="204">
        <v>5</v>
      </c>
      <c r="D46" s="204">
        <v>0</v>
      </c>
      <c r="E46" s="204">
        <v>2</v>
      </c>
      <c r="F46" s="204">
        <v>3</v>
      </c>
      <c r="G46" s="204">
        <v>0</v>
      </c>
      <c r="H46" s="204">
        <v>0</v>
      </c>
      <c r="I46" s="204">
        <v>1</v>
      </c>
      <c r="J46" s="204">
        <v>4</v>
      </c>
      <c r="K46" s="204">
        <v>0</v>
      </c>
      <c r="L46" s="204">
        <v>0</v>
      </c>
      <c r="M46" s="204">
        <v>5</v>
      </c>
      <c r="N46" s="204">
        <v>0</v>
      </c>
      <c r="O46" s="204">
        <v>2</v>
      </c>
      <c r="P46" s="204">
        <v>0</v>
      </c>
      <c r="Q46" s="204">
        <v>0</v>
      </c>
      <c r="R46" s="204">
        <v>0</v>
      </c>
      <c r="S46" s="204">
        <v>0</v>
      </c>
      <c r="T46" s="204">
        <v>0</v>
      </c>
      <c r="U46" s="204">
        <v>0</v>
      </c>
      <c r="V46" s="204">
        <v>0</v>
      </c>
      <c r="W46" s="204">
        <v>0</v>
      </c>
      <c r="X46" s="204">
        <v>0</v>
      </c>
      <c r="Y46" s="204">
        <v>0</v>
      </c>
      <c r="Z46" s="204">
        <v>0</v>
      </c>
      <c r="AA46" s="204">
        <v>0</v>
      </c>
      <c r="AB46" s="205">
        <v>2</v>
      </c>
      <c r="AC46" s="205">
        <v>2</v>
      </c>
      <c r="AD46" s="205">
        <v>0</v>
      </c>
      <c r="AE46" s="205">
        <v>0</v>
      </c>
      <c r="AF46" s="205">
        <v>0</v>
      </c>
      <c r="AG46" s="205">
        <v>0</v>
      </c>
      <c r="AH46" s="205">
        <v>0</v>
      </c>
      <c r="AI46" s="205">
        <v>0</v>
      </c>
      <c r="AJ46" s="205">
        <v>2</v>
      </c>
      <c r="AK46" s="205">
        <v>2</v>
      </c>
      <c r="AL46" s="205">
        <v>0</v>
      </c>
      <c r="AM46" s="205">
        <v>0</v>
      </c>
      <c r="AN46" s="205">
        <v>0</v>
      </c>
      <c r="AO46" s="205">
        <v>0</v>
      </c>
      <c r="AP46" s="205">
        <v>0</v>
      </c>
      <c r="AQ46" s="205">
        <v>0</v>
      </c>
      <c r="AR46" s="205">
        <v>0</v>
      </c>
      <c r="AS46" s="205">
        <v>0</v>
      </c>
      <c r="AT46" s="205">
        <v>0</v>
      </c>
      <c r="AU46" s="205">
        <v>0</v>
      </c>
      <c r="AV46" s="205">
        <v>0</v>
      </c>
      <c r="AW46" s="205">
        <v>0</v>
      </c>
      <c r="AX46" s="205">
        <v>0</v>
      </c>
      <c r="AY46" s="205">
        <v>0</v>
      </c>
      <c r="AZ46" s="205">
        <v>0</v>
      </c>
      <c r="BA46" s="205">
        <v>0</v>
      </c>
      <c r="BB46" s="205">
        <v>2</v>
      </c>
      <c r="BC46" s="201" t="s">
        <v>54</v>
      </c>
      <c r="BD46" s="201" t="s">
        <v>54</v>
      </c>
      <c r="BE46" s="201" t="s">
        <v>54</v>
      </c>
      <c r="BF46" s="201" t="s">
        <v>57</v>
      </c>
      <c r="BG46" s="201">
        <v>1000</v>
      </c>
      <c r="BH46" s="202">
        <v>0</v>
      </c>
    </row>
    <row r="47" spans="1:60" ht="24" customHeight="1" x14ac:dyDescent="0.3">
      <c r="A47" s="203" t="s">
        <v>519</v>
      </c>
      <c r="B47" s="200">
        <v>60</v>
      </c>
      <c r="C47" s="204">
        <v>1</v>
      </c>
      <c r="D47" s="204">
        <v>1</v>
      </c>
      <c r="E47" s="204">
        <v>1</v>
      </c>
      <c r="F47" s="204"/>
      <c r="G47" s="204"/>
      <c r="H47" s="204">
        <v>1</v>
      </c>
      <c r="I47" s="204"/>
      <c r="J47" s="204"/>
      <c r="K47" s="204"/>
      <c r="L47" s="204">
        <v>1</v>
      </c>
      <c r="M47" s="204"/>
      <c r="N47" s="204"/>
      <c r="O47" s="204"/>
      <c r="P47" s="204"/>
      <c r="Q47" s="204"/>
      <c r="R47" s="204"/>
      <c r="S47" s="204"/>
      <c r="T47" s="204"/>
      <c r="U47" s="204"/>
      <c r="V47" s="204">
        <v>1</v>
      </c>
      <c r="W47" s="204">
        <v>1</v>
      </c>
      <c r="X47" s="204"/>
      <c r="Y47" s="204"/>
      <c r="Z47" s="204"/>
      <c r="AA47" s="204"/>
      <c r="AB47" s="205">
        <v>1</v>
      </c>
      <c r="AC47" s="205"/>
      <c r="AD47" s="205"/>
      <c r="AE47" s="205">
        <v>1</v>
      </c>
      <c r="AF47" s="205"/>
      <c r="AG47" s="205"/>
      <c r="AH47" s="205"/>
      <c r="AI47" s="205"/>
      <c r="AJ47" s="205">
        <v>1</v>
      </c>
      <c r="AK47" s="205">
        <v>1</v>
      </c>
      <c r="AL47" s="205"/>
      <c r="AM47" s="205"/>
      <c r="AN47" s="205"/>
      <c r="AO47" s="205"/>
      <c r="AP47" s="205"/>
      <c r="AQ47" s="205"/>
      <c r="AR47" s="205"/>
      <c r="AS47" s="205"/>
      <c r="AT47" s="205"/>
      <c r="AU47" s="205"/>
      <c r="AV47" s="205"/>
      <c r="AW47" s="205"/>
      <c r="AX47" s="205"/>
      <c r="AY47" s="205"/>
      <c r="AZ47" s="205"/>
      <c r="BA47" s="205"/>
      <c r="BB47" s="205"/>
      <c r="BC47" s="201"/>
      <c r="BD47" s="201"/>
      <c r="BE47" s="201" t="s">
        <v>57</v>
      </c>
      <c r="BF47" s="201" t="s">
        <v>57</v>
      </c>
      <c r="BG47" s="201">
        <v>500</v>
      </c>
      <c r="BH47" s="202">
        <v>2300</v>
      </c>
    </row>
    <row r="48" spans="1:60" ht="24" customHeight="1" x14ac:dyDescent="0.3">
      <c r="A48" s="203" t="s">
        <v>520</v>
      </c>
      <c r="B48" s="200">
        <v>53</v>
      </c>
      <c r="C48" s="204">
        <v>9</v>
      </c>
      <c r="D48" s="204">
        <v>0</v>
      </c>
      <c r="E48" s="204">
        <v>5</v>
      </c>
      <c r="F48" s="204">
        <v>1</v>
      </c>
      <c r="G48" s="204">
        <v>0</v>
      </c>
      <c r="H48" s="204">
        <v>4</v>
      </c>
      <c r="I48" s="204">
        <v>2</v>
      </c>
      <c r="J48" s="204">
        <v>1</v>
      </c>
      <c r="K48" s="204">
        <v>2</v>
      </c>
      <c r="L48" s="204">
        <v>3</v>
      </c>
      <c r="M48" s="204">
        <v>5</v>
      </c>
      <c r="N48" s="204">
        <v>2</v>
      </c>
      <c r="O48" s="204">
        <v>1</v>
      </c>
      <c r="P48" s="204">
        <v>1</v>
      </c>
      <c r="Q48" s="204">
        <v>1</v>
      </c>
      <c r="R48" s="204">
        <v>0</v>
      </c>
      <c r="S48" s="204">
        <v>0</v>
      </c>
      <c r="T48" s="204">
        <v>2</v>
      </c>
      <c r="U48" s="204">
        <v>2</v>
      </c>
      <c r="V48" s="204">
        <v>2</v>
      </c>
      <c r="W48" s="204">
        <v>2</v>
      </c>
      <c r="X48" s="204">
        <v>0</v>
      </c>
      <c r="Y48" s="204">
        <v>0</v>
      </c>
      <c r="Z48" s="204">
        <v>0</v>
      </c>
      <c r="AA48" s="204">
        <v>0</v>
      </c>
      <c r="AB48" s="205">
        <v>6</v>
      </c>
      <c r="AC48" s="205">
        <v>1</v>
      </c>
      <c r="AD48" s="205">
        <v>2</v>
      </c>
      <c r="AE48" s="205">
        <v>3</v>
      </c>
      <c r="AF48" s="205">
        <v>0</v>
      </c>
      <c r="AG48" s="205">
        <v>0</v>
      </c>
      <c r="AH48" s="205">
        <v>0</v>
      </c>
      <c r="AI48" s="205">
        <v>0</v>
      </c>
      <c r="AJ48" s="205">
        <v>1</v>
      </c>
      <c r="AK48" s="205">
        <v>1</v>
      </c>
      <c r="AL48" s="205">
        <v>0</v>
      </c>
      <c r="AM48" s="205">
        <v>0</v>
      </c>
      <c r="AN48" s="205">
        <v>0</v>
      </c>
      <c r="AO48" s="205">
        <v>0</v>
      </c>
      <c r="AP48" s="205">
        <v>2</v>
      </c>
      <c r="AQ48" s="205">
        <v>2</v>
      </c>
      <c r="AR48" s="205">
        <v>1</v>
      </c>
      <c r="AS48" s="205">
        <v>1</v>
      </c>
      <c r="AT48" s="205">
        <v>0</v>
      </c>
      <c r="AU48" s="205">
        <v>0</v>
      </c>
      <c r="AV48" s="205">
        <v>0</v>
      </c>
      <c r="AW48" s="205">
        <v>0</v>
      </c>
      <c r="AX48" s="205">
        <v>0</v>
      </c>
      <c r="AY48" s="205">
        <v>0</v>
      </c>
      <c r="AZ48" s="205">
        <v>0</v>
      </c>
      <c r="BA48" s="205">
        <v>0</v>
      </c>
      <c r="BB48" s="205">
        <v>3</v>
      </c>
      <c r="BC48" s="201" t="s">
        <v>54</v>
      </c>
      <c r="BD48" s="201" t="s">
        <v>54</v>
      </c>
      <c r="BE48" s="207" t="s">
        <v>521</v>
      </c>
      <c r="BF48" s="201" t="s">
        <v>57</v>
      </c>
      <c r="BG48" s="230" t="s">
        <v>522</v>
      </c>
      <c r="BH48" s="202">
        <v>0</v>
      </c>
    </row>
    <row r="49" spans="1:60" ht="22.5" customHeight="1" x14ac:dyDescent="0.3">
      <c r="A49" s="203" t="s">
        <v>523</v>
      </c>
      <c r="B49" s="200"/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5"/>
      <c r="AC49" s="205"/>
      <c r="AD49" s="205"/>
      <c r="AE49" s="205"/>
      <c r="AF49" s="205"/>
      <c r="AG49" s="205"/>
      <c r="AH49" s="205"/>
      <c r="AI49" s="205"/>
      <c r="AJ49" s="205"/>
      <c r="AK49" s="205"/>
      <c r="AL49" s="205"/>
      <c r="AM49" s="205"/>
      <c r="AN49" s="205"/>
      <c r="AO49" s="205"/>
      <c r="AP49" s="205"/>
      <c r="AQ49" s="205"/>
      <c r="AR49" s="205"/>
      <c r="AS49" s="205"/>
      <c r="AT49" s="205"/>
      <c r="AU49" s="205"/>
      <c r="AV49" s="205"/>
      <c r="AW49" s="205"/>
      <c r="AX49" s="205"/>
      <c r="AY49" s="205"/>
      <c r="AZ49" s="205"/>
      <c r="BA49" s="205"/>
      <c r="BB49" s="205"/>
      <c r="BC49" s="201"/>
      <c r="BD49" s="201"/>
      <c r="BE49" s="201"/>
      <c r="BF49" s="201"/>
      <c r="BG49" s="201"/>
      <c r="BH49" s="202"/>
    </row>
    <row r="50" spans="1:60" s="219" customFormat="1" ht="27.75" customHeight="1" x14ac:dyDescent="0.3">
      <c r="A50" s="220" t="s">
        <v>524</v>
      </c>
      <c r="B50" s="221">
        <v>57</v>
      </c>
      <c r="C50" s="204">
        <v>7</v>
      </c>
      <c r="D50" s="204">
        <v>1</v>
      </c>
      <c r="E50" s="204">
        <v>0</v>
      </c>
      <c r="F50" s="204">
        <v>2</v>
      </c>
      <c r="G50" s="204">
        <v>5</v>
      </c>
      <c r="H50" s="204">
        <v>3</v>
      </c>
      <c r="I50" s="204">
        <v>0</v>
      </c>
      <c r="J50" s="204">
        <v>2</v>
      </c>
      <c r="K50" s="204">
        <v>0</v>
      </c>
      <c r="L50" s="204">
        <v>4</v>
      </c>
      <c r="M50" s="204">
        <v>0</v>
      </c>
      <c r="N50" s="204">
        <v>0</v>
      </c>
      <c r="O50" s="204">
        <v>4</v>
      </c>
      <c r="P50" s="204">
        <v>3</v>
      </c>
      <c r="Q50" s="204">
        <v>0</v>
      </c>
      <c r="R50" s="204">
        <v>0</v>
      </c>
      <c r="S50" s="204">
        <v>0</v>
      </c>
      <c r="T50" s="204">
        <v>0</v>
      </c>
      <c r="U50" s="204">
        <v>0</v>
      </c>
      <c r="V50" s="204">
        <v>0</v>
      </c>
      <c r="W50" s="204">
        <v>0</v>
      </c>
      <c r="X50" s="204">
        <v>0</v>
      </c>
      <c r="Y50" s="204">
        <v>0</v>
      </c>
      <c r="Z50" s="204">
        <v>0</v>
      </c>
      <c r="AA50" s="204">
        <v>0</v>
      </c>
      <c r="AB50" s="205">
        <v>1</v>
      </c>
      <c r="AC50" s="205">
        <v>1</v>
      </c>
      <c r="AD50" s="205">
        <v>0</v>
      </c>
      <c r="AE50" s="205">
        <v>0</v>
      </c>
      <c r="AF50" s="205">
        <v>0</v>
      </c>
      <c r="AG50" s="205">
        <v>0</v>
      </c>
      <c r="AH50" s="205">
        <v>0</v>
      </c>
      <c r="AI50" s="205">
        <v>0</v>
      </c>
      <c r="AJ50" s="205">
        <v>0</v>
      </c>
      <c r="AK50" s="205">
        <v>0</v>
      </c>
      <c r="AL50" s="205">
        <v>0</v>
      </c>
      <c r="AM50" s="205">
        <v>0</v>
      </c>
      <c r="AN50" s="205">
        <v>0</v>
      </c>
      <c r="AO50" s="205">
        <v>0</v>
      </c>
      <c r="AP50" s="205">
        <v>0</v>
      </c>
      <c r="AQ50" s="205">
        <v>0</v>
      </c>
      <c r="AR50" s="205">
        <v>0</v>
      </c>
      <c r="AS50" s="205">
        <v>0</v>
      </c>
      <c r="AT50" s="205">
        <v>0</v>
      </c>
      <c r="AU50" s="205">
        <v>0</v>
      </c>
      <c r="AV50" s="205">
        <v>0</v>
      </c>
      <c r="AW50" s="205">
        <v>0</v>
      </c>
      <c r="AX50" s="205">
        <v>0</v>
      </c>
      <c r="AY50" s="205">
        <v>0</v>
      </c>
      <c r="AZ50" s="205">
        <v>0</v>
      </c>
      <c r="BA50" s="205">
        <v>0</v>
      </c>
      <c r="BB50" s="232">
        <v>1</v>
      </c>
      <c r="BC50" s="222" t="s">
        <v>54</v>
      </c>
      <c r="BD50" s="222" t="s">
        <v>54</v>
      </c>
      <c r="BE50" s="222" t="s">
        <v>54</v>
      </c>
      <c r="BF50" s="222" t="s">
        <v>54</v>
      </c>
      <c r="BG50" s="222">
        <v>0</v>
      </c>
      <c r="BH50" s="224">
        <v>1300</v>
      </c>
    </row>
    <row r="51" spans="1:60" ht="24" customHeight="1" x14ac:dyDescent="0.3">
      <c r="A51" s="203" t="s">
        <v>525</v>
      </c>
      <c r="B51" s="204">
        <v>32</v>
      </c>
      <c r="C51" s="204">
        <v>1</v>
      </c>
      <c r="D51" s="204">
        <v>1</v>
      </c>
      <c r="E51" s="204">
        <v>1</v>
      </c>
      <c r="F51" s="204"/>
      <c r="G51" s="204"/>
      <c r="H51" s="204"/>
      <c r="I51" s="204"/>
      <c r="J51" s="204">
        <v>1</v>
      </c>
      <c r="K51" s="204"/>
      <c r="L51" s="204">
        <v>1</v>
      </c>
      <c r="M51" s="204"/>
      <c r="N51" s="204"/>
      <c r="O51" s="204"/>
      <c r="P51" s="204"/>
      <c r="Q51" s="204"/>
      <c r="R51" s="204"/>
      <c r="S51" s="204"/>
      <c r="T51" s="204"/>
      <c r="U51" s="204"/>
      <c r="V51" s="204">
        <v>1</v>
      </c>
      <c r="W51" s="204"/>
      <c r="X51" s="204"/>
      <c r="Y51" s="204"/>
      <c r="Z51" s="204"/>
      <c r="AA51" s="204"/>
      <c r="AB51" s="205">
        <v>1</v>
      </c>
      <c r="AC51" s="205">
        <v>1</v>
      </c>
      <c r="AD51" s="205"/>
      <c r="AE51" s="205"/>
      <c r="AF51" s="205"/>
      <c r="AG51" s="205"/>
      <c r="AH51" s="205"/>
      <c r="AI51" s="205"/>
      <c r="AJ51" s="205">
        <v>1</v>
      </c>
      <c r="AK51" s="205"/>
      <c r="AL51" s="205"/>
      <c r="AM51" s="205"/>
      <c r="AN51" s="205"/>
      <c r="AO51" s="205"/>
      <c r="AP51" s="205"/>
      <c r="AQ51" s="205"/>
      <c r="AR51" s="205"/>
      <c r="AS51" s="205"/>
      <c r="AT51" s="205"/>
      <c r="AU51" s="205"/>
      <c r="AV51" s="205"/>
      <c r="AW51" s="205"/>
      <c r="AX51" s="205"/>
      <c r="AY51" s="205"/>
      <c r="AZ51" s="205"/>
      <c r="BA51" s="205"/>
      <c r="BB51" s="205">
        <v>2</v>
      </c>
      <c r="BC51" s="201" t="s">
        <v>54</v>
      </c>
      <c r="BD51" s="201" t="s">
        <v>54</v>
      </c>
      <c r="BE51" s="201"/>
      <c r="BF51" s="201" t="s">
        <v>57</v>
      </c>
      <c r="BG51" s="201" t="s">
        <v>526</v>
      </c>
      <c r="BH51" s="202">
        <v>2000</v>
      </c>
    </row>
    <row r="52" spans="1:60" ht="24" customHeight="1" x14ac:dyDescent="0.3">
      <c r="A52" s="203" t="s">
        <v>527</v>
      </c>
      <c r="B52" s="200">
        <v>80</v>
      </c>
      <c r="C52" s="204">
        <v>13</v>
      </c>
      <c r="D52" s="204">
        <v>0</v>
      </c>
      <c r="E52" s="204">
        <v>2</v>
      </c>
      <c r="F52" s="204">
        <v>4</v>
      </c>
      <c r="G52" s="204">
        <v>2</v>
      </c>
      <c r="H52" s="204">
        <v>5</v>
      </c>
      <c r="I52" s="204">
        <v>2</v>
      </c>
      <c r="J52" s="204">
        <v>6</v>
      </c>
      <c r="K52" s="204">
        <v>0</v>
      </c>
      <c r="L52" s="204">
        <v>0</v>
      </c>
      <c r="M52" s="204">
        <v>0</v>
      </c>
      <c r="N52" s="204">
        <v>0</v>
      </c>
      <c r="O52" s="204">
        <v>10</v>
      </c>
      <c r="P52" s="204">
        <v>3</v>
      </c>
      <c r="Q52" s="204">
        <v>0</v>
      </c>
      <c r="R52" s="204">
        <v>0</v>
      </c>
      <c r="S52" s="204">
        <v>0</v>
      </c>
      <c r="T52" s="204">
        <v>0</v>
      </c>
      <c r="U52" s="204">
        <v>0</v>
      </c>
      <c r="V52" s="204">
        <v>0</v>
      </c>
      <c r="W52" s="204">
        <v>0</v>
      </c>
      <c r="X52" s="204">
        <v>0</v>
      </c>
      <c r="Y52" s="204">
        <v>0</v>
      </c>
      <c r="Z52" s="204">
        <v>0</v>
      </c>
      <c r="AA52" s="204">
        <v>0</v>
      </c>
      <c r="AB52" s="205">
        <v>0</v>
      </c>
      <c r="AC52" s="205">
        <v>0</v>
      </c>
      <c r="AD52" s="205">
        <v>0</v>
      </c>
      <c r="AE52" s="205">
        <v>0</v>
      </c>
      <c r="AF52" s="205">
        <v>0</v>
      </c>
      <c r="AG52" s="205">
        <v>0</v>
      </c>
      <c r="AH52" s="205">
        <v>0</v>
      </c>
      <c r="AI52" s="205">
        <v>0</v>
      </c>
      <c r="AJ52" s="205">
        <v>0</v>
      </c>
      <c r="AK52" s="205">
        <v>0</v>
      </c>
      <c r="AL52" s="205">
        <v>0</v>
      </c>
      <c r="AM52" s="205">
        <v>0</v>
      </c>
      <c r="AN52" s="205">
        <v>0</v>
      </c>
      <c r="AO52" s="205">
        <v>0</v>
      </c>
      <c r="AP52" s="205">
        <v>0</v>
      </c>
      <c r="AQ52" s="205">
        <v>0</v>
      </c>
      <c r="AR52" s="205">
        <v>0</v>
      </c>
      <c r="AS52" s="205">
        <v>0</v>
      </c>
      <c r="AT52" s="205">
        <v>0</v>
      </c>
      <c r="AU52" s="205">
        <v>0</v>
      </c>
      <c r="AV52" s="205">
        <v>0</v>
      </c>
      <c r="AW52" s="205">
        <v>0</v>
      </c>
      <c r="AX52" s="205">
        <v>0</v>
      </c>
      <c r="AY52" s="205">
        <v>0</v>
      </c>
      <c r="AZ52" s="205">
        <v>0</v>
      </c>
      <c r="BA52" s="205">
        <v>0</v>
      </c>
      <c r="BB52" s="205">
        <v>0</v>
      </c>
      <c r="BC52" s="201" t="s">
        <v>54</v>
      </c>
      <c r="BD52" s="201" t="s">
        <v>54</v>
      </c>
      <c r="BE52" s="201" t="s">
        <v>54</v>
      </c>
      <c r="BF52" s="201" t="s">
        <v>54</v>
      </c>
      <c r="BG52" s="201">
        <v>0</v>
      </c>
      <c r="BH52" s="202">
        <v>0</v>
      </c>
    </row>
    <row r="53" spans="1:60" ht="24" customHeight="1" x14ac:dyDescent="0.3">
      <c r="A53" s="203" t="s">
        <v>528</v>
      </c>
      <c r="B53" s="200">
        <v>73</v>
      </c>
      <c r="C53" s="233">
        <v>16</v>
      </c>
      <c r="D53" s="234">
        <v>2</v>
      </c>
      <c r="E53" s="234">
        <v>0</v>
      </c>
      <c r="F53" s="234">
        <v>4</v>
      </c>
      <c r="G53" s="234">
        <v>6</v>
      </c>
      <c r="H53" s="234">
        <v>7</v>
      </c>
      <c r="I53" s="234">
        <v>1</v>
      </c>
      <c r="J53" s="234">
        <v>8</v>
      </c>
      <c r="K53" s="234">
        <v>1</v>
      </c>
      <c r="L53" s="234">
        <v>0</v>
      </c>
      <c r="M53" s="234">
        <v>0</v>
      </c>
      <c r="N53" s="234">
        <v>0</v>
      </c>
      <c r="O53" s="234">
        <v>10</v>
      </c>
      <c r="P53" s="234">
        <v>4</v>
      </c>
      <c r="Q53" s="234">
        <v>0</v>
      </c>
      <c r="R53" s="234">
        <v>0</v>
      </c>
      <c r="S53" s="234">
        <v>0</v>
      </c>
      <c r="T53" s="234">
        <v>7</v>
      </c>
      <c r="U53" s="234">
        <v>7</v>
      </c>
      <c r="V53" s="234">
        <v>0</v>
      </c>
      <c r="W53" s="234">
        <v>0</v>
      </c>
      <c r="X53" s="234">
        <v>4</v>
      </c>
      <c r="Y53" s="234">
        <v>4</v>
      </c>
      <c r="Z53" s="234">
        <v>2</v>
      </c>
      <c r="AA53" s="234">
        <v>2</v>
      </c>
      <c r="AB53" s="235">
        <v>0</v>
      </c>
      <c r="AC53" s="235">
        <v>0</v>
      </c>
      <c r="AD53" s="235">
        <v>0</v>
      </c>
      <c r="AE53" s="235">
        <v>0</v>
      </c>
      <c r="AF53" s="235">
        <v>0</v>
      </c>
      <c r="AG53" s="235">
        <v>0</v>
      </c>
      <c r="AH53" s="235">
        <v>0</v>
      </c>
      <c r="AI53" s="235">
        <v>0</v>
      </c>
      <c r="AJ53" s="235">
        <v>0</v>
      </c>
      <c r="AK53" s="235">
        <v>0</v>
      </c>
      <c r="AL53" s="235">
        <v>0</v>
      </c>
      <c r="AM53" s="235">
        <v>0</v>
      </c>
      <c r="AN53" s="235">
        <v>0</v>
      </c>
      <c r="AO53" s="235">
        <v>0</v>
      </c>
      <c r="AP53" s="235">
        <v>0</v>
      </c>
      <c r="AQ53" s="235">
        <v>0</v>
      </c>
      <c r="AR53" s="235">
        <v>0</v>
      </c>
      <c r="AS53" s="235">
        <v>0</v>
      </c>
      <c r="AT53" s="235">
        <v>0</v>
      </c>
      <c r="AU53" s="235">
        <v>0</v>
      </c>
      <c r="AV53" s="235">
        <v>0</v>
      </c>
      <c r="AW53" s="235">
        <v>0</v>
      </c>
      <c r="AX53" s="235">
        <v>0</v>
      </c>
      <c r="AY53" s="235">
        <v>0</v>
      </c>
      <c r="AZ53" s="235">
        <v>0</v>
      </c>
      <c r="BA53" s="235">
        <v>0</v>
      </c>
      <c r="BB53" s="235">
        <v>0</v>
      </c>
      <c r="BC53" s="236" t="s">
        <v>54</v>
      </c>
      <c r="BD53" s="236" t="s">
        <v>54</v>
      </c>
      <c r="BE53" s="236" t="s">
        <v>54</v>
      </c>
      <c r="BF53" s="236" t="s">
        <v>54</v>
      </c>
      <c r="BG53" s="237">
        <v>0</v>
      </c>
      <c r="BH53" s="238">
        <v>2000</v>
      </c>
    </row>
    <row r="54" spans="1:60" ht="24" customHeight="1" x14ac:dyDescent="0.3">
      <c r="A54" s="203" t="s">
        <v>529</v>
      </c>
      <c r="B54" s="200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5"/>
      <c r="AC54" s="205"/>
      <c r="AD54" s="205"/>
      <c r="AE54" s="205"/>
      <c r="AF54" s="205"/>
      <c r="AG54" s="205"/>
      <c r="AH54" s="205"/>
      <c r="AI54" s="205"/>
      <c r="AJ54" s="205"/>
      <c r="AK54" s="205"/>
      <c r="AL54" s="205"/>
      <c r="AM54" s="205"/>
      <c r="AN54" s="205"/>
      <c r="AO54" s="205"/>
      <c r="AP54" s="205"/>
      <c r="AQ54" s="205"/>
      <c r="AR54" s="205"/>
      <c r="AS54" s="205"/>
      <c r="AT54" s="205"/>
      <c r="AU54" s="205"/>
      <c r="AV54" s="205"/>
      <c r="AW54" s="205"/>
      <c r="AX54" s="205"/>
      <c r="AY54" s="205"/>
      <c r="AZ54" s="205"/>
      <c r="BA54" s="205"/>
      <c r="BB54" s="205"/>
      <c r="BC54" s="201"/>
      <c r="BD54" s="201"/>
      <c r="BE54" s="201"/>
      <c r="BF54" s="201"/>
      <c r="BG54" s="201"/>
      <c r="BH54" s="202"/>
    </row>
    <row r="55" spans="1:60" ht="24" customHeight="1" x14ac:dyDescent="0.3">
      <c r="A55" s="203" t="s">
        <v>530</v>
      </c>
      <c r="B55" s="200">
        <v>39</v>
      </c>
      <c r="C55" s="204">
        <v>3</v>
      </c>
      <c r="D55" s="204">
        <v>0</v>
      </c>
      <c r="E55" s="204">
        <v>0</v>
      </c>
      <c r="F55" s="204">
        <v>0</v>
      </c>
      <c r="G55" s="204">
        <v>0</v>
      </c>
      <c r="H55" s="204">
        <v>1</v>
      </c>
      <c r="I55" s="204">
        <v>0</v>
      </c>
      <c r="J55" s="204">
        <v>2</v>
      </c>
      <c r="K55" s="204">
        <v>0</v>
      </c>
      <c r="L55" s="204">
        <v>0</v>
      </c>
      <c r="M55" s="204">
        <v>0</v>
      </c>
      <c r="N55" s="204">
        <v>0</v>
      </c>
      <c r="O55" s="204">
        <v>2</v>
      </c>
      <c r="P55" s="204">
        <v>0</v>
      </c>
      <c r="Q55" s="204">
        <v>0</v>
      </c>
      <c r="R55" s="204">
        <v>0</v>
      </c>
      <c r="S55" s="204">
        <v>0</v>
      </c>
      <c r="T55" s="204">
        <v>0</v>
      </c>
      <c r="U55" s="204">
        <v>0</v>
      </c>
      <c r="V55" s="204">
        <v>0</v>
      </c>
      <c r="W55" s="204">
        <v>0</v>
      </c>
      <c r="X55" s="204">
        <v>0</v>
      </c>
      <c r="Y55" s="204">
        <v>0</v>
      </c>
      <c r="Z55" s="204">
        <v>0</v>
      </c>
      <c r="AA55" s="204">
        <v>0</v>
      </c>
      <c r="AB55" s="205">
        <v>0</v>
      </c>
      <c r="AC55" s="205">
        <v>0</v>
      </c>
      <c r="AD55" s="205">
        <v>0</v>
      </c>
      <c r="AE55" s="205">
        <v>0</v>
      </c>
      <c r="AF55" s="205">
        <v>0</v>
      </c>
      <c r="AG55" s="205">
        <v>0</v>
      </c>
      <c r="AH55" s="205">
        <v>0</v>
      </c>
      <c r="AI55" s="205">
        <v>0</v>
      </c>
      <c r="AJ55" s="205">
        <v>0</v>
      </c>
      <c r="AK55" s="205">
        <v>0</v>
      </c>
      <c r="AL55" s="205">
        <v>0</v>
      </c>
      <c r="AM55" s="205">
        <v>0</v>
      </c>
      <c r="AN55" s="205">
        <v>0</v>
      </c>
      <c r="AO55" s="205">
        <v>0</v>
      </c>
      <c r="AP55" s="205">
        <v>0</v>
      </c>
      <c r="AQ55" s="205">
        <v>0</v>
      </c>
      <c r="AR55" s="205">
        <v>0</v>
      </c>
      <c r="AS55" s="205">
        <v>0</v>
      </c>
      <c r="AT55" s="205">
        <v>0</v>
      </c>
      <c r="AU55" s="205">
        <v>0</v>
      </c>
      <c r="AV55" s="205">
        <v>0</v>
      </c>
      <c r="AW55" s="205">
        <v>0</v>
      </c>
      <c r="AX55" s="205">
        <v>0</v>
      </c>
      <c r="AY55" s="205">
        <v>0</v>
      </c>
      <c r="AZ55" s="205">
        <v>0</v>
      </c>
      <c r="BA55" s="205">
        <v>0</v>
      </c>
      <c r="BB55" s="205">
        <v>0</v>
      </c>
      <c r="BC55" s="201">
        <v>0</v>
      </c>
      <c r="BD55" s="201">
        <v>0</v>
      </c>
      <c r="BE55" s="201" t="s">
        <v>57</v>
      </c>
      <c r="BF55" s="201">
        <v>0</v>
      </c>
      <c r="BG55" s="201">
        <v>0</v>
      </c>
      <c r="BH55" s="202"/>
    </row>
    <row r="56" spans="1:60" ht="24" customHeight="1" x14ac:dyDescent="0.25">
      <c r="A56" s="203" t="s">
        <v>531</v>
      </c>
      <c r="B56" s="187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40"/>
      <c r="AC56" s="240">
        <v>1</v>
      </c>
      <c r="AD56" s="240"/>
      <c r="AE56" s="240"/>
      <c r="AF56" s="240"/>
      <c r="AG56" s="240"/>
      <c r="AH56" s="240"/>
      <c r="AI56" s="240"/>
      <c r="AJ56" s="240"/>
      <c r="AK56" s="240"/>
      <c r="AL56" s="240"/>
      <c r="AM56" s="240"/>
      <c r="AN56" s="240"/>
      <c r="AO56" s="240"/>
      <c r="AP56" s="240"/>
      <c r="AQ56" s="240"/>
      <c r="AR56" s="240"/>
      <c r="AS56" s="240"/>
      <c r="AT56" s="240"/>
      <c r="AU56" s="240"/>
      <c r="AV56" s="240"/>
      <c r="AW56" s="240"/>
      <c r="AX56" s="240"/>
      <c r="AY56" s="240"/>
      <c r="AZ56" s="240"/>
      <c r="BA56" s="240"/>
      <c r="BB56" s="240"/>
      <c r="BC56" s="213" t="s">
        <v>54</v>
      </c>
      <c r="BD56" s="213" t="s">
        <v>54</v>
      </c>
      <c r="BE56" s="213"/>
      <c r="BF56" s="213" t="s">
        <v>57</v>
      </c>
      <c r="BG56" s="213">
        <v>500</v>
      </c>
      <c r="BH56" s="213">
        <v>1300</v>
      </c>
    </row>
    <row r="57" spans="1:60" ht="24" customHeight="1" x14ac:dyDescent="0.25">
      <c r="A57" s="203" t="s">
        <v>532</v>
      </c>
      <c r="B57" s="200">
        <v>104</v>
      </c>
      <c r="C57" s="204">
        <v>1</v>
      </c>
      <c r="D57" s="204">
        <v>1</v>
      </c>
      <c r="E57" s="204">
        <v>1</v>
      </c>
      <c r="F57" s="204"/>
      <c r="G57" s="204"/>
      <c r="H57" s="204"/>
      <c r="I57" s="204"/>
      <c r="J57" s="204">
        <v>1</v>
      </c>
      <c r="K57" s="204"/>
      <c r="L57" s="204">
        <v>1</v>
      </c>
      <c r="M57" s="204"/>
      <c r="N57" s="204"/>
      <c r="O57" s="204"/>
      <c r="P57" s="204"/>
      <c r="Q57" s="204"/>
      <c r="R57" s="204"/>
      <c r="S57" s="204"/>
      <c r="T57" s="204"/>
      <c r="U57" s="204"/>
      <c r="V57" s="204"/>
      <c r="W57" s="204"/>
      <c r="X57" s="204"/>
      <c r="Y57" s="204"/>
      <c r="Z57" s="204"/>
      <c r="AA57" s="204"/>
      <c r="AB57" s="205">
        <v>1</v>
      </c>
      <c r="AC57" s="205">
        <v>1</v>
      </c>
      <c r="AD57" s="205"/>
      <c r="AE57" s="205"/>
      <c r="AF57" s="205"/>
      <c r="AG57" s="205"/>
      <c r="AH57" s="205"/>
      <c r="AI57" s="205"/>
      <c r="AJ57" s="205"/>
      <c r="AK57" s="205"/>
      <c r="AL57" s="205"/>
      <c r="AM57" s="205"/>
      <c r="AN57" s="205">
        <v>1</v>
      </c>
      <c r="AO57" s="205">
        <v>1</v>
      </c>
      <c r="AP57" s="205"/>
      <c r="AQ57" s="205"/>
      <c r="AR57" s="205"/>
      <c r="AS57" s="205"/>
      <c r="AT57" s="205"/>
      <c r="AU57" s="205"/>
      <c r="AV57" s="205"/>
      <c r="AW57" s="205"/>
      <c r="AX57" s="205"/>
      <c r="AY57" s="205"/>
      <c r="AZ57" s="205"/>
      <c r="BA57" s="205"/>
      <c r="BB57" s="205"/>
      <c r="BC57" s="218" t="s">
        <v>54</v>
      </c>
      <c r="BD57" s="241" t="s">
        <v>54</v>
      </c>
      <c r="BE57" s="241" t="s">
        <v>57</v>
      </c>
      <c r="BF57" s="241" t="s">
        <v>57</v>
      </c>
      <c r="BG57" s="241"/>
      <c r="BH57" s="242">
        <v>2000</v>
      </c>
    </row>
    <row r="58" spans="1:60" ht="24" customHeight="1" x14ac:dyDescent="0.3">
      <c r="A58" s="203" t="s">
        <v>533</v>
      </c>
      <c r="B58" s="200"/>
      <c r="C58" s="204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04"/>
      <c r="Q58" s="204"/>
      <c r="R58" s="204"/>
      <c r="S58" s="204"/>
      <c r="T58" s="204"/>
      <c r="U58" s="204"/>
      <c r="V58" s="204"/>
      <c r="W58" s="204"/>
      <c r="X58" s="204"/>
      <c r="Y58" s="204"/>
      <c r="Z58" s="204"/>
      <c r="AA58" s="204"/>
      <c r="AB58" s="205"/>
      <c r="AC58" s="205"/>
      <c r="AD58" s="205"/>
      <c r="AE58" s="205"/>
      <c r="AF58" s="205"/>
      <c r="AG58" s="205"/>
      <c r="AH58" s="205"/>
      <c r="AI58" s="205"/>
      <c r="AJ58" s="205"/>
      <c r="AK58" s="205"/>
      <c r="AL58" s="205"/>
      <c r="AM58" s="205"/>
      <c r="AN58" s="205"/>
      <c r="AO58" s="205"/>
      <c r="AP58" s="205"/>
      <c r="AQ58" s="205"/>
      <c r="AR58" s="205"/>
      <c r="AS58" s="205"/>
      <c r="AT58" s="205"/>
      <c r="AU58" s="205"/>
      <c r="AV58" s="205"/>
      <c r="AW58" s="205"/>
      <c r="AX58" s="205"/>
      <c r="AY58" s="205"/>
      <c r="AZ58" s="205"/>
      <c r="BA58" s="205"/>
      <c r="BB58" s="205"/>
      <c r="BC58" s="201"/>
      <c r="BD58" s="201"/>
      <c r="BE58" s="201"/>
      <c r="BF58" s="201"/>
      <c r="BG58" s="201"/>
      <c r="BH58" s="202"/>
    </row>
    <row r="59" spans="1:60" ht="24" customHeight="1" x14ac:dyDescent="0.3">
      <c r="A59" s="203" t="s">
        <v>534</v>
      </c>
      <c r="B59" s="200">
        <v>91</v>
      </c>
      <c r="C59" s="204">
        <v>27</v>
      </c>
      <c r="D59" s="204">
        <v>6</v>
      </c>
      <c r="E59" s="204">
        <v>7</v>
      </c>
      <c r="F59" s="204">
        <v>8</v>
      </c>
      <c r="G59" s="204">
        <v>12</v>
      </c>
      <c r="H59" s="204">
        <v>10</v>
      </c>
      <c r="I59" s="204">
        <v>2</v>
      </c>
      <c r="J59" s="204">
        <v>15</v>
      </c>
      <c r="K59" s="204"/>
      <c r="L59" s="204"/>
      <c r="M59" s="204"/>
      <c r="N59" s="204"/>
      <c r="O59" s="204"/>
      <c r="P59" s="204">
        <v>2</v>
      </c>
      <c r="Q59" s="204">
        <v>1</v>
      </c>
      <c r="R59" s="204"/>
      <c r="S59" s="204"/>
      <c r="T59" s="204"/>
      <c r="U59" s="204"/>
      <c r="V59" s="204"/>
      <c r="W59" s="204"/>
      <c r="X59" s="204"/>
      <c r="Y59" s="204"/>
      <c r="Z59" s="204"/>
      <c r="AA59" s="204"/>
      <c r="AB59" s="205"/>
      <c r="AC59" s="205"/>
      <c r="AD59" s="205"/>
      <c r="AE59" s="205"/>
      <c r="AF59" s="205"/>
      <c r="AG59" s="205"/>
      <c r="AH59" s="205"/>
      <c r="AI59" s="205"/>
      <c r="AJ59" s="205"/>
      <c r="AK59" s="205"/>
      <c r="AL59" s="205"/>
      <c r="AM59" s="205"/>
      <c r="AN59" s="205"/>
      <c r="AO59" s="205"/>
      <c r="AP59" s="205"/>
      <c r="AQ59" s="205"/>
      <c r="AR59" s="205"/>
      <c r="AS59" s="205"/>
      <c r="AT59" s="205"/>
      <c r="AU59" s="205"/>
      <c r="AV59" s="205"/>
      <c r="AW59" s="205"/>
      <c r="AX59" s="205"/>
      <c r="AY59" s="205"/>
      <c r="AZ59" s="205"/>
      <c r="BA59" s="205"/>
      <c r="BB59" s="205">
        <v>2</v>
      </c>
      <c r="BC59" s="201" t="s">
        <v>54</v>
      </c>
      <c r="BD59" s="201" t="s">
        <v>54</v>
      </c>
      <c r="BE59" s="207" t="s">
        <v>535</v>
      </c>
      <c r="BF59" s="201" t="s">
        <v>54</v>
      </c>
      <c r="BG59" s="201"/>
      <c r="BH59" s="202">
        <v>2300</v>
      </c>
    </row>
    <row r="60" spans="1:60" ht="24" customHeight="1" x14ac:dyDescent="0.3">
      <c r="A60" s="203" t="s">
        <v>536</v>
      </c>
      <c r="B60" s="200">
        <v>35</v>
      </c>
      <c r="C60" s="204">
        <v>8</v>
      </c>
      <c r="D60" s="204">
        <v>1</v>
      </c>
      <c r="E60" s="204"/>
      <c r="F60" s="204">
        <v>4</v>
      </c>
      <c r="G60" s="204">
        <v>4</v>
      </c>
      <c r="H60" s="204">
        <v>4</v>
      </c>
      <c r="I60" s="204"/>
      <c r="J60" s="204">
        <v>4</v>
      </c>
      <c r="K60" s="204"/>
      <c r="L60" s="204"/>
      <c r="M60" s="204"/>
      <c r="N60" s="204"/>
      <c r="O60" s="204"/>
      <c r="P60" s="204"/>
      <c r="Q60" s="204"/>
      <c r="R60" s="204"/>
      <c r="S60" s="204"/>
      <c r="T60" s="204"/>
      <c r="U60" s="204"/>
      <c r="V60" s="204"/>
      <c r="W60" s="204"/>
      <c r="X60" s="204"/>
      <c r="Y60" s="204"/>
      <c r="Z60" s="204"/>
      <c r="AA60" s="204"/>
      <c r="AB60" s="205"/>
      <c r="AC60" s="205"/>
      <c r="AD60" s="205"/>
      <c r="AE60" s="205"/>
      <c r="AF60" s="205"/>
      <c r="AG60" s="205"/>
      <c r="AH60" s="205"/>
      <c r="AI60" s="205"/>
      <c r="AJ60" s="205"/>
      <c r="AK60" s="205"/>
      <c r="AL60" s="205"/>
      <c r="AM60" s="205"/>
      <c r="AN60" s="205"/>
      <c r="AO60" s="205"/>
      <c r="AP60" s="205"/>
      <c r="AQ60" s="205"/>
      <c r="AR60" s="205"/>
      <c r="AS60" s="205"/>
      <c r="AT60" s="205"/>
      <c r="AU60" s="205"/>
      <c r="AV60" s="205"/>
      <c r="AW60" s="205"/>
      <c r="AX60" s="205"/>
      <c r="AY60" s="205"/>
      <c r="AZ60" s="205"/>
      <c r="BA60" s="205"/>
      <c r="BB60" s="205"/>
      <c r="BC60" s="201"/>
      <c r="BD60" s="201"/>
      <c r="BE60" s="201"/>
      <c r="BF60" s="201"/>
      <c r="BG60" s="201"/>
      <c r="BH60" s="202"/>
    </row>
    <row r="61" spans="1:60" ht="24" customHeight="1" x14ac:dyDescent="0.3">
      <c r="A61" s="203" t="s">
        <v>537</v>
      </c>
      <c r="B61" s="200"/>
      <c r="C61" s="204"/>
      <c r="D61" s="204"/>
      <c r="E61" s="204"/>
      <c r="F61" s="204"/>
      <c r="G61" s="204"/>
      <c r="H61" s="204"/>
      <c r="I61" s="204"/>
      <c r="J61" s="204"/>
      <c r="K61" s="204"/>
      <c r="L61" s="204"/>
      <c r="M61" s="204"/>
      <c r="N61" s="204"/>
      <c r="O61" s="204"/>
      <c r="P61" s="204"/>
      <c r="Q61" s="204"/>
      <c r="R61" s="204"/>
      <c r="S61" s="204"/>
      <c r="T61" s="204"/>
      <c r="U61" s="204"/>
      <c r="V61" s="204"/>
      <c r="W61" s="204"/>
      <c r="X61" s="204"/>
      <c r="Y61" s="204"/>
      <c r="Z61" s="204"/>
      <c r="AA61" s="204"/>
      <c r="AB61" s="205"/>
      <c r="AC61" s="205"/>
      <c r="AD61" s="205"/>
      <c r="AE61" s="205"/>
      <c r="AF61" s="205"/>
      <c r="AG61" s="205"/>
      <c r="AH61" s="205"/>
      <c r="AI61" s="205"/>
      <c r="AJ61" s="205"/>
      <c r="AK61" s="205"/>
      <c r="AL61" s="205"/>
      <c r="AM61" s="205"/>
      <c r="AN61" s="205"/>
      <c r="AO61" s="205"/>
      <c r="AP61" s="205"/>
      <c r="AQ61" s="205"/>
      <c r="AR61" s="205"/>
      <c r="AS61" s="205"/>
      <c r="AT61" s="205"/>
      <c r="AU61" s="205"/>
      <c r="AV61" s="205"/>
      <c r="AW61" s="205"/>
      <c r="AX61" s="205"/>
      <c r="AY61" s="205"/>
      <c r="AZ61" s="205"/>
      <c r="BA61" s="205"/>
      <c r="BB61" s="205"/>
      <c r="BC61" s="201"/>
      <c r="BD61" s="201"/>
      <c r="BE61" s="201"/>
      <c r="BF61" s="201"/>
      <c r="BG61" s="201"/>
      <c r="BH61" s="202"/>
    </row>
    <row r="62" spans="1:60" ht="24" customHeight="1" x14ac:dyDescent="0.3">
      <c r="A62" s="203" t="s">
        <v>538</v>
      </c>
      <c r="B62" s="200"/>
      <c r="C62" s="204"/>
      <c r="D62" s="204"/>
      <c r="E62" s="204"/>
      <c r="F62" s="204"/>
      <c r="G62" s="204"/>
      <c r="H62" s="204"/>
      <c r="I62" s="204"/>
      <c r="J62" s="204"/>
      <c r="K62" s="204"/>
      <c r="L62" s="204"/>
      <c r="M62" s="204"/>
      <c r="N62" s="204"/>
      <c r="O62" s="204"/>
      <c r="P62" s="204"/>
      <c r="Q62" s="204"/>
      <c r="R62" s="204"/>
      <c r="S62" s="204"/>
      <c r="T62" s="204"/>
      <c r="U62" s="204"/>
      <c r="V62" s="204"/>
      <c r="W62" s="204"/>
      <c r="X62" s="204"/>
      <c r="Y62" s="204"/>
      <c r="Z62" s="204"/>
      <c r="AA62" s="204"/>
      <c r="AB62" s="205"/>
      <c r="AC62" s="205"/>
      <c r="AD62" s="205"/>
      <c r="AE62" s="205"/>
      <c r="AF62" s="205"/>
      <c r="AG62" s="205"/>
      <c r="AH62" s="205"/>
      <c r="AI62" s="205"/>
      <c r="AJ62" s="205"/>
      <c r="AK62" s="205"/>
      <c r="AL62" s="205"/>
      <c r="AM62" s="205"/>
      <c r="AN62" s="205"/>
      <c r="AO62" s="205"/>
      <c r="AP62" s="205"/>
      <c r="AQ62" s="205"/>
      <c r="AR62" s="205"/>
      <c r="AS62" s="205"/>
      <c r="AT62" s="205"/>
      <c r="AU62" s="205"/>
      <c r="AV62" s="205"/>
      <c r="AW62" s="205"/>
      <c r="AX62" s="205"/>
      <c r="AY62" s="205"/>
      <c r="AZ62" s="205"/>
      <c r="BA62" s="205"/>
      <c r="BB62" s="205"/>
      <c r="BC62" s="201"/>
      <c r="BD62" s="201"/>
      <c r="BE62" s="201"/>
      <c r="BF62" s="201"/>
      <c r="BG62" s="201"/>
      <c r="BH62" s="202"/>
    </row>
    <row r="63" spans="1:60" ht="24" customHeight="1" x14ac:dyDescent="0.3">
      <c r="A63" s="203" t="s">
        <v>520</v>
      </c>
      <c r="B63" s="200"/>
      <c r="C63" s="204">
        <v>6</v>
      </c>
      <c r="D63" s="204">
        <v>1</v>
      </c>
      <c r="E63" s="204">
        <v>2</v>
      </c>
      <c r="F63" s="204">
        <v>1</v>
      </c>
      <c r="G63" s="204">
        <v>1</v>
      </c>
      <c r="H63" s="204">
        <v>2</v>
      </c>
      <c r="I63" s="204"/>
      <c r="J63" s="204">
        <v>4</v>
      </c>
      <c r="K63" s="204">
        <v>1</v>
      </c>
      <c r="L63" s="204"/>
      <c r="M63" s="204"/>
      <c r="N63" s="204"/>
      <c r="O63" s="204">
        <v>1</v>
      </c>
      <c r="P63" s="204">
        <v>2</v>
      </c>
      <c r="Q63" s="204"/>
      <c r="R63" s="204"/>
      <c r="S63" s="204"/>
      <c r="T63" s="204">
        <v>2</v>
      </c>
      <c r="U63" s="204">
        <v>2</v>
      </c>
      <c r="V63" s="204">
        <v>1</v>
      </c>
      <c r="W63" s="204">
        <v>1</v>
      </c>
      <c r="X63" s="204"/>
      <c r="Y63" s="204"/>
      <c r="Z63" s="204"/>
      <c r="AA63" s="204"/>
      <c r="AB63" s="205"/>
      <c r="AC63" s="205"/>
      <c r="AD63" s="205"/>
      <c r="AE63" s="205"/>
      <c r="AF63" s="205"/>
      <c r="AG63" s="205"/>
      <c r="AH63" s="205"/>
      <c r="AI63" s="205"/>
      <c r="AJ63" s="205"/>
      <c r="AK63" s="205"/>
      <c r="AL63" s="205"/>
      <c r="AM63" s="205"/>
      <c r="AN63" s="205"/>
      <c r="AO63" s="205"/>
      <c r="AP63" s="205"/>
      <c r="AQ63" s="205"/>
      <c r="AR63" s="205"/>
      <c r="AS63" s="205"/>
      <c r="AT63" s="205"/>
      <c r="AU63" s="205"/>
      <c r="AV63" s="205"/>
      <c r="AW63" s="205"/>
      <c r="AX63" s="205"/>
      <c r="AY63" s="205"/>
      <c r="AZ63" s="205"/>
      <c r="BA63" s="205"/>
      <c r="BB63" s="205"/>
      <c r="BC63" s="201"/>
      <c r="BD63" s="201"/>
      <c r="BE63" s="207" t="s">
        <v>539</v>
      </c>
      <c r="BF63" s="201"/>
      <c r="BG63" s="201"/>
      <c r="BH63" s="202"/>
    </row>
    <row r="64" spans="1:60" ht="24" customHeight="1" x14ac:dyDescent="0.3">
      <c r="A64" s="203"/>
      <c r="B64" s="200">
        <v>54</v>
      </c>
      <c r="C64" s="204"/>
      <c r="D64" s="204"/>
      <c r="E64" s="204"/>
      <c r="F64" s="204"/>
      <c r="G64" s="204"/>
      <c r="H64" s="204"/>
      <c r="I64" s="204"/>
      <c r="J64" s="204"/>
      <c r="K64" s="204"/>
      <c r="L64" s="204"/>
      <c r="M64" s="204"/>
      <c r="N64" s="204"/>
      <c r="O64" s="204"/>
      <c r="P64" s="204"/>
      <c r="Q64" s="204"/>
      <c r="R64" s="204"/>
      <c r="S64" s="204"/>
      <c r="T64" s="204"/>
      <c r="U64" s="204"/>
      <c r="V64" s="204"/>
      <c r="W64" s="204"/>
      <c r="X64" s="204"/>
      <c r="Y64" s="204"/>
      <c r="Z64" s="204"/>
      <c r="AA64" s="204"/>
      <c r="AB64" s="205"/>
      <c r="AC64" s="205"/>
      <c r="AD64" s="205"/>
      <c r="AE64" s="205"/>
      <c r="AF64" s="205"/>
      <c r="AG64" s="205"/>
      <c r="AH64" s="205"/>
      <c r="AI64" s="205"/>
      <c r="AJ64" s="205"/>
      <c r="AK64" s="205"/>
      <c r="AL64" s="205"/>
      <c r="AM64" s="205"/>
      <c r="AN64" s="205"/>
      <c r="AO64" s="205"/>
      <c r="AP64" s="205"/>
      <c r="AQ64" s="205"/>
      <c r="AR64" s="205"/>
      <c r="AS64" s="205"/>
      <c r="AT64" s="205"/>
      <c r="AU64" s="205"/>
      <c r="AV64" s="205"/>
      <c r="AW64" s="205"/>
      <c r="AX64" s="205"/>
      <c r="AY64" s="205"/>
      <c r="AZ64" s="205"/>
      <c r="BA64" s="205"/>
      <c r="BB64" s="205"/>
      <c r="BC64" s="201"/>
      <c r="BD64" s="201"/>
      <c r="BE64" s="201"/>
      <c r="BF64" s="201"/>
      <c r="BG64" s="201"/>
      <c r="BH64" s="202"/>
    </row>
    <row r="65" spans="1:60" ht="24" customHeight="1" x14ac:dyDescent="0.3">
      <c r="A65" s="203"/>
      <c r="B65" s="200"/>
      <c r="C65" s="204"/>
      <c r="D65" s="204"/>
      <c r="E65" s="204">
        <v>0</v>
      </c>
      <c r="F65" s="204">
        <v>0</v>
      </c>
      <c r="G65" s="204">
        <v>4</v>
      </c>
      <c r="H65" s="204">
        <v>2</v>
      </c>
      <c r="I65" s="204">
        <v>0</v>
      </c>
      <c r="J65" s="204">
        <v>2</v>
      </c>
      <c r="K65" s="204">
        <v>0</v>
      </c>
      <c r="L65" s="204">
        <v>2</v>
      </c>
      <c r="M65" s="204">
        <v>0</v>
      </c>
      <c r="N65" s="204">
        <v>0</v>
      </c>
      <c r="O65" s="204">
        <v>2</v>
      </c>
      <c r="P65" s="204">
        <v>0</v>
      </c>
      <c r="Q65" s="204">
        <v>0</v>
      </c>
      <c r="R65" s="204">
        <v>3</v>
      </c>
      <c r="S65" s="204">
        <v>0</v>
      </c>
      <c r="T65" s="204">
        <v>0</v>
      </c>
      <c r="U65" s="204">
        <v>0</v>
      </c>
      <c r="V65" s="204">
        <v>0</v>
      </c>
      <c r="W65" s="204">
        <v>0</v>
      </c>
      <c r="X65" s="204">
        <v>0</v>
      </c>
      <c r="Y65" s="204">
        <v>0</v>
      </c>
      <c r="Z65" s="204">
        <v>0</v>
      </c>
      <c r="AA65" s="204">
        <v>0</v>
      </c>
      <c r="AB65" s="205">
        <v>5</v>
      </c>
      <c r="AC65" s="205">
        <v>2</v>
      </c>
      <c r="AD65" s="205">
        <v>3</v>
      </c>
      <c r="AE65" s="205">
        <v>0</v>
      </c>
      <c r="AF65" s="205">
        <v>4</v>
      </c>
      <c r="AG65" s="205">
        <v>0</v>
      </c>
      <c r="AH65" s="205">
        <v>0</v>
      </c>
      <c r="AI65" s="205">
        <v>0</v>
      </c>
      <c r="AJ65" s="205">
        <v>0</v>
      </c>
      <c r="AK65" s="205">
        <v>0</v>
      </c>
      <c r="AL65" s="205">
        <v>0</v>
      </c>
      <c r="AM65" s="205">
        <v>0</v>
      </c>
      <c r="AN65" s="205">
        <v>0</v>
      </c>
      <c r="AO65" s="205">
        <v>0</v>
      </c>
      <c r="AP65" s="205">
        <v>0</v>
      </c>
      <c r="AQ65" s="205">
        <v>0</v>
      </c>
      <c r="AR65" s="205">
        <v>0</v>
      </c>
      <c r="AS65" s="205">
        <v>0</v>
      </c>
      <c r="AT65" s="205">
        <v>0</v>
      </c>
      <c r="AU65" s="205">
        <v>0</v>
      </c>
      <c r="AV65" s="205">
        <v>0</v>
      </c>
      <c r="AW65" s="205">
        <v>0</v>
      </c>
      <c r="AX65" s="205">
        <v>0</v>
      </c>
      <c r="AY65" s="205">
        <v>0</v>
      </c>
      <c r="AZ65" s="205">
        <v>0</v>
      </c>
      <c r="BA65" s="205">
        <v>0</v>
      </c>
      <c r="BB65" s="205">
        <v>2</v>
      </c>
      <c r="BC65" s="201">
        <v>0</v>
      </c>
      <c r="BD65" s="201">
        <v>0</v>
      </c>
      <c r="BE65" s="201">
        <v>0</v>
      </c>
      <c r="BF65" s="201" t="s">
        <v>57</v>
      </c>
      <c r="BG65" s="201">
        <v>500</v>
      </c>
      <c r="BH65" s="202">
        <v>1000</v>
      </c>
    </row>
    <row r="66" spans="1:60" ht="24" customHeight="1" x14ac:dyDescent="0.3">
      <c r="A66" s="203" t="s">
        <v>540</v>
      </c>
      <c r="B66" s="200"/>
      <c r="C66" s="204"/>
      <c r="D66" s="204"/>
      <c r="E66" s="204"/>
      <c r="F66" s="204"/>
      <c r="G66" s="204"/>
      <c r="H66" s="204"/>
      <c r="I66" s="204"/>
      <c r="J66" s="204"/>
      <c r="K66" s="204"/>
      <c r="L66" s="204"/>
      <c r="M66" s="204"/>
      <c r="N66" s="204"/>
      <c r="O66" s="204"/>
      <c r="P66" s="204"/>
      <c r="Q66" s="204"/>
      <c r="R66" s="204"/>
      <c r="S66" s="204"/>
      <c r="T66" s="204"/>
      <c r="U66" s="204"/>
      <c r="V66" s="204"/>
      <c r="W66" s="204"/>
      <c r="X66" s="204"/>
      <c r="Y66" s="204"/>
      <c r="Z66" s="204"/>
      <c r="AA66" s="204"/>
      <c r="AB66" s="205"/>
      <c r="AC66" s="205"/>
      <c r="AD66" s="205"/>
      <c r="AE66" s="205"/>
      <c r="AF66" s="205"/>
      <c r="AG66" s="205"/>
      <c r="AH66" s="205"/>
      <c r="AI66" s="205"/>
      <c r="AJ66" s="205"/>
      <c r="AK66" s="205"/>
      <c r="AL66" s="205"/>
      <c r="AM66" s="205"/>
      <c r="AN66" s="205"/>
      <c r="AO66" s="205"/>
      <c r="AP66" s="205"/>
      <c r="AQ66" s="205"/>
      <c r="AR66" s="205"/>
      <c r="AS66" s="205"/>
      <c r="AT66" s="205"/>
      <c r="AU66" s="205"/>
      <c r="AV66" s="205"/>
      <c r="AW66" s="205"/>
      <c r="AX66" s="205"/>
      <c r="AY66" s="205"/>
      <c r="AZ66" s="205"/>
      <c r="BA66" s="205"/>
      <c r="BB66" s="205"/>
      <c r="BC66" s="201"/>
      <c r="BD66" s="201"/>
      <c r="BE66" s="201"/>
      <c r="BF66" s="201"/>
      <c r="BG66" s="201"/>
      <c r="BH66" s="202"/>
    </row>
    <row r="67" spans="1:60" s="219" customFormat="1" ht="24" customHeight="1" x14ac:dyDescent="0.3">
      <c r="A67" s="220" t="s">
        <v>541</v>
      </c>
      <c r="B67" s="221">
        <v>88</v>
      </c>
      <c r="C67" s="204">
        <v>1</v>
      </c>
      <c r="D67" s="204">
        <v>1</v>
      </c>
      <c r="E67" s="204"/>
      <c r="F67" s="204"/>
      <c r="G67" s="204"/>
      <c r="H67" s="204"/>
      <c r="I67" s="204"/>
      <c r="J67" s="204">
        <v>1</v>
      </c>
      <c r="K67" s="204"/>
      <c r="L67" s="204">
        <v>0</v>
      </c>
      <c r="M67" s="204">
        <v>0</v>
      </c>
      <c r="N67" s="204">
        <v>0</v>
      </c>
      <c r="O67" s="204">
        <v>0</v>
      </c>
      <c r="P67" s="204">
        <v>0</v>
      </c>
      <c r="Q67" s="204">
        <v>0</v>
      </c>
      <c r="R67" s="204">
        <v>0</v>
      </c>
      <c r="S67" s="204">
        <v>0</v>
      </c>
      <c r="T67" s="204">
        <v>0</v>
      </c>
      <c r="U67" s="204">
        <v>0</v>
      </c>
      <c r="V67" s="204">
        <v>0</v>
      </c>
      <c r="W67" s="204">
        <v>0</v>
      </c>
      <c r="X67" s="204">
        <v>0</v>
      </c>
      <c r="Y67" s="204">
        <v>0</v>
      </c>
      <c r="Z67" s="204">
        <v>0</v>
      </c>
      <c r="AA67" s="204">
        <v>0</v>
      </c>
      <c r="AB67" s="205">
        <v>0</v>
      </c>
      <c r="AC67" s="205">
        <v>0</v>
      </c>
      <c r="AD67" s="205">
        <v>0</v>
      </c>
      <c r="AE67" s="205">
        <v>0</v>
      </c>
      <c r="AF67" s="205">
        <v>0</v>
      </c>
      <c r="AG67" s="205">
        <v>0</v>
      </c>
      <c r="AH67" s="205">
        <v>0</v>
      </c>
      <c r="AI67" s="205">
        <v>0</v>
      </c>
      <c r="AJ67" s="205">
        <v>0</v>
      </c>
      <c r="AK67" s="205">
        <v>0</v>
      </c>
      <c r="AL67" s="205">
        <v>0</v>
      </c>
      <c r="AM67" s="205">
        <v>0</v>
      </c>
      <c r="AN67" s="205">
        <v>0</v>
      </c>
      <c r="AO67" s="205">
        <v>0</v>
      </c>
      <c r="AP67" s="205">
        <v>0</v>
      </c>
      <c r="AQ67" s="205">
        <v>0</v>
      </c>
      <c r="AR67" s="205">
        <v>0</v>
      </c>
      <c r="AS67" s="205">
        <v>0</v>
      </c>
      <c r="AT67" s="205">
        <v>0</v>
      </c>
      <c r="AU67" s="205">
        <v>0</v>
      </c>
      <c r="AV67" s="205">
        <v>0</v>
      </c>
      <c r="AW67" s="205">
        <v>0</v>
      </c>
      <c r="AX67" s="205">
        <v>0</v>
      </c>
      <c r="AY67" s="205">
        <v>0</v>
      </c>
      <c r="AZ67" s="205">
        <v>0</v>
      </c>
      <c r="BA67" s="205">
        <v>0</v>
      </c>
      <c r="BB67" s="205">
        <v>0</v>
      </c>
      <c r="BC67" s="222" t="s">
        <v>54</v>
      </c>
      <c r="BD67" s="222" t="s">
        <v>54</v>
      </c>
      <c r="BE67" s="222" t="s">
        <v>57</v>
      </c>
      <c r="BF67" s="222" t="s">
        <v>54</v>
      </c>
      <c r="BG67" s="222">
        <v>2000</v>
      </c>
      <c r="BH67" s="224">
        <v>2000</v>
      </c>
    </row>
    <row r="68" spans="1:60" ht="24" customHeight="1" x14ac:dyDescent="0.3">
      <c r="A68" s="203" t="s">
        <v>542</v>
      </c>
      <c r="B68" s="200"/>
      <c r="C68" s="204"/>
      <c r="D68" s="204"/>
      <c r="E68" s="204"/>
      <c r="F68" s="204"/>
      <c r="G68" s="204"/>
      <c r="H68" s="204"/>
      <c r="I68" s="204"/>
      <c r="J68" s="204"/>
      <c r="K68" s="204"/>
      <c r="L68" s="204"/>
      <c r="M68" s="204"/>
      <c r="N68" s="204"/>
      <c r="O68" s="204"/>
      <c r="P68" s="204"/>
      <c r="Q68" s="204"/>
      <c r="R68" s="204"/>
      <c r="S68" s="204"/>
      <c r="T68" s="204"/>
      <c r="U68" s="204"/>
      <c r="V68" s="204"/>
      <c r="W68" s="204"/>
      <c r="X68" s="204"/>
      <c r="Y68" s="204"/>
      <c r="Z68" s="204"/>
      <c r="AA68" s="204"/>
      <c r="AB68" s="205"/>
      <c r="AC68" s="205"/>
      <c r="AD68" s="205"/>
      <c r="AE68" s="205"/>
      <c r="AF68" s="205"/>
      <c r="AG68" s="205"/>
      <c r="AH68" s="205"/>
      <c r="AI68" s="205"/>
      <c r="AJ68" s="205"/>
      <c r="AK68" s="205"/>
      <c r="AL68" s="205"/>
      <c r="AM68" s="205"/>
      <c r="AN68" s="205"/>
      <c r="AO68" s="205"/>
      <c r="AP68" s="205"/>
      <c r="AQ68" s="205"/>
      <c r="AR68" s="205"/>
      <c r="AS68" s="205"/>
      <c r="AT68" s="205"/>
      <c r="AU68" s="205"/>
      <c r="AV68" s="205"/>
      <c r="AW68" s="205"/>
      <c r="AX68" s="205"/>
      <c r="AY68" s="205"/>
      <c r="AZ68" s="205"/>
      <c r="BA68" s="205"/>
      <c r="BB68" s="205"/>
      <c r="BC68" s="201"/>
      <c r="BD68" s="201"/>
      <c r="BE68" s="201"/>
      <c r="BF68" s="201"/>
      <c r="BG68" s="201"/>
      <c r="BH68" s="202"/>
    </row>
    <row r="69" spans="1:60" ht="24" customHeight="1" x14ac:dyDescent="0.3">
      <c r="A69" s="217" t="s">
        <v>543</v>
      </c>
      <c r="B69" s="200"/>
      <c r="C69" s="204"/>
      <c r="D69" s="204"/>
      <c r="E69" s="204"/>
      <c r="F69" s="204"/>
      <c r="G69" s="204"/>
      <c r="H69" s="204"/>
      <c r="I69" s="204"/>
      <c r="J69" s="204"/>
      <c r="K69" s="204"/>
      <c r="L69" s="204"/>
      <c r="M69" s="204"/>
      <c r="N69" s="204"/>
      <c r="O69" s="204"/>
      <c r="P69" s="204"/>
      <c r="Q69" s="204"/>
      <c r="R69" s="204"/>
      <c r="S69" s="204"/>
      <c r="T69" s="204"/>
      <c r="U69" s="204"/>
      <c r="V69" s="204"/>
      <c r="W69" s="204"/>
      <c r="X69" s="204"/>
      <c r="Y69" s="204"/>
      <c r="Z69" s="204"/>
      <c r="AA69" s="204"/>
      <c r="AB69" s="205"/>
      <c r="AC69" s="243"/>
      <c r="AD69" s="205"/>
      <c r="AE69" s="205"/>
      <c r="AF69" s="205"/>
      <c r="AG69" s="205"/>
      <c r="AH69" s="205"/>
      <c r="AI69" s="205"/>
      <c r="AJ69" s="205"/>
      <c r="AK69" s="205"/>
      <c r="AL69" s="205"/>
      <c r="AM69" s="205"/>
      <c r="AN69" s="205"/>
      <c r="AO69" s="205"/>
      <c r="AP69" s="205"/>
      <c r="AQ69" s="205"/>
      <c r="AR69" s="205"/>
      <c r="AS69" s="205"/>
      <c r="AT69" s="205"/>
      <c r="AU69" s="205"/>
      <c r="AV69" s="205"/>
      <c r="AW69" s="205"/>
      <c r="AX69" s="205"/>
      <c r="AY69" s="205"/>
      <c r="AZ69" s="205"/>
      <c r="BA69" s="205"/>
      <c r="BB69" s="205"/>
      <c r="BC69" s="201"/>
      <c r="BD69" s="201"/>
      <c r="BE69" s="201"/>
      <c r="BF69" s="201"/>
      <c r="BG69" s="201"/>
      <c r="BH69" s="202"/>
    </row>
    <row r="70" spans="1:60" ht="24" customHeight="1" x14ac:dyDescent="0.25">
      <c r="A70" s="217" t="s">
        <v>544</v>
      </c>
      <c r="B70" s="186">
        <v>71</v>
      </c>
      <c r="C70" s="244">
        <v>39</v>
      </c>
      <c r="D70" s="244">
        <v>0</v>
      </c>
      <c r="E70" s="244">
        <v>1</v>
      </c>
      <c r="F70" s="244">
        <v>1</v>
      </c>
      <c r="G70" s="244">
        <v>2</v>
      </c>
      <c r="H70" s="244">
        <v>0</v>
      </c>
      <c r="I70" s="244">
        <v>1</v>
      </c>
      <c r="J70" s="244">
        <v>4</v>
      </c>
      <c r="K70" s="244">
        <v>0</v>
      </c>
      <c r="L70" s="244">
        <v>3</v>
      </c>
      <c r="M70" s="244">
        <v>0</v>
      </c>
      <c r="N70" s="244">
        <v>0</v>
      </c>
      <c r="O70" s="244">
        <v>0</v>
      </c>
      <c r="P70" s="244">
        <v>0</v>
      </c>
      <c r="Q70" s="244">
        <v>0</v>
      </c>
      <c r="R70" s="244">
        <v>0</v>
      </c>
      <c r="S70" s="244">
        <v>0</v>
      </c>
      <c r="T70" s="244">
        <v>1</v>
      </c>
      <c r="U70" s="244">
        <v>8</v>
      </c>
      <c r="V70" s="244">
        <v>1</v>
      </c>
      <c r="W70" s="244">
        <v>8</v>
      </c>
      <c r="X70" s="244">
        <v>0</v>
      </c>
      <c r="Y70" s="244">
        <v>0</v>
      </c>
      <c r="Z70" s="244">
        <v>0</v>
      </c>
      <c r="AA70" s="244">
        <v>0</v>
      </c>
      <c r="AB70" s="245">
        <v>4</v>
      </c>
      <c r="AC70" s="245">
        <v>2</v>
      </c>
      <c r="AD70" s="245">
        <v>2</v>
      </c>
      <c r="AE70" s="245">
        <v>0</v>
      </c>
      <c r="AF70" s="245">
        <v>4</v>
      </c>
      <c r="AG70" s="245">
        <v>0</v>
      </c>
      <c r="AH70" s="245">
        <v>4</v>
      </c>
      <c r="AI70" s="245">
        <v>4</v>
      </c>
      <c r="AJ70" s="245">
        <v>1</v>
      </c>
      <c r="AK70" s="245">
        <v>1</v>
      </c>
      <c r="AL70" s="245">
        <v>0</v>
      </c>
      <c r="AM70" s="245">
        <v>0</v>
      </c>
      <c r="AN70" s="245">
        <v>0</v>
      </c>
      <c r="AO70" s="245">
        <v>0</v>
      </c>
      <c r="AP70" s="245">
        <v>4</v>
      </c>
      <c r="AQ70" s="245">
        <v>4</v>
      </c>
      <c r="AR70" s="245">
        <v>1</v>
      </c>
      <c r="AS70" s="245">
        <v>1</v>
      </c>
      <c r="AT70" s="245">
        <v>0</v>
      </c>
      <c r="AU70" s="245">
        <v>0</v>
      </c>
      <c r="AV70" s="245">
        <v>0</v>
      </c>
      <c r="AW70" s="245">
        <v>0</v>
      </c>
      <c r="AX70" s="245">
        <v>0</v>
      </c>
      <c r="AY70" s="245">
        <v>0</v>
      </c>
      <c r="AZ70" s="245">
        <v>0</v>
      </c>
      <c r="BA70" s="245">
        <v>0</v>
      </c>
      <c r="BB70" s="245">
        <v>0</v>
      </c>
      <c r="BC70" s="186"/>
      <c r="BD70" s="246"/>
      <c r="BE70" s="246"/>
      <c r="BF70" s="187"/>
      <c r="BG70" s="246"/>
      <c r="BH70" s="246"/>
    </row>
    <row r="71" spans="1:60" ht="24" customHeight="1" x14ac:dyDescent="0.25">
      <c r="A71" s="217" t="s">
        <v>545</v>
      </c>
      <c r="B71" s="186"/>
      <c r="C71" s="244"/>
      <c r="D71" s="244"/>
      <c r="E71" s="244"/>
      <c r="F71" s="244"/>
      <c r="G71" s="244"/>
      <c r="H71" s="244"/>
      <c r="I71" s="244"/>
      <c r="J71" s="244"/>
      <c r="K71" s="244"/>
      <c r="L71" s="244"/>
      <c r="M71" s="244"/>
      <c r="N71" s="244"/>
      <c r="O71" s="244"/>
      <c r="P71" s="244"/>
      <c r="Q71" s="244"/>
      <c r="R71" s="244"/>
      <c r="S71" s="244"/>
      <c r="T71" s="244"/>
      <c r="U71" s="244"/>
      <c r="V71" s="244"/>
      <c r="W71" s="244"/>
      <c r="X71" s="244"/>
      <c r="Y71" s="244"/>
      <c r="Z71" s="244"/>
      <c r="AA71" s="244"/>
      <c r="AB71" s="245"/>
      <c r="AC71" s="245"/>
      <c r="AD71" s="245"/>
      <c r="AE71" s="245"/>
      <c r="AF71" s="245"/>
      <c r="AG71" s="245"/>
      <c r="AH71" s="245"/>
      <c r="AI71" s="245"/>
      <c r="AJ71" s="245"/>
      <c r="AK71" s="245"/>
      <c r="AL71" s="245"/>
      <c r="AM71" s="245"/>
      <c r="AN71" s="245"/>
      <c r="AO71" s="245"/>
      <c r="AP71" s="245"/>
      <c r="AQ71" s="245"/>
      <c r="AR71" s="245"/>
      <c r="AS71" s="245"/>
      <c r="AT71" s="245"/>
      <c r="AU71" s="245"/>
      <c r="AV71" s="245"/>
      <c r="AW71" s="245"/>
      <c r="AX71" s="245"/>
      <c r="AY71" s="245"/>
      <c r="AZ71" s="245"/>
      <c r="BA71" s="245"/>
      <c r="BB71" s="245"/>
      <c r="BC71" s="186"/>
      <c r="BD71" s="246"/>
      <c r="BE71" s="246"/>
      <c r="BF71" s="187"/>
      <c r="BG71" s="246"/>
      <c r="BH71" s="246"/>
    </row>
    <row r="72" spans="1:60" ht="24" customHeight="1" x14ac:dyDescent="0.25">
      <c r="A72" s="217" t="s">
        <v>546</v>
      </c>
      <c r="B72" s="186"/>
      <c r="C72" s="244"/>
      <c r="D72" s="244"/>
      <c r="E72" s="244"/>
      <c r="F72" s="244"/>
      <c r="G72" s="244"/>
      <c r="H72" s="244"/>
      <c r="I72" s="244"/>
      <c r="J72" s="244"/>
      <c r="K72" s="244"/>
      <c r="L72" s="244"/>
      <c r="M72" s="244"/>
      <c r="N72" s="244"/>
      <c r="O72" s="244"/>
      <c r="P72" s="244"/>
      <c r="Q72" s="244"/>
      <c r="R72" s="244"/>
      <c r="S72" s="244"/>
      <c r="T72" s="244"/>
      <c r="U72" s="244"/>
      <c r="V72" s="244"/>
      <c r="W72" s="244"/>
      <c r="X72" s="244"/>
      <c r="Y72" s="244"/>
      <c r="Z72" s="244"/>
      <c r="AA72" s="244"/>
      <c r="AB72" s="245"/>
      <c r="AC72" s="245"/>
      <c r="AD72" s="245"/>
      <c r="AE72" s="245"/>
      <c r="AF72" s="245"/>
      <c r="AG72" s="245"/>
      <c r="AH72" s="245"/>
      <c r="AI72" s="245"/>
      <c r="AJ72" s="245"/>
      <c r="AK72" s="245"/>
      <c r="AL72" s="245"/>
      <c r="AM72" s="245"/>
      <c r="AN72" s="245"/>
      <c r="AO72" s="245"/>
      <c r="AP72" s="245"/>
      <c r="AQ72" s="245"/>
      <c r="AR72" s="245"/>
      <c r="AS72" s="245"/>
      <c r="AT72" s="245"/>
      <c r="AU72" s="245"/>
      <c r="AV72" s="245"/>
      <c r="AW72" s="245"/>
      <c r="AX72" s="245"/>
      <c r="AY72" s="245"/>
      <c r="AZ72" s="245"/>
      <c r="BA72" s="245"/>
      <c r="BB72" s="245"/>
      <c r="BC72" s="186"/>
      <c r="BD72" s="246"/>
      <c r="BE72" s="246"/>
      <c r="BF72" s="187"/>
      <c r="BG72" s="246"/>
      <c r="BH72" s="246"/>
    </row>
    <row r="73" spans="1:60" ht="24" customHeight="1" x14ac:dyDescent="0.25">
      <c r="A73" s="217" t="s">
        <v>547</v>
      </c>
      <c r="B73" s="186"/>
      <c r="C73" s="244"/>
      <c r="D73" s="244"/>
      <c r="E73" s="244"/>
      <c r="F73" s="244"/>
      <c r="G73" s="244"/>
      <c r="H73" s="244"/>
      <c r="I73" s="244"/>
      <c r="J73" s="244"/>
      <c r="K73" s="244"/>
      <c r="L73" s="244"/>
      <c r="M73" s="244"/>
      <c r="N73" s="244"/>
      <c r="O73" s="244"/>
      <c r="P73" s="244"/>
      <c r="Q73" s="244"/>
      <c r="R73" s="244"/>
      <c r="S73" s="244"/>
      <c r="T73" s="244"/>
      <c r="U73" s="244"/>
      <c r="V73" s="244"/>
      <c r="W73" s="244"/>
      <c r="X73" s="244"/>
      <c r="Y73" s="244"/>
      <c r="Z73" s="244"/>
      <c r="AA73" s="244"/>
      <c r="AB73" s="245"/>
      <c r="AC73" s="245"/>
      <c r="AD73" s="245"/>
      <c r="AE73" s="245"/>
      <c r="AF73" s="245"/>
      <c r="AG73" s="245"/>
      <c r="AH73" s="205"/>
      <c r="AI73" s="245"/>
      <c r="AJ73" s="245"/>
      <c r="AK73" s="245"/>
      <c r="AL73" s="245"/>
      <c r="AM73" s="245"/>
      <c r="AN73" s="245"/>
      <c r="AO73" s="245"/>
      <c r="AP73" s="245"/>
      <c r="AQ73" s="245"/>
      <c r="AR73" s="245"/>
      <c r="AS73" s="245"/>
      <c r="AT73" s="245"/>
      <c r="AU73" s="245"/>
      <c r="AV73" s="245"/>
      <c r="AW73" s="245"/>
      <c r="AX73" s="245"/>
      <c r="AY73" s="245"/>
      <c r="AZ73" s="245"/>
      <c r="BA73" s="245"/>
      <c r="BB73" s="245"/>
      <c r="BC73" s="186"/>
      <c r="BD73" s="246"/>
      <c r="BE73" s="246"/>
      <c r="BF73" s="187"/>
      <c r="BG73" s="246"/>
      <c r="BH73" s="246"/>
    </row>
    <row r="74" spans="1:60" ht="24" customHeight="1" x14ac:dyDescent="0.25">
      <c r="A74" s="217" t="s">
        <v>548</v>
      </c>
      <c r="B74" s="200">
        <v>67</v>
      </c>
      <c r="C74" s="204">
        <v>20</v>
      </c>
      <c r="D74" s="204">
        <v>2</v>
      </c>
      <c r="E74" s="204"/>
      <c r="F74" s="204">
        <v>8</v>
      </c>
      <c r="G74" s="204">
        <v>10</v>
      </c>
      <c r="H74" s="204">
        <v>12</v>
      </c>
      <c r="I74" s="204">
        <v>3</v>
      </c>
      <c r="J74" s="204">
        <v>5</v>
      </c>
      <c r="K74" s="204">
        <v>1</v>
      </c>
      <c r="L74" s="204">
        <v>3</v>
      </c>
      <c r="M74" s="204"/>
      <c r="N74" s="204">
        <v>3</v>
      </c>
      <c r="O74" s="204"/>
      <c r="P74" s="204">
        <v>11</v>
      </c>
      <c r="Q74" s="204">
        <v>3</v>
      </c>
      <c r="R74" s="204"/>
      <c r="S74" s="204"/>
      <c r="T74" s="204"/>
      <c r="U74" s="204"/>
      <c r="V74" s="204"/>
      <c r="W74" s="204"/>
      <c r="X74" s="204"/>
      <c r="Y74" s="204"/>
      <c r="Z74" s="204"/>
      <c r="AA74" s="204"/>
      <c r="AB74" s="205">
        <v>2</v>
      </c>
      <c r="AC74" s="205">
        <v>2</v>
      </c>
      <c r="AD74" s="205"/>
      <c r="AE74" s="205"/>
      <c r="AF74" s="205"/>
      <c r="AG74" s="205"/>
      <c r="AH74" s="205">
        <v>2</v>
      </c>
      <c r="AI74" s="205">
        <v>2</v>
      </c>
      <c r="AJ74" s="205">
        <v>1</v>
      </c>
      <c r="AK74" s="205">
        <v>1</v>
      </c>
      <c r="AL74" s="205"/>
      <c r="AM74" s="205"/>
      <c r="AN74" s="205"/>
      <c r="AO74" s="205"/>
      <c r="AP74" s="205">
        <v>2</v>
      </c>
      <c r="AQ74" s="245">
        <v>2</v>
      </c>
      <c r="AR74" s="245">
        <v>2</v>
      </c>
      <c r="AS74" s="245">
        <v>2</v>
      </c>
      <c r="AT74" s="245">
        <v>1</v>
      </c>
      <c r="AU74" s="245">
        <v>1</v>
      </c>
      <c r="AV74" s="245"/>
      <c r="AW74" s="245"/>
      <c r="AX74" s="245"/>
      <c r="AY74" s="245"/>
      <c r="AZ74" s="245"/>
      <c r="BA74" s="245"/>
      <c r="BB74" s="245"/>
      <c r="BC74" s="186"/>
      <c r="BD74" s="246"/>
      <c r="BE74" s="246" t="s">
        <v>57</v>
      </c>
      <c r="BF74" s="187" t="s">
        <v>57</v>
      </c>
      <c r="BG74" s="246" t="s">
        <v>504</v>
      </c>
      <c r="BH74" s="246">
        <v>1000</v>
      </c>
    </row>
    <row r="75" spans="1:60" ht="24" customHeight="1" x14ac:dyDescent="0.25">
      <c r="A75" s="199" t="s">
        <v>90</v>
      </c>
      <c r="B75" s="200"/>
      <c r="C75" s="204"/>
      <c r="D75" s="204"/>
      <c r="E75" s="204"/>
      <c r="F75" s="204"/>
      <c r="G75" s="204"/>
      <c r="H75" s="204"/>
      <c r="I75" s="204"/>
      <c r="J75" s="204"/>
      <c r="K75" s="204"/>
      <c r="L75" s="204"/>
      <c r="M75" s="204"/>
      <c r="N75" s="204"/>
      <c r="O75" s="204"/>
      <c r="P75" s="204"/>
      <c r="Q75" s="204"/>
      <c r="R75" s="204"/>
      <c r="S75" s="204"/>
      <c r="T75" s="204"/>
      <c r="U75" s="204"/>
      <c r="V75" s="204"/>
      <c r="W75" s="204"/>
      <c r="X75" s="204"/>
      <c r="Y75" s="204"/>
      <c r="Z75" s="204"/>
      <c r="AA75" s="204"/>
      <c r="AB75" s="205"/>
      <c r="AC75" s="205"/>
      <c r="AD75" s="205"/>
      <c r="AE75" s="205"/>
      <c r="AF75" s="205"/>
      <c r="AG75" s="205"/>
      <c r="AH75" s="205"/>
      <c r="AI75" s="205"/>
      <c r="AJ75" s="205"/>
      <c r="AK75" s="205"/>
      <c r="AL75" s="205"/>
      <c r="AM75" s="205"/>
      <c r="AN75" s="205"/>
      <c r="AO75" s="205"/>
      <c r="AP75" s="205"/>
      <c r="AQ75" s="245"/>
      <c r="AR75" s="245"/>
      <c r="AS75" s="245"/>
      <c r="AT75" s="245"/>
      <c r="AU75" s="245"/>
      <c r="AV75" s="245"/>
      <c r="AW75" s="245"/>
      <c r="AX75" s="245"/>
      <c r="AY75" s="245"/>
      <c r="AZ75" s="245"/>
      <c r="BA75" s="245"/>
      <c r="BB75" s="245"/>
      <c r="BC75" s="186"/>
      <c r="BD75" s="246"/>
      <c r="BE75" s="246"/>
      <c r="BF75" s="187"/>
      <c r="BG75" s="246"/>
      <c r="BH75" s="246"/>
    </row>
    <row r="76" spans="1:60" s="247" customFormat="1" ht="24" customHeight="1" x14ac:dyDescent="0.3">
      <c r="A76" s="203" t="s">
        <v>549</v>
      </c>
      <c r="B76" s="200">
        <f t="shared" ref="B76:AG76" si="0">B77+B78+B79+B80+B81+B82+B83+B84+B85+B86+B87+B88+B89+B90+B91</f>
        <v>0</v>
      </c>
      <c r="C76" s="204">
        <f t="shared" si="0"/>
        <v>0</v>
      </c>
      <c r="D76" s="204">
        <f t="shared" si="0"/>
        <v>0</v>
      </c>
      <c r="E76" s="204">
        <f t="shared" si="0"/>
        <v>0</v>
      </c>
      <c r="F76" s="204">
        <f t="shared" si="0"/>
        <v>0</v>
      </c>
      <c r="G76" s="204">
        <f t="shared" si="0"/>
        <v>0</v>
      </c>
      <c r="H76" s="204">
        <f t="shared" si="0"/>
        <v>0</v>
      </c>
      <c r="I76" s="204">
        <f t="shared" si="0"/>
        <v>0</v>
      </c>
      <c r="J76" s="204">
        <f t="shared" si="0"/>
        <v>0</v>
      </c>
      <c r="K76" s="204">
        <f t="shared" si="0"/>
        <v>0</v>
      </c>
      <c r="L76" s="204">
        <f t="shared" si="0"/>
        <v>0</v>
      </c>
      <c r="M76" s="204">
        <f t="shared" si="0"/>
        <v>0</v>
      </c>
      <c r="N76" s="204">
        <f t="shared" si="0"/>
        <v>0</v>
      </c>
      <c r="O76" s="204">
        <f t="shared" si="0"/>
        <v>0</v>
      </c>
      <c r="P76" s="204">
        <f t="shared" si="0"/>
        <v>0</v>
      </c>
      <c r="Q76" s="204">
        <f t="shared" si="0"/>
        <v>0</v>
      </c>
      <c r="R76" s="204">
        <f t="shared" si="0"/>
        <v>0</v>
      </c>
      <c r="S76" s="204">
        <f t="shared" si="0"/>
        <v>0</v>
      </c>
      <c r="T76" s="204">
        <f t="shared" si="0"/>
        <v>0</v>
      </c>
      <c r="U76" s="204">
        <f t="shared" si="0"/>
        <v>0</v>
      </c>
      <c r="V76" s="204">
        <f t="shared" si="0"/>
        <v>0</v>
      </c>
      <c r="W76" s="204">
        <f t="shared" si="0"/>
        <v>0</v>
      </c>
      <c r="X76" s="204">
        <f t="shared" si="0"/>
        <v>0</v>
      </c>
      <c r="Y76" s="204">
        <f t="shared" si="0"/>
        <v>0</v>
      </c>
      <c r="Z76" s="204">
        <f t="shared" si="0"/>
        <v>0</v>
      </c>
      <c r="AA76" s="204">
        <f t="shared" si="0"/>
        <v>0</v>
      </c>
      <c r="AB76" s="205">
        <f t="shared" si="0"/>
        <v>0</v>
      </c>
      <c r="AC76" s="205">
        <f t="shared" si="0"/>
        <v>0</v>
      </c>
      <c r="AD76" s="205">
        <f t="shared" si="0"/>
        <v>0</v>
      </c>
      <c r="AE76" s="205">
        <f t="shared" si="0"/>
        <v>0</v>
      </c>
      <c r="AF76" s="205">
        <f t="shared" si="0"/>
        <v>0</v>
      </c>
      <c r="AG76" s="205">
        <f t="shared" si="0"/>
        <v>0</v>
      </c>
      <c r="AH76" s="205">
        <f t="shared" ref="AH76:BM76" si="1">AH77+AH78+AH79+AH80+AH81+AH82+AH83+AH84+AH85+AH86+AH87+AH88+AH89+AH90+AH91</f>
        <v>0</v>
      </c>
      <c r="AI76" s="205">
        <f t="shared" si="1"/>
        <v>0</v>
      </c>
      <c r="AJ76" s="205">
        <f t="shared" si="1"/>
        <v>0</v>
      </c>
      <c r="AK76" s="205">
        <f t="shared" si="1"/>
        <v>0</v>
      </c>
      <c r="AL76" s="205">
        <f t="shared" si="1"/>
        <v>0</v>
      </c>
      <c r="AM76" s="205">
        <f t="shared" si="1"/>
        <v>0</v>
      </c>
      <c r="AN76" s="205">
        <f t="shared" si="1"/>
        <v>0</v>
      </c>
      <c r="AO76" s="205">
        <f t="shared" si="1"/>
        <v>0</v>
      </c>
      <c r="AP76" s="205">
        <f t="shared" si="1"/>
        <v>0</v>
      </c>
      <c r="AQ76" s="205">
        <f t="shared" si="1"/>
        <v>0</v>
      </c>
      <c r="AR76" s="205">
        <f t="shared" si="1"/>
        <v>0</v>
      </c>
      <c r="AS76" s="205">
        <f t="shared" si="1"/>
        <v>0</v>
      </c>
      <c r="AT76" s="205">
        <f t="shared" si="1"/>
        <v>0</v>
      </c>
      <c r="AU76" s="205">
        <f t="shared" si="1"/>
        <v>0</v>
      </c>
      <c r="AV76" s="205">
        <f t="shared" si="1"/>
        <v>0</v>
      </c>
      <c r="AW76" s="205">
        <f t="shared" si="1"/>
        <v>0</v>
      </c>
      <c r="AX76" s="205">
        <f t="shared" si="1"/>
        <v>0</v>
      </c>
      <c r="AY76" s="205">
        <f t="shared" si="1"/>
        <v>0</v>
      </c>
      <c r="AZ76" s="205">
        <f t="shared" si="1"/>
        <v>0</v>
      </c>
      <c r="BA76" s="205">
        <f t="shared" si="1"/>
        <v>0</v>
      </c>
      <c r="BB76" s="205">
        <f t="shared" si="1"/>
        <v>0</v>
      </c>
      <c r="BC76" s="201"/>
      <c r="BD76" s="201"/>
      <c r="BE76" s="201"/>
      <c r="BF76" s="201"/>
      <c r="BG76" s="201"/>
      <c r="BH76" s="202"/>
    </row>
    <row r="77" spans="1:60" ht="24" customHeight="1" x14ac:dyDescent="0.3">
      <c r="A77" s="203" t="s">
        <v>550</v>
      </c>
      <c r="B77" s="200"/>
      <c r="C77" s="204"/>
      <c r="D77" s="204"/>
      <c r="E77" s="204"/>
      <c r="F77" s="204"/>
      <c r="G77" s="204"/>
      <c r="H77" s="204"/>
      <c r="I77" s="204"/>
      <c r="J77" s="204"/>
      <c r="K77" s="204"/>
      <c r="L77" s="204"/>
      <c r="M77" s="204"/>
      <c r="N77" s="204"/>
      <c r="O77" s="204"/>
      <c r="P77" s="204"/>
      <c r="Q77" s="204"/>
      <c r="R77" s="204"/>
      <c r="S77" s="204"/>
      <c r="T77" s="204"/>
      <c r="U77" s="204"/>
      <c r="V77" s="204"/>
      <c r="W77" s="204"/>
      <c r="X77" s="204"/>
      <c r="Y77" s="204"/>
      <c r="Z77" s="204"/>
      <c r="AA77" s="204"/>
      <c r="AB77" s="205"/>
      <c r="AC77" s="205"/>
      <c r="AD77" s="205"/>
      <c r="AE77" s="205"/>
      <c r="AF77" s="205"/>
      <c r="AG77" s="205"/>
      <c r="AH77" s="205"/>
      <c r="AI77" s="205"/>
      <c r="AJ77" s="205"/>
      <c r="AK77" s="205"/>
      <c r="AL77" s="205"/>
      <c r="AM77" s="205"/>
      <c r="AN77" s="205"/>
      <c r="AO77" s="205"/>
      <c r="AP77" s="205"/>
      <c r="AQ77" s="205"/>
      <c r="AR77" s="205"/>
      <c r="AS77" s="205"/>
      <c r="AT77" s="205"/>
      <c r="AU77" s="205"/>
      <c r="AV77" s="205"/>
      <c r="AW77" s="205"/>
      <c r="AX77" s="205"/>
      <c r="AY77" s="205"/>
      <c r="AZ77" s="205"/>
      <c r="BA77" s="205"/>
      <c r="BB77" s="205"/>
      <c r="BC77" s="201"/>
      <c r="BD77" s="201"/>
      <c r="BE77" s="201"/>
      <c r="BF77" s="201"/>
      <c r="BG77" s="201"/>
      <c r="BH77" s="202"/>
    </row>
    <row r="78" spans="1:60" ht="24" customHeight="1" x14ac:dyDescent="0.3">
      <c r="A78" s="203" t="s">
        <v>551</v>
      </c>
      <c r="B78" s="200"/>
      <c r="C78" s="204"/>
      <c r="D78" s="204"/>
      <c r="E78" s="204"/>
      <c r="F78" s="204"/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204"/>
      <c r="R78" s="204"/>
      <c r="S78" s="204"/>
      <c r="T78" s="204"/>
      <c r="U78" s="204"/>
      <c r="V78" s="204"/>
      <c r="W78" s="204"/>
      <c r="X78" s="204"/>
      <c r="Y78" s="204"/>
      <c r="Z78" s="204"/>
      <c r="AA78" s="204"/>
      <c r="AB78" s="205"/>
      <c r="AC78" s="205"/>
      <c r="AD78" s="205"/>
      <c r="AE78" s="205"/>
      <c r="AF78" s="205"/>
      <c r="AG78" s="205"/>
      <c r="AH78" s="205"/>
      <c r="AI78" s="205"/>
      <c r="AJ78" s="205"/>
      <c r="AK78" s="205"/>
      <c r="AL78" s="205"/>
      <c r="AM78" s="205"/>
      <c r="AN78" s="205"/>
      <c r="AO78" s="205"/>
      <c r="AP78" s="205"/>
      <c r="AQ78" s="205"/>
      <c r="AR78" s="205"/>
      <c r="AS78" s="205"/>
      <c r="AT78" s="205"/>
      <c r="AU78" s="205"/>
      <c r="AV78" s="205"/>
      <c r="AW78" s="205"/>
      <c r="AX78" s="205"/>
      <c r="AY78" s="205"/>
      <c r="AZ78" s="205"/>
      <c r="BA78" s="205"/>
      <c r="BB78" s="205"/>
      <c r="BC78" s="201"/>
      <c r="BD78" s="201"/>
      <c r="BE78" s="201"/>
      <c r="BF78" s="201"/>
      <c r="BG78" s="201"/>
      <c r="BH78" s="202"/>
    </row>
    <row r="79" spans="1:60" ht="24" customHeight="1" x14ac:dyDescent="0.3">
      <c r="A79" s="203" t="s">
        <v>552</v>
      </c>
      <c r="B79" s="200"/>
      <c r="C79" s="204"/>
      <c r="D79" s="204"/>
      <c r="E79" s="204"/>
      <c r="F79" s="204"/>
      <c r="G79" s="204"/>
      <c r="H79" s="204"/>
      <c r="I79" s="204"/>
      <c r="J79" s="204"/>
      <c r="K79" s="204"/>
      <c r="L79" s="204"/>
      <c r="M79" s="204"/>
      <c r="N79" s="204"/>
      <c r="O79" s="204"/>
      <c r="P79" s="204"/>
      <c r="Q79" s="204"/>
      <c r="R79" s="204"/>
      <c r="S79" s="204"/>
      <c r="T79" s="204"/>
      <c r="U79" s="204"/>
      <c r="V79" s="204"/>
      <c r="W79" s="204"/>
      <c r="X79" s="204"/>
      <c r="Y79" s="204"/>
      <c r="Z79" s="204"/>
      <c r="AA79" s="204"/>
      <c r="AB79" s="205"/>
      <c r="AC79" s="205"/>
      <c r="AD79" s="205"/>
      <c r="AE79" s="205"/>
      <c r="AF79" s="205"/>
      <c r="AG79" s="205"/>
      <c r="AH79" s="205"/>
      <c r="AI79" s="205"/>
      <c r="AJ79" s="205"/>
      <c r="AK79" s="205"/>
      <c r="AL79" s="205"/>
      <c r="AM79" s="205"/>
      <c r="AN79" s="205"/>
      <c r="AO79" s="205"/>
      <c r="AP79" s="205"/>
      <c r="AQ79" s="205"/>
      <c r="AR79" s="205"/>
      <c r="AS79" s="205"/>
      <c r="AT79" s="205"/>
      <c r="AU79" s="205"/>
      <c r="AV79" s="205"/>
      <c r="AW79" s="205"/>
      <c r="AX79" s="205"/>
      <c r="AY79" s="205"/>
      <c r="AZ79" s="205"/>
      <c r="BA79" s="205"/>
      <c r="BB79" s="205"/>
      <c r="BC79" s="201"/>
      <c r="BD79" s="201"/>
      <c r="BE79" s="201"/>
      <c r="BF79" s="201"/>
      <c r="BG79" s="201"/>
      <c r="BH79" s="202"/>
    </row>
    <row r="80" spans="1:60" ht="24" customHeight="1" x14ac:dyDescent="0.3">
      <c r="A80" s="203" t="s">
        <v>553</v>
      </c>
      <c r="B80" s="200"/>
      <c r="C80" s="204"/>
      <c r="D80" s="204"/>
      <c r="E80" s="204"/>
      <c r="F80" s="204"/>
      <c r="G80" s="204"/>
      <c r="H80" s="204"/>
      <c r="I80" s="204"/>
      <c r="J80" s="204"/>
      <c r="K80" s="204"/>
      <c r="L80" s="204"/>
      <c r="M80" s="204"/>
      <c r="N80" s="204"/>
      <c r="O80" s="204"/>
      <c r="P80" s="204"/>
      <c r="Q80" s="204"/>
      <c r="R80" s="204"/>
      <c r="S80" s="204"/>
      <c r="T80" s="204"/>
      <c r="U80" s="204"/>
      <c r="V80" s="204"/>
      <c r="W80" s="204"/>
      <c r="X80" s="204"/>
      <c r="Y80" s="204"/>
      <c r="Z80" s="204"/>
      <c r="AA80" s="204"/>
      <c r="AB80" s="205"/>
      <c r="AC80" s="205"/>
      <c r="AD80" s="205"/>
      <c r="AE80" s="205"/>
      <c r="AF80" s="205"/>
      <c r="AG80" s="205"/>
      <c r="AH80" s="205"/>
      <c r="AI80" s="205"/>
      <c r="AJ80" s="205"/>
      <c r="AK80" s="205"/>
      <c r="AL80" s="205"/>
      <c r="AM80" s="205"/>
      <c r="AN80" s="205"/>
      <c r="AO80" s="205"/>
      <c r="AP80" s="205"/>
      <c r="AQ80" s="205"/>
      <c r="AR80" s="205"/>
      <c r="AS80" s="205"/>
      <c r="AT80" s="205"/>
      <c r="AU80" s="205"/>
      <c r="AV80" s="205"/>
      <c r="AW80" s="205"/>
      <c r="AX80" s="205"/>
      <c r="AY80" s="205"/>
      <c r="AZ80" s="205"/>
      <c r="BA80" s="205"/>
      <c r="BB80" s="205"/>
      <c r="BC80" s="201"/>
      <c r="BD80" s="201"/>
      <c r="BE80" s="201"/>
      <c r="BF80" s="201"/>
      <c r="BG80" s="201"/>
      <c r="BH80" s="202"/>
    </row>
    <row r="81" spans="1:60" ht="24" customHeight="1" x14ac:dyDescent="0.3">
      <c r="A81" s="248" t="s">
        <v>554</v>
      </c>
      <c r="B81" s="200"/>
      <c r="C81" s="204"/>
      <c r="D81" s="204"/>
      <c r="E81" s="204"/>
      <c r="F81" s="204"/>
      <c r="G81" s="204"/>
      <c r="H81" s="204"/>
      <c r="I81" s="204"/>
      <c r="J81" s="204"/>
      <c r="K81" s="204"/>
      <c r="L81" s="204"/>
      <c r="M81" s="204"/>
      <c r="N81" s="204"/>
      <c r="O81" s="204"/>
      <c r="P81" s="204"/>
      <c r="Q81" s="204"/>
      <c r="R81" s="204"/>
      <c r="S81" s="204"/>
      <c r="T81" s="204"/>
      <c r="U81" s="204"/>
      <c r="V81" s="204"/>
      <c r="W81" s="204"/>
      <c r="X81" s="204"/>
      <c r="Y81" s="204"/>
      <c r="Z81" s="204"/>
      <c r="AA81" s="204"/>
      <c r="AB81" s="205"/>
      <c r="AC81" s="205"/>
      <c r="AD81" s="205"/>
      <c r="AE81" s="205"/>
      <c r="AF81" s="205"/>
      <c r="AG81" s="205"/>
      <c r="AH81" s="205"/>
      <c r="AI81" s="205"/>
      <c r="AJ81" s="205"/>
      <c r="AK81" s="205"/>
      <c r="AL81" s="205"/>
      <c r="AM81" s="205"/>
      <c r="AN81" s="205"/>
      <c r="AO81" s="205"/>
      <c r="AP81" s="205"/>
      <c r="AQ81" s="205"/>
      <c r="AR81" s="205"/>
      <c r="AS81" s="205"/>
      <c r="AT81" s="205"/>
      <c r="AU81" s="205"/>
      <c r="AV81" s="205"/>
      <c r="AW81" s="205"/>
      <c r="AX81" s="205"/>
      <c r="AY81" s="205"/>
      <c r="AZ81" s="205"/>
      <c r="BA81" s="205"/>
      <c r="BB81" s="205"/>
      <c r="BC81" s="201"/>
      <c r="BD81" s="201"/>
      <c r="BE81" s="201"/>
      <c r="BF81" s="201"/>
      <c r="BG81" s="201"/>
      <c r="BH81" s="202"/>
    </row>
    <row r="82" spans="1:60" ht="24" customHeight="1" x14ac:dyDescent="0.25">
      <c r="A82" s="248" t="s">
        <v>555</v>
      </c>
      <c r="B82" s="186"/>
      <c r="C82" s="244"/>
      <c r="D82" s="244"/>
      <c r="E82" s="244"/>
      <c r="F82" s="244"/>
      <c r="G82" s="244"/>
      <c r="H82" s="244"/>
      <c r="I82" s="211"/>
      <c r="J82" s="211"/>
      <c r="K82" s="211"/>
      <c r="L82" s="211"/>
      <c r="M82" s="211"/>
      <c r="N82" s="211"/>
      <c r="O82" s="211"/>
      <c r="P82" s="211"/>
      <c r="Q82" s="211"/>
      <c r="R82" s="211"/>
      <c r="S82" s="211"/>
      <c r="T82" s="211"/>
      <c r="U82" s="211"/>
      <c r="V82" s="211"/>
      <c r="W82" s="211"/>
      <c r="X82" s="211"/>
      <c r="Y82" s="211"/>
      <c r="Z82" s="211"/>
      <c r="AA82" s="211"/>
      <c r="AB82" s="212"/>
      <c r="AC82" s="212"/>
      <c r="AD82" s="212"/>
      <c r="AE82" s="212"/>
      <c r="AF82" s="212"/>
      <c r="AG82" s="212"/>
      <c r="AH82" s="212"/>
      <c r="AI82" s="212"/>
      <c r="AJ82" s="212"/>
      <c r="AK82" s="212"/>
      <c r="AL82" s="212"/>
      <c r="AM82" s="212"/>
      <c r="AN82" s="212"/>
      <c r="AO82" s="212"/>
      <c r="AP82" s="212"/>
      <c r="AQ82" s="212"/>
      <c r="AR82" s="212"/>
      <c r="AS82" s="212"/>
      <c r="AT82" s="212"/>
      <c r="AU82" s="212"/>
      <c r="AV82" s="212"/>
      <c r="AW82" s="212"/>
      <c r="AX82" s="212"/>
      <c r="AY82" s="212"/>
      <c r="AZ82" s="212"/>
      <c r="BA82" s="212"/>
      <c r="BB82" s="212"/>
      <c r="BC82" s="213"/>
      <c r="BD82" s="213"/>
      <c r="BE82" s="213"/>
      <c r="BF82" s="213"/>
      <c r="BG82" s="213"/>
      <c r="BH82" s="249"/>
    </row>
    <row r="83" spans="1:60" ht="24" customHeight="1" x14ac:dyDescent="0.25">
      <c r="A83" s="248" t="s">
        <v>556</v>
      </c>
      <c r="B83" s="186"/>
      <c r="C83" s="244"/>
      <c r="D83" s="244"/>
      <c r="E83" s="244"/>
      <c r="F83" s="244"/>
      <c r="G83" s="244"/>
      <c r="H83" s="244"/>
      <c r="I83" s="211"/>
      <c r="J83" s="211"/>
      <c r="K83" s="211"/>
      <c r="L83" s="211"/>
      <c r="M83" s="211"/>
      <c r="N83" s="211"/>
      <c r="O83" s="211"/>
      <c r="P83" s="211"/>
      <c r="Q83" s="211"/>
      <c r="R83" s="211"/>
      <c r="S83" s="211"/>
      <c r="T83" s="211"/>
      <c r="U83" s="211"/>
      <c r="V83" s="211"/>
      <c r="W83" s="211"/>
      <c r="X83" s="211"/>
      <c r="Y83" s="211"/>
      <c r="Z83" s="211"/>
      <c r="AA83" s="211"/>
      <c r="AB83" s="212"/>
      <c r="AC83" s="212"/>
      <c r="AD83" s="212"/>
      <c r="AE83" s="212"/>
      <c r="AF83" s="212"/>
      <c r="AG83" s="212"/>
      <c r="AH83" s="212"/>
      <c r="AI83" s="212"/>
      <c r="AJ83" s="212"/>
      <c r="AK83" s="212"/>
      <c r="AL83" s="212"/>
      <c r="AM83" s="212"/>
      <c r="AN83" s="212"/>
      <c r="AO83" s="212"/>
      <c r="AP83" s="212"/>
      <c r="AQ83" s="212"/>
      <c r="AR83" s="212"/>
      <c r="AS83" s="212"/>
      <c r="AT83" s="212"/>
      <c r="AU83" s="212"/>
      <c r="AV83" s="212"/>
      <c r="AW83" s="212"/>
      <c r="AX83" s="212"/>
      <c r="AY83" s="212"/>
      <c r="AZ83" s="212"/>
      <c r="BA83" s="212"/>
      <c r="BB83" s="212"/>
      <c r="BC83" s="213"/>
      <c r="BD83" s="213"/>
      <c r="BE83" s="213"/>
      <c r="BF83" s="213"/>
      <c r="BG83" s="213"/>
      <c r="BH83" s="249"/>
    </row>
    <row r="84" spans="1:60" ht="24" customHeight="1" x14ac:dyDescent="0.25">
      <c r="A84" s="248" t="s">
        <v>557</v>
      </c>
      <c r="B84" s="186"/>
      <c r="C84" s="244"/>
      <c r="D84" s="244"/>
      <c r="E84" s="244"/>
      <c r="F84" s="244"/>
      <c r="G84" s="244"/>
      <c r="H84" s="244"/>
      <c r="I84" s="211"/>
      <c r="J84" s="211"/>
      <c r="K84" s="211"/>
      <c r="L84" s="211"/>
      <c r="M84" s="211"/>
      <c r="N84" s="211"/>
      <c r="O84" s="211"/>
      <c r="P84" s="211"/>
      <c r="Q84" s="211"/>
      <c r="R84" s="211"/>
      <c r="S84" s="211"/>
      <c r="T84" s="211"/>
      <c r="U84" s="211"/>
      <c r="V84" s="211"/>
      <c r="W84" s="211"/>
      <c r="X84" s="211"/>
      <c r="Y84" s="211"/>
      <c r="Z84" s="211"/>
      <c r="AA84" s="211"/>
      <c r="AB84" s="212"/>
      <c r="AC84" s="212"/>
      <c r="AD84" s="212"/>
      <c r="AE84" s="212"/>
      <c r="AF84" s="212"/>
      <c r="AG84" s="212"/>
      <c r="AH84" s="212"/>
      <c r="AI84" s="212"/>
      <c r="AJ84" s="212"/>
      <c r="AK84" s="212"/>
      <c r="AL84" s="212"/>
      <c r="AM84" s="212"/>
      <c r="AN84" s="212"/>
      <c r="AO84" s="212"/>
      <c r="AP84" s="212"/>
      <c r="AQ84" s="212"/>
      <c r="AR84" s="212"/>
      <c r="AS84" s="212"/>
      <c r="AT84" s="212"/>
      <c r="AU84" s="212"/>
      <c r="AV84" s="212"/>
      <c r="AW84" s="212"/>
      <c r="AX84" s="212"/>
      <c r="AY84" s="212"/>
      <c r="AZ84" s="212"/>
      <c r="BA84" s="212"/>
      <c r="BB84" s="212"/>
      <c r="BC84" s="213"/>
      <c r="BD84" s="213"/>
      <c r="BE84" s="213"/>
      <c r="BF84" s="213"/>
      <c r="BG84" s="213"/>
      <c r="BH84" s="213"/>
    </row>
    <row r="85" spans="1:60" ht="24" customHeight="1" x14ac:dyDescent="0.25">
      <c r="A85" s="248" t="s">
        <v>558</v>
      </c>
      <c r="B85" s="186"/>
      <c r="C85" s="244"/>
      <c r="D85" s="244"/>
      <c r="E85" s="244"/>
      <c r="F85" s="244"/>
      <c r="G85" s="244"/>
      <c r="H85" s="244"/>
      <c r="I85" s="211"/>
      <c r="J85" s="211"/>
      <c r="K85" s="211"/>
      <c r="L85" s="211"/>
      <c r="M85" s="211"/>
      <c r="N85" s="211"/>
      <c r="O85" s="211"/>
      <c r="P85" s="211"/>
      <c r="Q85" s="211"/>
      <c r="R85" s="211"/>
      <c r="S85" s="211"/>
      <c r="T85" s="211"/>
      <c r="U85" s="211"/>
      <c r="V85" s="211"/>
      <c r="W85" s="211"/>
      <c r="X85" s="211"/>
      <c r="Y85" s="211"/>
      <c r="Z85" s="211"/>
      <c r="AA85" s="211"/>
      <c r="AB85" s="212"/>
      <c r="AC85" s="212"/>
      <c r="AD85" s="212"/>
      <c r="AE85" s="212"/>
      <c r="AF85" s="212"/>
      <c r="AG85" s="212"/>
      <c r="AH85" s="212"/>
      <c r="AI85" s="212"/>
      <c r="AJ85" s="212"/>
      <c r="AK85" s="212"/>
      <c r="AL85" s="212"/>
      <c r="AM85" s="212"/>
      <c r="AN85" s="212"/>
      <c r="AO85" s="212"/>
      <c r="AP85" s="212"/>
      <c r="AQ85" s="212"/>
      <c r="AR85" s="212"/>
      <c r="AS85" s="212"/>
      <c r="AT85" s="212"/>
      <c r="AU85" s="212"/>
      <c r="AV85" s="212"/>
      <c r="AW85" s="212"/>
      <c r="AX85" s="212"/>
      <c r="AY85" s="212"/>
      <c r="AZ85" s="212"/>
      <c r="BA85" s="212"/>
      <c r="BB85" s="212"/>
      <c r="BC85" s="213"/>
      <c r="BD85" s="213"/>
      <c r="BE85" s="213"/>
      <c r="BF85" s="213"/>
      <c r="BG85" s="213"/>
      <c r="BH85" s="213"/>
    </row>
    <row r="86" spans="1:60" ht="24" customHeight="1" x14ac:dyDescent="0.25">
      <c r="A86" s="248" t="s">
        <v>559</v>
      </c>
      <c r="B86" s="186"/>
      <c r="C86" s="244"/>
      <c r="D86" s="244"/>
      <c r="E86" s="244"/>
      <c r="F86" s="244"/>
      <c r="G86" s="244"/>
      <c r="H86" s="244"/>
      <c r="I86" s="211"/>
      <c r="J86" s="211"/>
      <c r="K86" s="211"/>
      <c r="L86" s="211"/>
      <c r="M86" s="211"/>
      <c r="N86" s="211"/>
      <c r="O86" s="211"/>
      <c r="P86" s="211"/>
      <c r="Q86" s="211"/>
      <c r="R86" s="211"/>
      <c r="S86" s="211"/>
      <c r="T86" s="211"/>
      <c r="U86" s="211"/>
      <c r="V86" s="211"/>
      <c r="W86" s="211"/>
      <c r="X86" s="211"/>
      <c r="Y86" s="211"/>
      <c r="Z86" s="211"/>
      <c r="AA86" s="211"/>
      <c r="AB86" s="212"/>
      <c r="AC86" s="212"/>
      <c r="AD86" s="212"/>
      <c r="AE86" s="212"/>
      <c r="AF86" s="212"/>
      <c r="AG86" s="212"/>
      <c r="AH86" s="212"/>
      <c r="AI86" s="212"/>
      <c r="AJ86" s="212"/>
      <c r="AK86" s="212"/>
      <c r="AL86" s="212"/>
      <c r="AM86" s="212"/>
      <c r="AN86" s="212"/>
      <c r="AO86" s="212"/>
      <c r="AP86" s="212"/>
      <c r="AQ86" s="212"/>
      <c r="AR86" s="212"/>
      <c r="AS86" s="212"/>
      <c r="AT86" s="212"/>
      <c r="AU86" s="212"/>
      <c r="AV86" s="212"/>
      <c r="AW86" s="212"/>
      <c r="AX86" s="212"/>
      <c r="AY86" s="212"/>
      <c r="AZ86" s="212"/>
      <c r="BA86" s="212"/>
      <c r="BB86" s="212"/>
      <c r="BC86" s="213"/>
      <c r="BD86" s="213"/>
      <c r="BE86" s="213"/>
      <c r="BF86" s="213"/>
      <c r="BG86" s="213"/>
      <c r="BH86" s="213"/>
    </row>
    <row r="87" spans="1:60" ht="24" customHeight="1" x14ac:dyDescent="0.25">
      <c r="A87" s="248" t="s">
        <v>560</v>
      </c>
      <c r="B87" s="186"/>
      <c r="C87" s="244"/>
      <c r="D87" s="244"/>
      <c r="E87" s="244"/>
      <c r="F87" s="244"/>
      <c r="G87" s="244"/>
      <c r="H87" s="244"/>
      <c r="I87" s="211"/>
      <c r="J87" s="211"/>
      <c r="K87" s="211"/>
      <c r="L87" s="211"/>
      <c r="M87" s="211"/>
      <c r="N87" s="211"/>
      <c r="O87" s="211"/>
      <c r="P87" s="211"/>
      <c r="Q87" s="211"/>
      <c r="R87" s="211"/>
      <c r="S87" s="211"/>
      <c r="T87" s="211"/>
      <c r="U87" s="211"/>
      <c r="V87" s="211"/>
      <c r="W87" s="211"/>
      <c r="X87" s="211"/>
      <c r="Y87" s="211"/>
      <c r="Z87" s="211"/>
      <c r="AA87" s="211"/>
      <c r="AB87" s="212"/>
      <c r="AC87" s="212"/>
      <c r="AD87" s="212"/>
      <c r="AE87" s="212"/>
      <c r="AF87" s="212"/>
      <c r="AG87" s="212"/>
      <c r="AH87" s="212"/>
      <c r="AI87" s="212"/>
      <c r="AJ87" s="212"/>
      <c r="AK87" s="212"/>
      <c r="AL87" s="212"/>
      <c r="AM87" s="212"/>
      <c r="AN87" s="212"/>
      <c r="AO87" s="212"/>
      <c r="AP87" s="212"/>
      <c r="AQ87" s="212"/>
      <c r="AR87" s="212"/>
      <c r="AS87" s="212"/>
      <c r="AT87" s="212"/>
      <c r="AU87" s="212"/>
      <c r="AV87" s="212"/>
      <c r="AW87" s="212"/>
      <c r="AX87" s="212"/>
      <c r="AY87" s="212"/>
      <c r="AZ87" s="212"/>
      <c r="BA87" s="212"/>
      <c r="BB87" s="212"/>
      <c r="BC87" s="213"/>
      <c r="BD87" s="213"/>
      <c r="BE87" s="213"/>
      <c r="BF87" s="213"/>
      <c r="BG87" s="213"/>
      <c r="BH87" s="213"/>
    </row>
    <row r="88" spans="1:60" ht="24" customHeight="1" x14ac:dyDescent="0.25">
      <c r="A88" s="248" t="s">
        <v>561</v>
      </c>
      <c r="B88" s="186"/>
      <c r="C88" s="244"/>
      <c r="D88" s="244"/>
      <c r="E88" s="244"/>
      <c r="F88" s="244"/>
      <c r="G88" s="244"/>
      <c r="H88" s="244"/>
      <c r="I88" s="211"/>
      <c r="J88" s="211"/>
      <c r="K88" s="211"/>
      <c r="L88" s="211"/>
      <c r="M88" s="211"/>
      <c r="N88" s="211"/>
      <c r="O88" s="211"/>
      <c r="P88" s="211"/>
      <c r="Q88" s="211"/>
      <c r="R88" s="211"/>
      <c r="S88" s="211"/>
      <c r="T88" s="211"/>
      <c r="U88" s="211"/>
      <c r="V88" s="211"/>
      <c r="W88" s="211"/>
      <c r="X88" s="211"/>
      <c r="Y88" s="211"/>
      <c r="Z88" s="211"/>
      <c r="AA88" s="211"/>
      <c r="AB88" s="212"/>
      <c r="AC88" s="212"/>
      <c r="AD88" s="212"/>
      <c r="AE88" s="212"/>
      <c r="AF88" s="212"/>
      <c r="AG88" s="212"/>
      <c r="AH88" s="212"/>
      <c r="AI88" s="212"/>
      <c r="AJ88" s="212"/>
      <c r="AK88" s="212"/>
      <c r="AL88" s="212"/>
      <c r="AM88" s="212"/>
      <c r="AN88" s="212"/>
      <c r="AO88" s="212"/>
      <c r="AP88" s="212"/>
      <c r="AQ88" s="212"/>
      <c r="AR88" s="212"/>
      <c r="AS88" s="212"/>
      <c r="AT88" s="212"/>
      <c r="AU88" s="212"/>
      <c r="AV88" s="212"/>
      <c r="AW88" s="212"/>
      <c r="AX88" s="212"/>
      <c r="AY88" s="212"/>
      <c r="AZ88" s="212"/>
      <c r="BA88" s="212"/>
      <c r="BB88" s="212"/>
      <c r="BC88" s="213"/>
      <c r="BD88" s="213"/>
      <c r="BE88" s="213"/>
      <c r="BF88" s="213"/>
      <c r="BG88" s="213"/>
      <c r="BH88" s="213"/>
    </row>
    <row r="89" spans="1:60" ht="24" customHeight="1" x14ac:dyDescent="0.25">
      <c r="A89" s="248" t="s">
        <v>562</v>
      </c>
      <c r="B89" s="186"/>
      <c r="C89" s="244"/>
      <c r="D89" s="244"/>
      <c r="E89" s="244"/>
      <c r="F89" s="244"/>
      <c r="G89" s="244"/>
      <c r="H89" s="244"/>
      <c r="I89" s="211"/>
      <c r="J89" s="211"/>
      <c r="K89" s="211"/>
      <c r="L89" s="211"/>
      <c r="M89" s="211"/>
      <c r="N89" s="211"/>
      <c r="O89" s="211"/>
      <c r="P89" s="211"/>
      <c r="Q89" s="211"/>
      <c r="R89" s="211"/>
      <c r="S89" s="211"/>
      <c r="T89" s="211"/>
      <c r="U89" s="211"/>
      <c r="V89" s="211"/>
      <c r="W89" s="211"/>
      <c r="X89" s="211"/>
      <c r="Y89" s="211"/>
      <c r="Z89" s="211"/>
      <c r="AA89" s="211"/>
      <c r="AB89" s="212"/>
      <c r="AC89" s="212"/>
      <c r="AD89" s="212"/>
      <c r="AE89" s="212"/>
      <c r="AF89" s="212"/>
      <c r="AG89" s="212"/>
      <c r="AH89" s="212"/>
      <c r="AI89" s="212"/>
      <c r="AJ89" s="212"/>
      <c r="AK89" s="212"/>
      <c r="AL89" s="212"/>
      <c r="AM89" s="212"/>
      <c r="AN89" s="212"/>
      <c r="AO89" s="212"/>
      <c r="AP89" s="212"/>
      <c r="AQ89" s="212"/>
      <c r="AR89" s="212"/>
      <c r="AS89" s="212"/>
      <c r="AT89" s="212"/>
      <c r="AU89" s="212"/>
      <c r="AV89" s="212"/>
      <c r="AW89" s="212"/>
      <c r="AX89" s="212"/>
      <c r="AY89" s="212"/>
      <c r="AZ89" s="212"/>
      <c r="BA89" s="212"/>
      <c r="BB89" s="212"/>
      <c r="BC89" s="213"/>
      <c r="BD89" s="213"/>
      <c r="BE89" s="213"/>
      <c r="BF89" s="213"/>
      <c r="BG89" s="213"/>
      <c r="BH89" s="213"/>
    </row>
    <row r="90" spans="1:60" ht="24" customHeight="1" x14ac:dyDescent="0.25">
      <c r="A90" s="248" t="s">
        <v>563</v>
      </c>
      <c r="B90" s="186"/>
      <c r="C90" s="244"/>
      <c r="D90" s="244"/>
      <c r="E90" s="244"/>
      <c r="F90" s="244"/>
      <c r="G90" s="244"/>
      <c r="H90" s="244"/>
      <c r="I90" s="211"/>
      <c r="J90" s="211"/>
      <c r="K90" s="211"/>
      <c r="L90" s="211"/>
      <c r="M90" s="211"/>
      <c r="N90" s="211"/>
      <c r="O90" s="211"/>
      <c r="P90" s="211"/>
      <c r="Q90" s="211"/>
      <c r="R90" s="211"/>
      <c r="S90" s="211"/>
      <c r="T90" s="211"/>
      <c r="U90" s="211"/>
      <c r="V90" s="211"/>
      <c r="W90" s="211"/>
      <c r="X90" s="211"/>
      <c r="Y90" s="211"/>
      <c r="Z90" s="211"/>
      <c r="AA90" s="211"/>
      <c r="AB90" s="212"/>
      <c r="AC90" s="212"/>
      <c r="AD90" s="212"/>
      <c r="AE90" s="212"/>
      <c r="AF90" s="212"/>
      <c r="AG90" s="212"/>
      <c r="AH90" s="212"/>
      <c r="AI90" s="212"/>
      <c r="AJ90" s="212"/>
      <c r="AK90" s="212"/>
      <c r="AL90" s="212"/>
      <c r="AM90" s="212"/>
      <c r="AN90" s="212"/>
      <c r="AO90" s="212"/>
      <c r="AP90" s="212"/>
      <c r="AQ90" s="212"/>
      <c r="AR90" s="212"/>
      <c r="AS90" s="212"/>
      <c r="AT90" s="212"/>
      <c r="AU90" s="212"/>
      <c r="AV90" s="212"/>
      <c r="AW90" s="212"/>
      <c r="AX90" s="212"/>
      <c r="AY90" s="212"/>
      <c r="AZ90" s="212"/>
      <c r="BA90" s="212"/>
      <c r="BB90" s="212"/>
      <c r="BC90" s="213"/>
      <c r="BD90" s="213"/>
      <c r="BE90" s="213"/>
      <c r="BF90" s="213"/>
      <c r="BG90" s="213"/>
      <c r="BH90" s="213"/>
    </row>
    <row r="91" spans="1:60" ht="24" customHeight="1" x14ac:dyDescent="0.25">
      <c r="A91" s="250" t="s">
        <v>564</v>
      </c>
      <c r="B91" s="186"/>
      <c r="C91" s="244"/>
      <c r="D91" s="244"/>
      <c r="E91" s="244"/>
      <c r="F91" s="244"/>
      <c r="G91" s="244"/>
      <c r="H91" s="244"/>
      <c r="I91" s="211"/>
      <c r="J91" s="211"/>
      <c r="K91" s="211"/>
      <c r="L91" s="211"/>
      <c r="M91" s="211"/>
      <c r="N91" s="211"/>
      <c r="O91" s="211"/>
      <c r="P91" s="211"/>
      <c r="Q91" s="211"/>
      <c r="R91" s="211"/>
      <c r="S91" s="211"/>
      <c r="T91" s="211"/>
      <c r="U91" s="211"/>
      <c r="V91" s="211"/>
      <c r="W91" s="211"/>
      <c r="X91" s="211"/>
      <c r="Y91" s="211"/>
      <c r="Z91" s="211"/>
      <c r="AA91" s="211"/>
      <c r="AB91" s="212"/>
      <c r="AC91" s="212"/>
      <c r="AD91" s="212"/>
      <c r="AE91" s="212"/>
      <c r="AF91" s="212"/>
      <c r="AG91" s="212"/>
      <c r="AH91" s="212"/>
      <c r="AI91" s="212"/>
      <c r="AJ91" s="212"/>
      <c r="AK91" s="212"/>
      <c r="AL91" s="212"/>
      <c r="AM91" s="212"/>
      <c r="AN91" s="212"/>
      <c r="AO91" s="212"/>
      <c r="AP91" s="212"/>
      <c r="AQ91" s="212"/>
      <c r="AR91" s="212"/>
      <c r="AS91" s="212"/>
      <c r="AT91" s="212"/>
      <c r="AU91" s="212"/>
      <c r="AV91" s="212"/>
      <c r="AW91" s="212"/>
      <c r="AX91" s="212"/>
      <c r="AY91" s="212"/>
      <c r="AZ91" s="212"/>
      <c r="BA91" s="212"/>
      <c r="BB91" s="212"/>
      <c r="BC91" s="213"/>
      <c r="BD91" s="213"/>
      <c r="BE91" s="213"/>
      <c r="BF91" s="213"/>
      <c r="BG91" s="213"/>
      <c r="BH91" s="213"/>
    </row>
    <row r="92" spans="1:60" s="251" customFormat="1" ht="24" customHeight="1" x14ac:dyDescent="0.3">
      <c r="A92" s="186"/>
      <c r="B92" s="200" t="e">
        <f t="shared" ref="B92:AG92" si="2">B76+B11+B10</f>
        <v>#REF!</v>
      </c>
      <c r="C92" s="200" t="e">
        <f t="shared" si="2"/>
        <v>#REF!</v>
      </c>
      <c r="D92" s="200" t="e">
        <f t="shared" si="2"/>
        <v>#REF!</v>
      </c>
      <c r="E92" s="200" t="e">
        <f t="shared" si="2"/>
        <v>#REF!</v>
      </c>
      <c r="F92" s="200" t="e">
        <f t="shared" si="2"/>
        <v>#REF!</v>
      </c>
      <c r="G92" s="200" t="e">
        <f t="shared" si="2"/>
        <v>#REF!</v>
      </c>
      <c r="H92" s="200" t="e">
        <f t="shared" si="2"/>
        <v>#REF!</v>
      </c>
      <c r="I92" s="200" t="e">
        <f t="shared" si="2"/>
        <v>#REF!</v>
      </c>
      <c r="J92" s="200" t="e">
        <f t="shared" si="2"/>
        <v>#REF!</v>
      </c>
      <c r="K92" s="200" t="e">
        <f t="shared" si="2"/>
        <v>#REF!</v>
      </c>
      <c r="L92" s="200" t="e">
        <f t="shared" si="2"/>
        <v>#REF!</v>
      </c>
      <c r="M92" s="200" t="e">
        <f t="shared" si="2"/>
        <v>#REF!</v>
      </c>
      <c r="N92" s="200" t="e">
        <f t="shared" si="2"/>
        <v>#REF!</v>
      </c>
      <c r="O92" s="200" t="e">
        <f t="shared" si="2"/>
        <v>#REF!</v>
      </c>
      <c r="P92" s="200" t="e">
        <f t="shared" si="2"/>
        <v>#REF!</v>
      </c>
      <c r="Q92" s="200" t="e">
        <f t="shared" si="2"/>
        <v>#REF!</v>
      </c>
      <c r="R92" s="200" t="e">
        <f t="shared" si="2"/>
        <v>#REF!</v>
      </c>
      <c r="S92" s="200" t="e">
        <f t="shared" si="2"/>
        <v>#REF!</v>
      </c>
      <c r="T92" s="200" t="e">
        <f t="shared" si="2"/>
        <v>#REF!</v>
      </c>
      <c r="U92" s="200" t="e">
        <f t="shared" si="2"/>
        <v>#REF!</v>
      </c>
      <c r="V92" s="200" t="e">
        <f t="shared" si="2"/>
        <v>#REF!</v>
      </c>
      <c r="W92" s="200" t="e">
        <f t="shared" si="2"/>
        <v>#REF!</v>
      </c>
      <c r="X92" s="200" t="e">
        <f t="shared" si="2"/>
        <v>#REF!</v>
      </c>
      <c r="Y92" s="200" t="e">
        <f t="shared" si="2"/>
        <v>#REF!</v>
      </c>
      <c r="Z92" s="200" t="e">
        <f t="shared" si="2"/>
        <v>#REF!</v>
      </c>
      <c r="AA92" s="200" t="e">
        <f t="shared" si="2"/>
        <v>#REF!</v>
      </c>
      <c r="AB92" s="200" t="e">
        <f t="shared" si="2"/>
        <v>#REF!</v>
      </c>
      <c r="AC92" s="200" t="e">
        <f t="shared" si="2"/>
        <v>#REF!</v>
      </c>
      <c r="AD92" s="200" t="e">
        <f t="shared" si="2"/>
        <v>#REF!</v>
      </c>
      <c r="AE92" s="200" t="e">
        <f t="shared" si="2"/>
        <v>#REF!</v>
      </c>
      <c r="AF92" s="200" t="e">
        <f t="shared" si="2"/>
        <v>#REF!</v>
      </c>
      <c r="AG92" s="200" t="e">
        <f t="shared" si="2"/>
        <v>#REF!</v>
      </c>
      <c r="AH92" s="200" t="e">
        <f t="shared" ref="AH92:BB92" si="3">AH76+AH11+AH10</f>
        <v>#REF!</v>
      </c>
      <c r="AI92" s="200" t="e">
        <f t="shared" si="3"/>
        <v>#REF!</v>
      </c>
      <c r="AJ92" s="200" t="e">
        <f t="shared" si="3"/>
        <v>#REF!</v>
      </c>
      <c r="AK92" s="200" t="e">
        <f t="shared" si="3"/>
        <v>#REF!</v>
      </c>
      <c r="AL92" s="200" t="e">
        <f t="shared" si="3"/>
        <v>#REF!</v>
      </c>
      <c r="AM92" s="200" t="e">
        <f t="shared" si="3"/>
        <v>#REF!</v>
      </c>
      <c r="AN92" s="200" t="e">
        <f t="shared" si="3"/>
        <v>#REF!</v>
      </c>
      <c r="AO92" s="200" t="e">
        <f t="shared" si="3"/>
        <v>#REF!</v>
      </c>
      <c r="AP92" s="200" t="e">
        <f t="shared" si="3"/>
        <v>#REF!</v>
      </c>
      <c r="AQ92" s="200" t="e">
        <f t="shared" si="3"/>
        <v>#REF!</v>
      </c>
      <c r="AR92" s="200" t="e">
        <f t="shared" si="3"/>
        <v>#REF!</v>
      </c>
      <c r="AS92" s="200" t="e">
        <f t="shared" si="3"/>
        <v>#REF!</v>
      </c>
      <c r="AT92" s="200" t="e">
        <f t="shared" si="3"/>
        <v>#REF!</v>
      </c>
      <c r="AU92" s="200" t="e">
        <f t="shared" si="3"/>
        <v>#REF!</v>
      </c>
      <c r="AV92" s="200" t="e">
        <f t="shared" si="3"/>
        <v>#REF!</v>
      </c>
      <c r="AW92" s="200" t="e">
        <f t="shared" si="3"/>
        <v>#REF!</v>
      </c>
      <c r="AX92" s="200" t="e">
        <f t="shared" si="3"/>
        <v>#REF!</v>
      </c>
      <c r="AY92" s="200" t="e">
        <f t="shared" si="3"/>
        <v>#REF!</v>
      </c>
      <c r="AZ92" s="200" t="e">
        <f t="shared" si="3"/>
        <v>#REF!</v>
      </c>
      <c r="BA92" s="200" t="e">
        <f t="shared" si="3"/>
        <v>#REF!</v>
      </c>
      <c r="BB92" s="200" t="e">
        <f t="shared" si="3"/>
        <v>#REF!</v>
      </c>
      <c r="BC92" s="252"/>
      <c r="BD92" s="252"/>
      <c r="BE92" s="252"/>
      <c r="BF92" s="252"/>
      <c r="BG92" s="252"/>
      <c r="BH92" s="252"/>
    </row>
    <row r="93" spans="1:60" ht="24" customHeight="1" x14ac:dyDescent="0.25">
      <c r="A93" s="253" t="s">
        <v>90</v>
      </c>
      <c r="B93" s="186"/>
      <c r="C93" s="186"/>
      <c r="D93" s="186"/>
      <c r="E93" s="186"/>
      <c r="F93" s="186"/>
      <c r="G93" s="186"/>
      <c r="H93" s="186"/>
      <c r="I93" s="254"/>
      <c r="J93" s="254"/>
      <c r="K93" s="254"/>
      <c r="L93" s="254"/>
      <c r="M93" s="254"/>
      <c r="N93" s="254"/>
      <c r="O93" s="254"/>
      <c r="P93" s="254"/>
      <c r="Q93" s="254"/>
      <c r="R93" s="254"/>
      <c r="S93" s="254"/>
      <c r="T93" s="254"/>
      <c r="U93" s="254"/>
      <c r="V93" s="254"/>
      <c r="W93" s="254"/>
      <c r="X93" s="254"/>
      <c r="Y93" s="254"/>
      <c r="Z93" s="254"/>
      <c r="AA93" s="254"/>
      <c r="AB93" s="213"/>
      <c r="AC93" s="213"/>
      <c r="AD93" s="213"/>
      <c r="AE93" s="213"/>
      <c r="AF93" s="213"/>
      <c r="AG93" s="213"/>
      <c r="AH93" s="213"/>
      <c r="AI93" s="213"/>
      <c r="AJ93" s="213"/>
      <c r="AK93" s="213"/>
      <c r="AL93" s="213"/>
      <c r="AM93" s="213"/>
      <c r="AN93" s="213"/>
      <c r="AO93" s="213"/>
      <c r="AP93" s="213"/>
      <c r="AQ93" s="213"/>
      <c r="AR93" s="213"/>
      <c r="AS93" s="213"/>
      <c r="AT93" s="213"/>
      <c r="AU93" s="213"/>
      <c r="AV93" s="213"/>
      <c r="AW93" s="213"/>
      <c r="AX93" s="213"/>
      <c r="AY93" s="213"/>
      <c r="AZ93" s="213"/>
      <c r="BA93" s="213"/>
      <c r="BB93" s="213"/>
      <c r="BC93" s="213"/>
      <c r="BD93" s="213"/>
      <c r="BE93" s="213"/>
      <c r="BF93" s="213"/>
      <c r="BG93" s="213"/>
      <c r="BH93" s="213"/>
    </row>
    <row r="94" spans="1:60" ht="24" customHeight="1" x14ac:dyDescent="0.25">
      <c r="A94" s="186"/>
      <c r="B94" s="253"/>
      <c r="C94" s="186"/>
      <c r="D94" s="186"/>
      <c r="E94" s="253" t="s">
        <v>95</v>
      </c>
      <c r="F94" s="253" t="s">
        <v>95</v>
      </c>
      <c r="G94" s="253" t="s">
        <v>95</v>
      </c>
      <c r="H94" s="253" t="s">
        <v>95</v>
      </c>
      <c r="I94" s="254"/>
      <c r="J94" s="254"/>
      <c r="K94" s="254"/>
      <c r="L94" s="254"/>
      <c r="M94" s="254"/>
      <c r="N94" s="254"/>
      <c r="O94" s="254"/>
      <c r="P94" s="254"/>
      <c r="Q94" s="254"/>
      <c r="R94" s="254"/>
      <c r="S94" s="254"/>
      <c r="T94" s="254"/>
      <c r="U94" s="254"/>
      <c r="V94" s="254"/>
      <c r="W94" s="254"/>
      <c r="X94" s="254"/>
      <c r="Y94" s="254"/>
      <c r="Z94" s="254"/>
      <c r="AA94" s="254"/>
      <c r="AB94" s="213"/>
      <c r="AC94" s="213"/>
      <c r="AD94" s="213"/>
      <c r="AE94" s="213"/>
      <c r="AF94" s="213"/>
      <c r="AG94" s="213"/>
      <c r="AH94" s="213"/>
      <c r="AI94" s="213"/>
      <c r="AJ94" s="213"/>
      <c r="AK94" s="213"/>
      <c r="AL94" s="213"/>
      <c r="AM94" s="213"/>
      <c r="AN94" s="213"/>
      <c r="AO94" s="213"/>
      <c r="AP94" s="213"/>
      <c r="AQ94" s="213"/>
      <c r="AR94" s="213"/>
      <c r="AS94" s="213"/>
      <c r="AT94" s="213"/>
      <c r="AU94" s="213"/>
      <c r="AV94" s="213"/>
      <c r="AW94" s="213"/>
      <c r="AX94" s="213"/>
      <c r="AY94" s="213"/>
      <c r="AZ94" s="213"/>
      <c r="BA94" s="213"/>
      <c r="BB94" s="213"/>
      <c r="BC94" s="213"/>
      <c r="BD94" s="213"/>
      <c r="BE94" s="213"/>
      <c r="BF94" s="213"/>
      <c r="BG94" s="213"/>
      <c r="BH94" s="213"/>
    </row>
    <row r="95" spans="1:60" ht="24" customHeight="1" x14ac:dyDescent="0.25">
      <c r="A95" s="253"/>
      <c r="B95" s="186"/>
      <c r="C95" s="186"/>
      <c r="D95" s="186"/>
      <c r="E95" s="478" t="s">
        <v>96</v>
      </c>
      <c r="F95" s="478"/>
      <c r="G95" s="478"/>
      <c r="H95" s="478"/>
      <c r="I95" s="254"/>
      <c r="J95" s="254"/>
      <c r="K95" s="254"/>
      <c r="L95" s="254"/>
      <c r="M95" s="254"/>
      <c r="N95" s="254"/>
      <c r="O95" s="254"/>
      <c r="P95" s="254"/>
      <c r="Q95" s="254"/>
      <c r="R95" s="254"/>
      <c r="S95" s="254"/>
      <c r="T95" s="254"/>
      <c r="U95" s="254"/>
      <c r="V95" s="254"/>
      <c r="W95" s="254"/>
      <c r="X95" s="254"/>
      <c r="Y95" s="254"/>
      <c r="Z95" s="254"/>
      <c r="AA95" s="254"/>
      <c r="AB95" s="213"/>
      <c r="AC95" s="213"/>
      <c r="AD95" s="213"/>
      <c r="AE95" s="213"/>
      <c r="AF95" s="213"/>
      <c r="AG95" s="213"/>
      <c r="AH95" s="213"/>
      <c r="AI95" s="213"/>
      <c r="AJ95" s="213"/>
      <c r="AK95" s="213"/>
      <c r="AL95" s="213"/>
      <c r="AM95" s="213"/>
      <c r="AN95" s="213"/>
      <c r="AO95" s="213"/>
      <c r="AP95" s="213"/>
      <c r="AQ95" s="213"/>
      <c r="AR95" s="213"/>
      <c r="AS95" s="213"/>
      <c r="AT95" s="213"/>
      <c r="AU95" s="213"/>
      <c r="AV95" s="213"/>
      <c r="AW95" s="213"/>
      <c r="AX95" s="213"/>
      <c r="AY95" s="213"/>
      <c r="AZ95" s="213"/>
      <c r="BA95" s="213"/>
      <c r="BB95" s="213"/>
      <c r="BC95" s="213"/>
      <c r="BD95" s="213"/>
      <c r="BE95" s="213"/>
      <c r="BF95" s="213"/>
      <c r="BG95" s="213"/>
      <c r="BH95" s="213"/>
    </row>
    <row r="96" spans="1:60" ht="24" customHeight="1" x14ac:dyDescent="0.25">
      <c r="A96" s="255" t="s">
        <v>97</v>
      </c>
      <c r="B96" s="253"/>
      <c r="C96" s="253"/>
      <c r="D96" s="253"/>
      <c r="E96" s="253"/>
      <c r="F96" s="253"/>
      <c r="G96" s="253"/>
      <c r="H96" s="253"/>
      <c r="I96" s="254"/>
      <c r="J96" s="254"/>
      <c r="K96" s="254"/>
      <c r="L96" s="254"/>
      <c r="M96" s="254"/>
      <c r="N96" s="254"/>
      <c r="O96" s="254"/>
      <c r="P96" s="254"/>
      <c r="Q96" s="254"/>
      <c r="R96" s="254"/>
      <c r="S96" s="254"/>
      <c r="T96" s="254"/>
      <c r="U96" s="254"/>
      <c r="V96" s="254"/>
      <c r="W96" s="254"/>
      <c r="X96" s="254"/>
      <c r="Y96" s="254"/>
      <c r="Z96" s="254"/>
      <c r="AA96" s="254"/>
      <c r="AB96" s="213"/>
      <c r="AC96" s="213"/>
      <c r="AD96" s="213"/>
      <c r="AE96" s="213"/>
      <c r="AF96" s="213"/>
      <c r="AG96" s="213"/>
      <c r="AH96" s="213"/>
      <c r="AI96" s="213"/>
      <c r="AJ96" s="213"/>
      <c r="AK96" s="213"/>
      <c r="AL96" s="213"/>
      <c r="AM96" s="213"/>
      <c r="AN96" s="213"/>
      <c r="AO96" s="213"/>
      <c r="AP96" s="213"/>
      <c r="AQ96" s="213"/>
      <c r="AR96" s="213"/>
      <c r="AS96" s="213"/>
      <c r="AT96" s="213"/>
      <c r="AU96" s="213"/>
      <c r="AV96" s="213"/>
      <c r="AW96" s="213"/>
      <c r="AX96" s="213"/>
      <c r="AY96" s="213"/>
      <c r="AZ96" s="213"/>
      <c r="BA96" s="213"/>
      <c r="BB96" s="213"/>
      <c r="BC96" s="213"/>
      <c r="BD96" s="213"/>
      <c r="BE96" s="213"/>
      <c r="BF96" s="213"/>
      <c r="BG96" s="213"/>
      <c r="BH96" s="213"/>
    </row>
    <row r="97" spans="1:60" ht="24" customHeight="1" x14ac:dyDescent="0.25">
      <c r="A97" s="256"/>
      <c r="B97" s="255"/>
      <c r="C97" s="255"/>
      <c r="D97" s="255"/>
      <c r="E97" s="255"/>
      <c r="F97" s="255"/>
      <c r="G97" s="186"/>
      <c r="H97" s="186"/>
      <c r="I97" s="254"/>
      <c r="J97" s="254"/>
      <c r="K97" s="254"/>
      <c r="L97" s="254"/>
      <c r="M97" s="254"/>
      <c r="N97" s="254"/>
      <c r="O97" s="254"/>
      <c r="P97" s="254"/>
      <c r="Q97" s="254"/>
      <c r="R97" s="254"/>
      <c r="S97" s="254"/>
      <c r="T97" s="254"/>
      <c r="U97" s="254"/>
      <c r="V97" s="254"/>
      <c r="W97" s="254"/>
      <c r="X97" s="254"/>
      <c r="Y97" s="254"/>
      <c r="Z97" s="254"/>
      <c r="AA97" s="254"/>
      <c r="AB97" s="213"/>
      <c r="AC97" s="213"/>
      <c r="AD97" s="213"/>
      <c r="AE97" s="213"/>
      <c r="AF97" s="213"/>
      <c r="AG97" s="213"/>
      <c r="AH97" s="213"/>
      <c r="AI97" s="213"/>
      <c r="AJ97" s="213"/>
      <c r="AK97" s="213"/>
      <c r="AL97" s="213"/>
      <c r="AM97" s="213"/>
      <c r="AN97" s="213"/>
      <c r="AO97" s="213"/>
      <c r="AP97" s="213"/>
      <c r="AQ97" s="213"/>
      <c r="AR97" s="213"/>
      <c r="AS97" s="213"/>
      <c r="AT97" s="213"/>
      <c r="AU97" s="213"/>
      <c r="AV97" s="213"/>
      <c r="AW97" s="213"/>
      <c r="AX97" s="213"/>
      <c r="AY97" s="213"/>
      <c r="AZ97" s="213"/>
      <c r="BA97" s="213"/>
      <c r="BB97" s="213"/>
      <c r="BC97" s="213"/>
      <c r="BD97" s="213"/>
      <c r="BE97" s="213"/>
      <c r="BF97" s="213"/>
      <c r="BG97" s="213"/>
      <c r="BH97" s="213"/>
    </row>
    <row r="98" spans="1:60" ht="24" customHeight="1" x14ac:dyDescent="0.25">
      <c r="A98" s="256"/>
      <c r="B98" s="256"/>
      <c r="C98" s="256"/>
      <c r="D98" s="256"/>
      <c r="E98" s="256"/>
      <c r="F98" s="256"/>
      <c r="G98" s="256"/>
      <c r="H98" s="256"/>
      <c r="I98" s="213"/>
      <c r="J98" s="213"/>
      <c r="K98" s="213"/>
      <c r="L98" s="213"/>
      <c r="M98" s="213"/>
      <c r="N98" s="213"/>
      <c r="O98" s="213"/>
      <c r="P98" s="213"/>
      <c r="Q98" s="213"/>
      <c r="R98" s="213"/>
      <c r="S98" s="213"/>
      <c r="T98" s="213"/>
      <c r="U98" s="213"/>
      <c r="V98" s="213"/>
      <c r="W98" s="213"/>
      <c r="X98" s="213"/>
      <c r="Y98" s="213"/>
      <c r="Z98" s="213"/>
      <c r="AA98" s="213"/>
      <c r="AB98" s="213"/>
      <c r="AC98" s="213"/>
      <c r="AD98" s="213"/>
      <c r="AE98" s="213"/>
      <c r="AF98" s="213"/>
      <c r="AG98" s="213"/>
      <c r="AH98" s="213"/>
      <c r="AI98" s="213"/>
      <c r="AJ98" s="213"/>
      <c r="AK98" s="213"/>
      <c r="AL98" s="213"/>
      <c r="AM98" s="213"/>
      <c r="AN98" s="213"/>
      <c r="AO98" s="213"/>
      <c r="AP98" s="213"/>
      <c r="AQ98" s="213"/>
      <c r="AR98" s="213"/>
      <c r="AS98" s="213"/>
      <c r="AT98" s="213"/>
      <c r="AU98" s="213"/>
      <c r="AV98" s="213"/>
      <c r="AW98" s="213"/>
      <c r="AX98" s="213"/>
      <c r="AY98" s="213"/>
      <c r="AZ98" s="213"/>
      <c r="BA98" s="213"/>
      <c r="BB98" s="213"/>
      <c r="BC98" s="213"/>
      <c r="BD98" s="213"/>
      <c r="BE98" s="213"/>
      <c r="BF98" s="213"/>
      <c r="BG98" s="213"/>
      <c r="BH98" s="213"/>
    </row>
    <row r="99" spans="1:60" ht="24" customHeight="1" x14ac:dyDescent="0.25">
      <c r="A99" s="256"/>
      <c r="B99" s="256"/>
      <c r="C99" s="256"/>
      <c r="D99" s="256"/>
      <c r="E99" s="256"/>
      <c r="F99" s="256"/>
      <c r="G99" s="256"/>
      <c r="H99" s="256"/>
      <c r="I99" s="213"/>
      <c r="J99" s="213"/>
      <c r="K99" s="213"/>
      <c r="L99" s="213"/>
      <c r="M99" s="213"/>
      <c r="N99" s="213"/>
      <c r="O99" s="213"/>
      <c r="P99" s="213"/>
      <c r="Q99" s="213"/>
      <c r="R99" s="213"/>
      <c r="S99" s="213"/>
      <c r="T99" s="213"/>
      <c r="U99" s="213"/>
      <c r="V99" s="213"/>
      <c r="W99" s="213"/>
      <c r="X99" s="213"/>
      <c r="Y99" s="213"/>
      <c r="Z99" s="213"/>
      <c r="AA99" s="213"/>
      <c r="AB99" s="213"/>
      <c r="AC99" s="213"/>
      <c r="AD99" s="213"/>
      <c r="AE99" s="213"/>
      <c r="AF99" s="213"/>
      <c r="AG99" s="213"/>
      <c r="AH99" s="213"/>
      <c r="AI99" s="213"/>
      <c r="AJ99" s="213"/>
      <c r="AK99" s="213"/>
      <c r="AL99" s="213"/>
      <c r="AM99" s="213"/>
      <c r="AN99" s="213"/>
      <c r="AO99" s="213"/>
      <c r="AP99" s="213"/>
      <c r="AQ99" s="213"/>
      <c r="AR99" s="213"/>
      <c r="AS99" s="213"/>
      <c r="AT99" s="213"/>
      <c r="AU99" s="213"/>
      <c r="AV99" s="213"/>
      <c r="AW99" s="213"/>
      <c r="AX99" s="213"/>
      <c r="AY99" s="213"/>
      <c r="AZ99" s="213"/>
      <c r="BA99" s="213"/>
      <c r="BB99" s="213"/>
      <c r="BC99" s="213"/>
      <c r="BD99" s="213"/>
      <c r="BE99" s="213"/>
      <c r="BF99" s="213"/>
      <c r="BG99" s="213"/>
      <c r="BH99" s="213"/>
    </row>
    <row r="100" spans="1:60" ht="24" customHeight="1" x14ac:dyDescent="0.25">
      <c r="A100" s="257"/>
      <c r="B100" s="256"/>
      <c r="C100" s="256"/>
      <c r="D100" s="256"/>
      <c r="E100" s="256"/>
      <c r="F100" s="256"/>
      <c r="G100" s="256"/>
      <c r="H100" s="256"/>
      <c r="I100" s="213"/>
      <c r="J100" s="213"/>
      <c r="K100" s="213"/>
      <c r="L100" s="213"/>
      <c r="M100" s="213"/>
      <c r="N100" s="213"/>
      <c r="O100" s="213"/>
      <c r="P100" s="213"/>
      <c r="Q100" s="213"/>
      <c r="R100" s="213"/>
      <c r="S100" s="213"/>
      <c r="T100" s="213"/>
      <c r="U100" s="213"/>
      <c r="V100" s="213"/>
      <c r="W100" s="213"/>
      <c r="X100" s="213"/>
      <c r="Y100" s="213"/>
      <c r="Z100" s="213"/>
      <c r="AA100" s="213"/>
      <c r="AB100" s="213"/>
      <c r="AC100" s="213"/>
      <c r="AD100" s="213"/>
      <c r="AE100" s="213"/>
      <c r="AF100" s="213"/>
      <c r="AG100" s="213"/>
      <c r="AH100" s="213"/>
      <c r="AI100" s="213"/>
      <c r="AJ100" s="213"/>
      <c r="AK100" s="213"/>
      <c r="AL100" s="213"/>
      <c r="AM100" s="213"/>
      <c r="AN100" s="213"/>
      <c r="AO100" s="213"/>
      <c r="AP100" s="213"/>
      <c r="AQ100" s="213"/>
      <c r="AR100" s="213"/>
      <c r="AS100" s="213"/>
      <c r="AT100" s="213"/>
      <c r="AU100" s="213"/>
      <c r="AV100" s="213"/>
      <c r="AW100" s="213"/>
      <c r="AX100" s="213"/>
      <c r="AY100" s="213"/>
      <c r="AZ100" s="213"/>
      <c r="BA100" s="213"/>
      <c r="BB100" s="213"/>
      <c r="BC100" s="213"/>
      <c r="BD100" s="213"/>
      <c r="BE100" s="213"/>
      <c r="BF100" s="213"/>
      <c r="BG100" s="213"/>
      <c r="BH100" s="213"/>
    </row>
    <row r="101" spans="1:60" ht="24" customHeight="1" x14ac:dyDescent="0.25">
      <c r="A101" s="257"/>
      <c r="B101" s="257"/>
      <c r="C101" s="257"/>
      <c r="D101" s="257"/>
      <c r="E101" s="257"/>
      <c r="F101" s="257"/>
      <c r="G101" s="257"/>
      <c r="H101" s="257"/>
      <c r="I101" s="213"/>
      <c r="J101" s="213"/>
      <c r="K101" s="213"/>
      <c r="L101" s="213"/>
      <c r="M101" s="213"/>
      <c r="N101" s="213"/>
      <c r="O101" s="213"/>
      <c r="P101" s="213"/>
      <c r="Q101" s="213"/>
      <c r="R101" s="213"/>
      <c r="S101" s="213"/>
      <c r="T101" s="213"/>
      <c r="U101" s="213"/>
      <c r="V101" s="213"/>
      <c r="W101" s="213"/>
      <c r="X101" s="213"/>
      <c r="Y101" s="213"/>
      <c r="Z101" s="213"/>
      <c r="AA101" s="213"/>
      <c r="AB101" s="213"/>
      <c r="AC101" s="213"/>
      <c r="AD101" s="213"/>
      <c r="AE101" s="213"/>
      <c r="AF101" s="213"/>
      <c r="AG101" s="213"/>
      <c r="AH101" s="213"/>
      <c r="AI101" s="213"/>
      <c r="AJ101" s="213"/>
      <c r="AK101" s="213"/>
      <c r="AL101" s="213"/>
      <c r="AM101" s="213"/>
      <c r="AN101" s="213"/>
      <c r="AO101" s="213"/>
      <c r="AP101" s="213"/>
      <c r="AQ101" s="213"/>
      <c r="AR101" s="213"/>
      <c r="AS101" s="213"/>
      <c r="AT101" s="213"/>
      <c r="AU101" s="213"/>
      <c r="AV101" s="213"/>
      <c r="AW101" s="213"/>
      <c r="AX101" s="213"/>
      <c r="AY101" s="213"/>
      <c r="AZ101" s="213"/>
      <c r="BA101" s="213"/>
      <c r="BB101" s="213"/>
      <c r="BC101" s="213"/>
      <c r="BD101" s="213"/>
      <c r="BE101" s="213"/>
      <c r="BF101" s="213"/>
      <c r="BG101" s="213"/>
      <c r="BH101" s="213"/>
    </row>
    <row r="102" spans="1:60" ht="24" customHeight="1" x14ac:dyDescent="0.25">
      <c r="A102" s="213"/>
      <c r="B102" s="257"/>
      <c r="C102" s="257"/>
      <c r="D102" s="257"/>
      <c r="E102" s="257"/>
      <c r="F102" s="257"/>
      <c r="G102" s="257"/>
      <c r="H102" s="257"/>
      <c r="I102" s="213"/>
      <c r="J102" s="213"/>
      <c r="K102" s="213"/>
      <c r="L102" s="213"/>
      <c r="M102" s="213"/>
      <c r="N102" s="213"/>
      <c r="O102" s="213"/>
      <c r="P102" s="213"/>
      <c r="Q102" s="213"/>
      <c r="R102" s="213"/>
      <c r="S102" s="213"/>
      <c r="T102" s="213"/>
      <c r="U102" s="213"/>
      <c r="V102" s="213"/>
      <c r="W102" s="213"/>
      <c r="X102" s="213"/>
      <c r="Y102" s="213"/>
      <c r="Z102" s="213"/>
      <c r="AA102" s="213"/>
      <c r="AB102" s="213"/>
      <c r="AC102" s="213"/>
      <c r="AD102" s="213"/>
      <c r="AE102" s="213"/>
      <c r="AF102" s="213"/>
      <c r="AG102" s="213"/>
      <c r="AH102" s="213"/>
      <c r="AI102" s="213"/>
      <c r="AJ102" s="213"/>
      <c r="AK102" s="213"/>
      <c r="AL102" s="213"/>
      <c r="AM102" s="213"/>
      <c r="AN102" s="213"/>
      <c r="AO102" s="213"/>
      <c r="AP102" s="213"/>
      <c r="AQ102" s="213"/>
      <c r="AR102" s="213"/>
      <c r="AS102" s="213"/>
      <c r="AT102" s="213"/>
      <c r="AU102" s="213"/>
      <c r="AV102" s="213"/>
      <c r="AW102" s="213"/>
      <c r="AX102" s="213"/>
      <c r="AY102" s="213"/>
      <c r="AZ102" s="213"/>
      <c r="BA102" s="213"/>
      <c r="BB102" s="213"/>
      <c r="BC102" s="213"/>
      <c r="BD102" s="213"/>
      <c r="BE102" s="213"/>
      <c r="BF102" s="213"/>
      <c r="BG102" s="213"/>
      <c r="BH102" s="213"/>
    </row>
    <row r="103" spans="1:60" ht="24" customHeight="1" x14ac:dyDescent="0.25">
      <c r="A103" s="213"/>
      <c r="B103" s="213"/>
      <c r="C103" s="213"/>
      <c r="D103" s="213"/>
      <c r="E103" s="213"/>
      <c r="F103" s="213"/>
      <c r="G103" s="213"/>
      <c r="H103" s="213"/>
      <c r="I103" s="213"/>
      <c r="J103" s="213"/>
      <c r="K103" s="213"/>
      <c r="L103" s="213"/>
      <c r="M103" s="213"/>
      <c r="N103" s="213"/>
      <c r="O103" s="213"/>
      <c r="P103" s="213"/>
      <c r="Q103" s="213"/>
      <c r="R103" s="213"/>
      <c r="S103" s="213"/>
      <c r="T103" s="213"/>
      <c r="U103" s="213"/>
      <c r="V103" s="213"/>
      <c r="W103" s="213"/>
      <c r="X103" s="213"/>
      <c r="Y103" s="213"/>
      <c r="Z103" s="213"/>
      <c r="AA103" s="213"/>
      <c r="AB103" s="213"/>
      <c r="AC103" s="213"/>
      <c r="AD103" s="213"/>
      <c r="AE103" s="213"/>
      <c r="AF103" s="213"/>
      <c r="AG103" s="213"/>
      <c r="AH103" s="213"/>
      <c r="AI103" s="213"/>
      <c r="AJ103" s="213"/>
      <c r="AK103" s="213"/>
      <c r="AL103" s="213"/>
      <c r="AM103" s="213"/>
      <c r="AN103" s="213"/>
      <c r="AO103" s="213"/>
      <c r="AP103" s="213"/>
      <c r="AQ103" s="213"/>
      <c r="AR103" s="213"/>
      <c r="AS103" s="213"/>
      <c r="AT103" s="213"/>
      <c r="AU103" s="213"/>
      <c r="AV103" s="213"/>
      <c r="AW103" s="213"/>
      <c r="AX103" s="213"/>
      <c r="AY103" s="213"/>
      <c r="AZ103" s="213"/>
      <c r="BA103" s="213"/>
      <c r="BB103" s="213"/>
      <c r="BC103" s="213"/>
      <c r="BD103" s="213"/>
      <c r="BE103" s="213"/>
      <c r="BF103" s="213"/>
      <c r="BG103" s="213"/>
      <c r="BH103" s="213"/>
    </row>
    <row r="104" spans="1:60" ht="24" customHeight="1" x14ac:dyDescent="0.25">
      <c r="A104" s="213"/>
      <c r="B104" s="213"/>
      <c r="C104" s="213"/>
      <c r="D104" s="213"/>
      <c r="E104" s="213"/>
      <c r="F104" s="213"/>
      <c r="G104" s="213"/>
      <c r="H104" s="213"/>
      <c r="I104" s="213"/>
      <c r="J104" s="213"/>
      <c r="K104" s="213"/>
      <c r="L104" s="213"/>
      <c r="M104" s="213"/>
      <c r="N104" s="213"/>
      <c r="O104" s="213"/>
      <c r="P104" s="213"/>
      <c r="Q104" s="213"/>
      <c r="R104" s="213"/>
      <c r="S104" s="213"/>
      <c r="T104" s="213"/>
      <c r="U104" s="213"/>
      <c r="V104" s="213"/>
      <c r="W104" s="213"/>
      <c r="X104" s="213"/>
      <c r="Y104" s="213"/>
      <c r="Z104" s="213"/>
      <c r="AA104" s="213"/>
      <c r="AB104" s="213"/>
      <c r="AC104" s="213"/>
      <c r="AD104" s="213"/>
      <c r="AE104" s="213"/>
      <c r="AF104" s="213"/>
      <c r="AG104" s="213"/>
      <c r="AH104" s="213"/>
      <c r="AI104" s="213"/>
      <c r="AJ104" s="213"/>
      <c r="AK104" s="213"/>
      <c r="AL104" s="213"/>
      <c r="AM104" s="213"/>
      <c r="AN104" s="213"/>
      <c r="AO104" s="213"/>
      <c r="AP104" s="213"/>
      <c r="AQ104" s="213"/>
      <c r="AR104" s="213"/>
      <c r="AS104" s="213"/>
      <c r="AT104" s="213"/>
      <c r="AU104" s="213"/>
      <c r="AV104" s="213"/>
      <c r="AW104" s="213"/>
      <c r="AX104" s="213"/>
      <c r="AY104" s="213"/>
      <c r="AZ104" s="213"/>
      <c r="BA104" s="213"/>
      <c r="BB104" s="213"/>
      <c r="BC104" s="213"/>
      <c r="BD104" s="213"/>
      <c r="BE104" s="213"/>
      <c r="BF104" s="213"/>
      <c r="BG104" s="213"/>
      <c r="BH104" s="213"/>
    </row>
    <row r="105" spans="1:60" ht="24" customHeight="1" x14ac:dyDescent="0.25">
      <c r="A105" s="213"/>
      <c r="B105" s="213"/>
      <c r="C105" s="213"/>
      <c r="D105" s="213"/>
      <c r="E105" s="213"/>
      <c r="F105" s="213"/>
      <c r="G105" s="213"/>
      <c r="H105" s="213"/>
      <c r="I105" s="213"/>
      <c r="J105" s="213"/>
      <c r="K105" s="213"/>
      <c r="L105" s="213"/>
      <c r="M105" s="213"/>
      <c r="N105" s="213"/>
      <c r="O105" s="213"/>
      <c r="P105" s="213"/>
      <c r="Q105" s="213"/>
      <c r="R105" s="213"/>
      <c r="S105" s="213"/>
      <c r="T105" s="213"/>
      <c r="U105" s="213"/>
      <c r="V105" s="213"/>
      <c r="W105" s="213"/>
      <c r="X105" s="213"/>
      <c r="Y105" s="213"/>
      <c r="Z105" s="213"/>
      <c r="AA105" s="213"/>
      <c r="AB105" s="213"/>
      <c r="AC105" s="213"/>
      <c r="AD105" s="213"/>
      <c r="AE105" s="213"/>
      <c r="AF105" s="213"/>
      <c r="AG105" s="213"/>
      <c r="AH105" s="213"/>
      <c r="AI105" s="213"/>
      <c r="AJ105" s="213"/>
      <c r="AK105" s="213"/>
      <c r="AL105" s="213"/>
      <c r="AM105" s="213"/>
      <c r="AN105" s="213"/>
      <c r="AO105" s="213"/>
      <c r="AP105" s="213"/>
      <c r="AQ105" s="213"/>
      <c r="AR105" s="213"/>
      <c r="AS105" s="213"/>
      <c r="AT105" s="213"/>
      <c r="AU105" s="213"/>
      <c r="AV105" s="213"/>
      <c r="AW105" s="213"/>
      <c r="AX105" s="213"/>
      <c r="AY105" s="213"/>
      <c r="AZ105" s="213"/>
      <c r="BA105" s="213"/>
      <c r="BB105" s="213"/>
      <c r="BC105" s="213"/>
      <c r="BD105" s="213"/>
      <c r="BE105" s="213"/>
      <c r="BF105" s="213"/>
      <c r="BG105" s="213"/>
      <c r="BH105" s="213"/>
    </row>
    <row r="106" spans="1:60" ht="24" customHeight="1" x14ac:dyDescent="0.25">
      <c r="A106" s="213"/>
      <c r="B106" s="213"/>
      <c r="C106" s="213"/>
      <c r="D106" s="213"/>
      <c r="E106" s="213"/>
      <c r="F106" s="213"/>
      <c r="G106" s="213"/>
      <c r="H106" s="213"/>
      <c r="I106" s="213"/>
      <c r="J106" s="213"/>
      <c r="K106" s="213"/>
      <c r="L106" s="213"/>
      <c r="M106" s="213"/>
      <c r="N106" s="213"/>
      <c r="O106" s="213"/>
      <c r="P106" s="213"/>
      <c r="Q106" s="213"/>
      <c r="R106" s="213"/>
      <c r="S106" s="213"/>
      <c r="T106" s="213"/>
      <c r="U106" s="213"/>
      <c r="V106" s="213"/>
      <c r="W106" s="213"/>
      <c r="X106" s="213"/>
      <c r="Y106" s="213"/>
      <c r="Z106" s="213"/>
      <c r="AA106" s="213"/>
      <c r="AB106" s="213"/>
      <c r="AC106" s="213"/>
      <c r="AD106" s="213"/>
      <c r="AE106" s="213"/>
      <c r="AF106" s="213"/>
      <c r="AG106" s="213"/>
      <c r="AH106" s="213"/>
      <c r="AI106" s="213"/>
      <c r="AJ106" s="213"/>
      <c r="AK106" s="213"/>
      <c r="AL106" s="213"/>
      <c r="AM106" s="213"/>
      <c r="AN106" s="213"/>
      <c r="AO106" s="213"/>
      <c r="AP106" s="213"/>
      <c r="AQ106" s="213"/>
      <c r="AR106" s="213"/>
      <c r="AS106" s="213"/>
      <c r="AT106" s="213"/>
      <c r="AU106" s="213"/>
      <c r="AV106" s="213"/>
      <c r="AW106" s="213"/>
      <c r="AX106" s="213"/>
      <c r="AY106" s="213"/>
      <c r="AZ106" s="213"/>
      <c r="BA106" s="213"/>
      <c r="BB106" s="213"/>
      <c r="BC106" s="213"/>
      <c r="BD106" s="213"/>
      <c r="BE106" s="213"/>
      <c r="BF106" s="213"/>
      <c r="BG106" s="213"/>
      <c r="BH106" s="213"/>
    </row>
    <row r="107" spans="1:60" ht="24" customHeight="1" x14ac:dyDescent="0.25">
      <c r="A107" s="213"/>
      <c r="B107" s="213"/>
      <c r="C107" s="213"/>
      <c r="D107" s="213"/>
      <c r="E107" s="213"/>
      <c r="F107" s="213"/>
      <c r="G107" s="213"/>
      <c r="H107" s="213"/>
      <c r="I107" s="213"/>
      <c r="J107" s="213"/>
      <c r="K107" s="213"/>
      <c r="L107" s="213"/>
      <c r="M107" s="213"/>
      <c r="N107" s="213"/>
      <c r="O107" s="213"/>
      <c r="P107" s="213"/>
      <c r="Q107" s="213"/>
      <c r="R107" s="213"/>
      <c r="S107" s="213"/>
      <c r="T107" s="213"/>
      <c r="U107" s="213"/>
      <c r="V107" s="213"/>
      <c r="W107" s="213"/>
      <c r="X107" s="213"/>
      <c r="Y107" s="213"/>
      <c r="Z107" s="213"/>
      <c r="AA107" s="213"/>
      <c r="AB107" s="213"/>
      <c r="AC107" s="213"/>
      <c r="AD107" s="213"/>
      <c r="AE107" s="213"/>
      <c r="AF107" s="213"/>
      <c r="AG107" s="213"/>
      <c r="AH107" s="213"/>
      <c r="AI107" s="213"/>
      <c r="AJ107" s="213"/>
      <c r="AK107" s="213"/>
      <c r="AL107" s="213"/>
      <c r="AM107" s="213"/>
      <c r="AN107" s="213"/>
      <c r="AO107" s="213"/>
      <c r="AP107" s="213"/>
      <c r="AQ107" s="213"/>
      <c r="AR107" s="213"/>
      <c r="AS107" s="213"/>
      <c r="AT107" s="213"/>
      <c r="AU107" s="213"/>
      <c r="AV107" s="213"/>
      <c r="AW107" s="213"/>
      <c r="AX107" s="213"/>
      <c r="AY107" s="213"/>
      <c r="AZ107" s="213"/>
      <c r="BA107" s="213"/>
      <c r="BB107" s="213"/>
      <c r="BC107" s="213"/>
      <c r="BD107" s="213"/>
      <c r="BE107" s="213"/>
      <c r="BF107" s="213"/>
      <c r="BG107" s="213"/>
      <c r="BH107" s="213"/>
    </row>
    <row r="108" spans="1:60" ht="24" customHeight="1" x14ac:dyDescent="0.25">
      <c r="A108" s="213"/>
      <c r="B108" s="213"/>
      <c r="C108" s="213"/>
      <c r="D108" s="213"/>
      <c r="E108" s="213"/>
      <c r="F108" s="213"/>
      <c r="G108" s="213"/>
      <c r="H108" s="213"/>
      <c r="I108" s="213"/>
      <c r="J108" s="213"/>
      <c r="K108" s="213"/>
      <c r="L108" s="213"/>
      <c r="M108" s="213"/>
      <c r="N108" s="213"/>
      <c r="O108" s="213"/>
      <c r="P108" s="213"/>
      <c r="Q108" s="213"/>
      <c r="R108" s="213"/>
      <c r="S108" s="213"/>
      <c r="T108" s="213"/>
      <c r="U108" s="213"/>
      <c r="V108" s="213"/>
      <c r="W108" s="213"/>
      <c r="X108" s="213"/>
      <c r="Y108" s="213"/>
      <c r="Z108" s="213"/>
      <c r="AA108" s="213"/>
      <c r="AB108" s="213"/>
      <c r="AC108" s="213"/>
      <c r="AD108" s="213"/>
      <c r="AE108" s="213"/>
      <c r="AF108" s="213"/>
      <c r="AG108" s="213"/>
      <c r="AH108" s="213"/>
      <c r="AI108" s="213"/>
      <c r="AJ108" s="213"/>
      <c r="AK108" s="213"/>
      <c r="AL108" s="213"/>
      <c r="AM108" s="213"/>
      <c r="AN108" s="213"/>
      <c r="AO108" s="213"/>
      <c r="AP108" s="213"/>
      <c r="AQ108" s="213"/>
      <c r="AR108" s="213"/>
      <c r="AS108" s="213"/>
      <c r="AT108" s="213"/>
      <c r="AU108" s="213"/>
      <c r="AV108" s="213"/>
      <c r="AW108" s="213"/>
      <c r="AX108" s="213"/>
      <c r="AY108" s="213"/>
      <c r="AZ108" s="213"/>
      <c r="BA108" s="213"/>
      <c r="BB108" s="213"/>
      <c r="BC108" s="213"/>
      <c r="BD108" s="213"/>
      <c r="BE108" s="213"/>
      <c r="BF108" s="213"/>
      <c r="BG108" s="213"/>
      <c r="BH108" s="213"/>
    </row>
    <row r="109" spans="1:60" ht="24" customHeight="1" x14ac:dyDescent="0.25">
      <c r="A109" s="213"/>
      <c r="B109" s="213"/>
      <c r="C109" s="213"/>
      <c r="D109" s="213"/>
      <c r="E109" s="213"/>
      <c r="F109" s="213"/>
      <c r="G109" s="213"/>
      <c r="H109" s="213"/>
      <c r="I109" s="213"/>
      <c r="J109" s="213"/>
      <c r="K109" s="213"/>
      <c r="L109" s="213"/>
      <c r="M109" s="213"/>
      <c r="N109" s="213"/>
      <c r="O109" s="213"/>
      <c r="P109" s="213"/>
      <c r="Q109" s="213"/>
      <c r="R109" s="213"/>
      <c r="S109" s="213"/>
      <c r="T109" s="213"/>
      <c r="U109" s="213"/>
      <c r="V109" s="213"/>
      <c r="W109" s="213"/>
      <c r="X109" s="213"/>
      <c r="Y109" s="213"/>
      <c r="Z109" s="213"/>
      <c r="AA109" s="213"/>
      <c r="AB109" s="213"/>
      <c r="AC109" s="213"/>
      <c r="AD109" s="213"/>
      <c r="AE109" s="213"/>
      <c r="AF109" s="213"/>
      <c r="AG109" s="213"/>
      <c r="AH109" s="213"/>
      <c r="AI109" s="213"/>
      <c r="AJ109" s="213"/>
      <c r="AK109" s="213"/>
      <c r="AL109" s="213"/>
      <c r="AM109" s="213"/>
      <c r="AN109" s="213"/>
      <c r="AO109" s="213"/>
      <c r="AP109" s="213"/>
      <c r="AQ109" s="213"/>
      <c r="AR109" s="213"/>
      <c r="AS109" s="213"/>
      <c r="AT109" s="213"/>
      <c r="AU109" s="213"/>
      <c r="AV109" s="213"/>
      <c r="AW109" s="213"/>
      <c r="AX109" s="213"/>
      <c r="AY109" s="213"/>
      <c r="AZ109" s="213"/>
      <c r="BA109" s="213"/>
      <c r="BB109" s="213"/>
      <c r="BC109" s="213"/>
      <c r="BD109" s="213"/>
      <c r="BE109" s="213"/>
      <c r="BF109" s="213"/>
      <c r="BG109" s="213"/>
      <c r="BH109" s="213"/>
    </row>
    <row r="110" spans="1:60" ht="24" customHeight="1" x14ac:dyDescent="0.25">
      <c r="A110" s="213"/>
      <c r="B110" s="213"/>
      <c r="C110" s="213"/>
      <c r="D110" s="213"/>
      <c r="E110" s="213"/>
      <c r="F110" s="213"/>
      <c r="G110" s="213"/>
      <c r="H110" s="213"/>
      <c r="I110" s="213"/>
      <c r="J110" s="213"/>
      <c r="K110" s="213"/>
      <c r="L110" s="213"/>
      <c r="M110" s="213"/>
      <c r="N110" s="213"/>
      <c r="O110" s="213"/>
      <c r="P110" s="213"/>
      <c r="Q110" s="213"/>
      <c r="R110" s="213"/>
      <c r="S110" s="213"/>
      <c r="T110" s="213"/>
      <c r="U110" s="213"/>
      <c r="V110" s="213"/>
      <c r="W110" s="213"/>
      <c r="X110" s="213"/>
      <c r="Y110" s="213"/>
      <c r="Z110" s="213"/>
      <c r="AA110" s="213"/>
      <c r="AB110" s="213"/>
      <c r="AC110" s="213"/>
      <c r="AD110" s="213"/>
      <c r="AE110" s="213"/>
      <c r="AF110" s="213"/>
      <c r="AG110" s="213"/>
      <c r="AH110" s="213"/>
      <c r="AI110" s="213"/>
      <c r="AJ110" s="213"/>
      <c r="AK110" s="213"/>
      <c r="AL110" s="213"/>
      <c r="AM110" s="213"/>
      <c r="AN110" s="213"/>
      <c r="AO110" s="213"/>
      <c r="AP110" s="213"/>
      <c r="AQ110" s="213"/>
      <c r="AR110" s="213"/>
      <c r="AS110" s="213"/>
      <c r="AT110" s="213"/>
      <c r="AU110" s="213"/>
      <c r="AV110" s="213"/>
      <c r="AW110" s="213"/>
      <c r="AX110" s="213"/>
      <c r="AY110" s="213"/>
      <c r="AZ110" s="213"/>
      <c r="BA110" s="213"/>
      <c r="BB110" s="213"/>
      <c r="BC110" s="213"/>
      <c r="BD110" s="213"/>
      <c r="BE110" s="213"/>
      <c r="BF110" s="213"/>
      <c r="BG110" s="213"/>
      <c r="BH110" s="213"/>
    </row>
    <row r="111" spans="1:60" ht="24" customHeight="1" x14ac:dyDescent="0.25">
      <c r="A111" s="213"/>
      <c r="B111" s="213"/>
      <c r="C111" s="213"/>
      <c r="D111" s="213"/>
      <c r="E111" s="213"/>
      <c r="F111" s="213"/>
      <c r="G111" s="213"/>
      <c r="H111" s="213"/>
      <c r="I111" s="213"/>
      <c r="J111" s="213"/>
      <c r="K111" s="213"/>
      <c r="L111" s="213"/>
      <c r="M111" s="213"/>
      <c r="N111" s="213"/>
      <c r="O111" s="213"/>
      <c r="P111" s="213"/>
      <c r="Q111" s="213"/>
      <c r="R111" s="213"/>
      <c r="S111" s="213"/>
      <c r="T111" s="213"/>
      <c r="U111" s="213"/>
      <c r="V111" s="213"/>
      <c r="W111" s="213"/>
      <c r="X111" s="213"/>
      <c r="Y111" s="213"/>
      <c r="Z111" s="213"/>
      <c r="AA111" s="213"/>
      <c r="AB111" s="213"/>
      <c r="AC111" s="213"/>
      <c r="AD111" s="213"/>
      <c r="AE111" s="213"/>
      <c r="AF111" s="213"/>
      <c r="AG111" s="213"/>
      <c r="AH111" s="213"/>
      <c r="AI111" s="213"/>
      <c r="AJ111" s="213"/>
      <c r="AK111" s="213"/>
      <c r="AL111" s="213"/>
      <c r="AM111" s="213"/>
      <c r="AN111" s="213"/>
      <c r="AO111" s="213"/>
      <c r="AP111" s="213"/>
      <c r="AQ111" s="213"/>
      <c r="AR111" s="213"/>
      <c r="AS111" s="213"/>
      <c r="AT111" s="213"/>
      <c r="AU111" s="213"/>
      <c r="AV111" s="213"/>
      <c r="AW111" s="213"/>
      <c r="AX111" s="213"/>
      <c r="AY111" s="213"/>
      <c r="AZ111" s="213"/>
      <c r="BA111" s="213"/>
      <c r="BB111" s="213"/>
      <c r="BC111" s="213"/>
      <c r="BD111" s="213"/>
      <c r="BE111" s="213"/>
      <c r="BF111" s="213"/>
      <c r="BG111" s="213"/>
      <c r="BH111" s="213"/>
    </row>
    <row r="112" spans="1:60" ht="24" customHeight="1" x14ac:dyDescent="0.25">
      <c r="A112" s="213"/>
      <c r="B112" s="213"/>
      <c r="C112" s="213"/>
      <c r="D112" s="213"/>
      <c r="E112" s="213"/>
      <c r="F112" s="213"/>
      <c r="G112" s="213"/>
      <c r="H112" s="213"/>
      <c r="I112" s="213"/>
      <c r="J112" s="213"/>
      <c r="K112" s="213"/>
      <c r="L112" s="213"/>
      <c r="M112" s="213"/>
      <c r="N112" s="213"/>
      <c r="O112" s="213"/>
      <c r="P112" s="213"/>
      <c r="Q112" s="213"/>
      <c r="R112" s="213"/>
      <c r="S112" s="213"/>
      <c r="T112" s="213"/>
      <c r="U112" s="213"/>
      <c r="V112" s="213"/>
      <c r="W112" s="213"/>
      <c r="X112" s="213"/>
      <c r="Y112" s="213"/>
      <c r="Z112" s="213"/>
      <c r="AA112" s="213"/>
      <c r="AB112" s="213"/>
      <c r="AC112" s="213"/>
      <c r="AD112" s="213"/>
      <c r="AE112" s="213"/>
      <c r="AF112" s="213"/>
      <c r="AG112" s="213"/>
      <c r="AH112" s="213"/>
      <c r="AI112" s="213"/>
      <c r="AJ112" s="213"/>
      <c r="AK112" s="213"/>
      <c r="AL112" s="213"/>
      <c r="AM112" s="213"/>
      <c r="AN112" s="213"/>
      <c r="AO112" s="213"/>
      <c r="AP112" s="213"/>
      <c r="AQ112" s="213"/>
      <c r="AR112" s="213"/>
      <c r="AS112" s="213"/>
      <c r="AT112" s="213"/>
      <c r="AU112" s="213"/>
      <c r="AV112" s="213"/>
      <c r="AW112" s="213"/>
      <c r="AX112" s="213"/>
      <c r="AY112" s="213"/>
      <c r="AZ112" s="213"/>
      <c r="BA112" s="213"/>
      <c r="BB112" s="213"/>
      <c r="BC112" s="213"/>
      <c r="BD112" s="213"/>
      <c r="BE112" s="213"/>
      <c r="BF112" s="213"/>
      <c r="BG112" s="213"/>
      <c r="BH112" s="213"/>
    </row>
    <row r="113" spans="1:60" ht="24" customHeight="1" x14ac:dyDescent="0.25">
      <c r="A113" s="213"/>
      <c r="B113" s="213"/>
      <c r="C113" s="213"/>
      <c r="D113" s="213"/>
      <c r="E113" s="213"/>
      <c r="F113" s="213"/>
      <c r="G113" s="213"/>
      <c r="H113" s="213"/>
      <c r="I113" s="213"/>
      <c r="J113" s="213"/>
      <c r="K113" s="213"/>
      <c r="L113" s="213"/>
      <c r="M113" s="213"/>
      <c r="N113" s="213"/>
      <c r="O113" s="213"/>
      <c r="P113" s="213"/>
      <c r="Q113" s="213"/>
      <c r="R113" s="213"/>
      <c r="S113" s="213"/>
      <c r="T113" s="213"/>
      <c r="U113" s="213"/>
      <c r="V113" s="213"/>
      <c r="W113" s="213"/>
      <c r="X113" s="213"/>
      <c r="Y113" s="213"/>
      <c r="Z113" s="213"/>
      <c r="AA113" s="213"/>
      <c r="AB113" s="213"/>
      <c r="AC113" s="213"/>
      <c r="AD113" s="213"/>
      <c r="AE113" s="213"/>
      <c r="AF113" s="213"/>
      <c r="AG113" s="213"/>
      <c r="AH113" s="213"/>
      <c r="AI113" s="213"/>
      <c r="AJ113" s="213"/>
      <c r="AK113" s="213"/>
      <c r="AL113" s="213"/>
      <c r="AM113" s="213"/>
      <c r="AN113" s="213"/>
      <c r="AO113" s="213"/>
      <c r="AP113" s="213"/>
      <c r="AQ113" s="213"/>
      <c r="AR113" s="213"/>
      <c r="AS113" s="213"/>
      <c r="AT113" s="213"/>
      <c r="AU113" s="213"/>
      <c r="AV113" s="213"/>
      <c r="AW113" s="213"/>
      <c r="AX113" s="213"/>
      <c r="AY113" s="213"/>
      <c r="AZ113" s="213"/>
      <c r="BA113" s="213"/>
      <c r="BB113" s="213"/>
      <c r="BC113" s="213"/>
      <c r="BD113" s="213"/>
      <c r="BE113" s="213"/>
      <c r="BF113" s="213"/>
      <c r="BG113" s="213"/>
      <c r="BH113" s="213"/>
    </row>
    <row r="114" spans="1:60" ht="24" customHeight="1" x14ac:dyDescent="0.25">
      <c r="A114" s="213"/>
      <c r="B114" s="213"/>
      <c r="C114" s="213"/>
      <c r="D114" s="213"/>
      <c r="E114" s="213"/>
      <c r="F114" s="213"/>
      <c r="G114" s="213"/>
      <c r="H114" s="213"/>
      <c r="I114" s="213"/>
      <c r="J114" s="213"/>
      <c r="K114" s="213"/>
      <c r="L114" s="213"/>
      <c r="M114" s="213"/>
      <c r="N114" s="213"/>
      <c r="O114" s="213"/>
      <c r="P114" s="213"/>
      <c r="Q114" s="213"/>
      <c r="R114" s="213"/>
      <c r="S114" s="213"/>
      <c r="T114" s="213"/>
      <c r="U114" s="213"/>
      <c r="V114" s="213"/>
      <c r="W114" s="213"/>
      <c r="X114" s="213"/>
      <c r="Y114" s="213"/>
      <c r="Z114" s="213"/>
      <c r="AA114" s="213"/>
      <c r="AB114" s="213"/>
      <c r="AC114" s="213"/>
      <c r="AD114" s="213"/>
      <c r="AE114" s="213"/>
      <c r="AF114" s="213"/>
      <c r="AG114" s="213"/>
      <c r="AH114" s="213"/>
      <c r="AI114" s="213"/>
      <c r="AJ114" s="213"/>
      <c r="AK114" s="213"/>
      <c r="AL114" s="213"/>
      <c r="AM114" s="213"/>
      <c r="AN114" s="213"/>
      <c r="AO114" s="213"/>
      <c r="AP114" s="213"/>
      <c r="AQ114" s="213"/>
      <c r="AR114" s="213"/>
      <c r="AS114" s="213"/>
      <c r="AT114" s="213"/>
      <c r="AU114" s="213"/>
      <c r="AV114" s="213"/>
      <c r="AW114" s="213"/>
      <c r="AX114" s="213"/>
      <c r="AY114" s="213"/>
      <c r="AZ114" s="213"/>
      <c r="BA114" s="213"/>
      <c r="BB114" s="213"/>
      <c r="BC114" s="213"/>
      <c r="BD114" s="213"/>
      <c r="BE114" s="213"/>
      <c r="BF114" s="213"/>
      <c r="BG114" s="213"/>
      <c r="BH114" s="213"/>
    </row>
    <row r="115" spans="1:60" ht="24" customHeight="1" x14ac:dyDescent="0.25">
      <c r="A115" s="213"/>
      <c r="B115" s="213"/>
      <c r="C115" s="213"/>
      <c r="D115" s="213"/>
      <c r="E115" s="213"/>
      <c r="F115" s="213"/>
      <c r="G115" s="213"/>
      <c r="H115" s="213"/>
      <c r="I115" s="213"/>
      <c r="J115" s="213"/>
      <c r="K115" s="213"/>
      <c r="L115" s="213"/>
      <c r="M115" s="213"/>
      <c r="N115" s="213"/>
      <c r="O115" s="213"/>
      <c r="P115" s="213"/>
      <c r="Q115" s="213"/>
      <c r="R115" s="213"/>
      <c r="S115" s="213"/>
      <c r="T115" s="213"/>
      <c r="U115" s="213"/>
      <c r="V115" s="213"/>
      <c r="W115" s="213"/>
      <c r="X115" s="213"/>
      <c r="Y115" s="213"/>
      <c r="Z115" s="213"/>
      <c r="AA115" s="213"/>
      <c r="AB115" s="213"/>
      <c r="AC115" s="213"/>
      <c r="AD115" s="213"/>
      <c r="AE115" s="213"/>
      <c r="AF115" s="213"/>
      <c r="AG115" s="213"/>
      <c r="AH115" s="213"/>
      <c r="AI115" s="213"/>
      <c r="AJ115" s="213"/>
      <c r="AK115" s="213"/>
      <c r="AL115" s="213"/>
      <c r="AM115" s="213"/>
      <c r="AN115" s="213"/>
      <c r="AO115" s="213"/>
      <c r="AP115" s="213"/>
      <c r="AQ115" s="213"/>
      <c r="AR115" s="213"/>
      <c r="AS115" s="213"/>
      <c r="AT115" s="213"/>
      <c r="AU115" s="213"/>
      <c r="AV115" s="213"/>
      <c r="AW115" s="213"/>
      <c r="AX115" s="213"/>
      <c r="AY115" s="213"/>
      <c r="AZ115" s="213"/>
      <c r="BA115" s="213"/>
      <c r="BB115" s="213"/>
      <c r="BC115" s="213"/>
      <c r="BD115" s="213"/>
      <c r="BE115" s="213"/>
      <c r="BF115" s="213"/>
      <c r="BG115" s="213"/>
      <c r="BH115" s="213"/>
    </row>
    <row r="116" spans="1:60" ht="24" customHeight="1" x14ac:dyDescent="0.25">
      <c r="A116" s="213"/>
      <c r="B116" s="213"/>
      <c r="C116" s="213"/>
      <c r="D116" s="213"/>
      <c r="E116" s="213"/>
      <c r="F116" s="213"/>
      <c r="G116" s="213"/>
      <c r="H116" s="213"/>
      <c r="I116" s="213"/>
      <c r="J116" s="213"/>
      <c r="K116" s="213"/>
      <c r="L116" s="213"/>
      <c r="M116" s="213"/>
      <c r="N116" s="213"/>
      <c r="O116" s="213"/>
      <c r="P116" s="213"/>
      <c r="Q116" s="213"/>
      <c r="R116" s="213"/>
      <c r="S116" s="213"/>
      <c r="T116" s="213"/>
      <c r="U116" s="213"/>
      <c r="V116" s="213"/>
      <c r="W116" s="213"/>
      <c r="X116" s="213"/>
      <c r="Y116" s="213"/>
      <c r="Z116" s="213"/>
      <c r="AA116" s="213"/>
      <c r="AB116" s="213"/>
      <c r="AC116" s="213"/>
      <c r="AD116" s="213"/>
      <c r="AE116" s="213"/>
      <c r="AF116" s="213"/>
      <c r="AG116" s="213"/>
      <c r="AH116" s="213"/>
      <c r="AI116" s="213"/>
      <c r="AJ116" s="213"/>
      <c r="AK116" s="213"/>
      <c r="AL116" s="213"/>
      <c r="AM116" s="213"/>
      <c r="AN116" s="213"/>
      <c r="AO116" s="213"/>
      <c r="AP116" s="213"/>
      <c r="AQ116" s="213"/>
      <c r="AR116" s="213"/>
      <c r="AS116" s="213"/>
      <c r="AT116" s="213"/>
      <c r="AU116" s="213"/>
      <c r="AV116" s="213"/>
      <c r="AW116" s="213"/>
      <c r="AX116" s="213"/>
      <c r="AY116" s="213"/>
      <c r="AZ116" s="213"/>
      <c r="BA116" s="213"/>
      <c r="BB116" s="213"/>
      <c r="BC116" s="213"/>
      <c r="BD116" s="213"/>
      <c r="BE116" s="213"/>
      <c r="BF116" s="213"/>
      <c r="BG116" s="213"/>
      <c r="BH116" s="213"/>
    </row>
    <row r="117" spans="1:60" ht="24" customHeight="1" x14ac:dyDescent="0.25">
      <c r="A117" s="213"/>
      <c r="B117" s="213"/>
      <c r="C117" s="213"/>
      <c r="D117" s="213"/>
      <c r="E117" s="213"/>
      <c r="F117" s="213"/>
      <c r="G117" s="213"/>
      <c r="H117" s="213"/>
      <c r="I117" s="213"/>
      <c r="J117" s="213"/>
      <c r="K117" s="213"/>
      <c r="L117" s="213"/>
      <c r="M117" s="213"/>
      <c r="N117" s="213"/>
      <c r="O117" s="213"/>
      <c r="P117" s="213"/>
      <c r="Q117" s="213"/>
      <c r="R117" s="213"/>
      <c r="S117" s="213"/>
      <c r="T117" s="213"/>
      <c r="U117" s="213"/>
      <c r="V117" s="213"/>
      <c r="W117" s="213"/>
      <c r="X117" s="213"/>
      <c r="Y117" s="213"/>
      <c r="Z117" s="213"/>
      <c r="AA117" s="213"/>
      <c r="AB117" s="213"/>
      <c r="AC117" s="213"/>
      <c r="AD117" s="213"/>
      <c r="AE117" s="213"/>
      <c r="AF117" s="213"/>
      <c r="AG117" s="213"/>
      <c r="AH117" s="213"/>
      <c r="AI117" s="213"/>
      <c r="AJ117" s="213"/>
      <c r="AK117" s="213"/>
      <c r="AL117" s="213"/>
      <c r="AM117" s="213"/>
      <c r="AN117" s="213"/>
      <c r="AO117" s="213"/>
      <c r="AP117" s="213"/>
      <c r="AQ117" s="213"/>
      <c r="AR117" s="213"/>
      <c r="AS117" s="213"/>
      <c r="AT117" s="213"/>
      <c r="AU117" s="213"/>
      <c r="AV117" s="213"/>
      <c r="AW117" s="213"/>
      <c r="AX117" s="213"/>
      <c r="AY117" s="213"/>
      <c r="AZ117" s="213"/>
      <c r="BA117" s="213"/>
      <c r="BB117" s="213"/>
      <c r="BC117" s="213"/>
      <c r="BD117" s="213"/>
      <c r="BE117" s="213"/>
      <c r="BF117" s="213"/>
      <c r="BG117" s="213"/>
      <c r="BH117" s="213"/>
    </row>
    <row r="118" spans="1:60" ht="24" customHeight="1" x14ac:dyDescent="0.25">
      <c r="A118" s="213"/>
      <c r="B118" s="213"/>
      <c r="C118" s="213"/>
      <c r="D118" s="213"/>
      <c r="E118" s="213"/>
      <c r="F118" s="213"/>
      <c r="G118" s="213"/>
      <c r="H118" s="213"/>
      <c r="I118" s="213"/>
      <c r="J118" s="213"/>
      <c r="K118" s="213"/>
      <c r="L118" s="213"/>
      <c r="M118" s="213"/>
      <c r="N118" s="213"/>
      <c r="O118" s="213"/>
      <c r="P118" s="213"/>
      <c r="Q118" s="213"/>
      <c r="R118" s="213"/>
      <c r="S118" s="213"/>
      <c r="T118" s="213"/>
      <c r="U118" s="213"/>
      <c r="V118" s="213"/>
      <c r="W118" s="213"/>
      <c r="X118" s="213"/>
      <c r="Y118" s="213"/>
      <c r="Z118" s="213"/>
      <c r="AA118" s="213"/>
      <c r="AB118" s="213"/>
      <c r="AC118" s="213"/>
      <c r="AD118" s="213"/>
      <c r="AE118" s="213"/>
      <c r="AF118" s="213"/>
      <c r="AG118" s="213"/>
      <c r="AH118" s="213"/>
      <c r="AI118" s="213"/>
      <c r="AJ118" s="213"/>
      <c r="AK118" s="213"/>
      <c r="AL118" s="213"/>
      <c r="AM118" s="213"/>
      <c r="AN118" s="213"/>
      <c r="AO118" s="213"/>
      <c r="AP118" s="213"/>
      <c r="AQ118" s="213"/>
      <c r="AR118" s="213"/>
      <c r="AS118" s="213"/>
      <c r="AT118" s="213"/>
      <c r="AU118" s="213"/>
      <c r="AV118" s="213"/>
      <c r="AW118" s="213"/>
      <c r="AX118" s="213"/>
      <c r="AY118" s="213"/>
      <c r="AZ118" s="213"/>
      <c r="BA118" s="213"/>
      <c r="BB118" s="213"/>
      <c r="BC118" s="213"/>
      <c r="BD118" s="213"/>
      <c r="BE118" s="213"/>
      <c r="BF118" s="213"/>
      <c r="BG118" s="213"/>
      <c r="BH118" s="213"/>
    </row>
    <row r="119" spans="1:60" ht="24" customHeight="1" x14ac:dyDescent="0.25">
      <c r="A119" s="213"/>
      <c r="B119" s="213"/>
      <c r="C119" s="213"/>
      <c r="D119" s="213"/>
      <c r="E119" s="213"/>
      <c r="F119" s="213"/>
      <c r="G119" s="213"/>
      <c r="H119" s="213"/>
      <c r="I119" s="213"/>
      <c r="J119" s="213"/>
      <c r="K119" s="213"/>
      <c r="L119" s="213"/>
      <c r="M119" s="213"/>
      <c r="N119" s="213"/>
      <c r="O119" s="213"/>
      <c r="P119" s="213"/>
      <c r="Q119" s="213"/>
      <c r="R119" s="213"/>
      <c r="S119" s="213"/>
      <c r="T119" s="213"/>
      <c r="U119" s="213"/>
      <c r="V119" s="213"/>
      <c r="W119" s="213"/>
      <c r="X119" s="213"/>
      <c r="Y119" s="213"/>
      <c r="Z119" s="213"/>
      <c r="AA119" s="213"/>
      <c r="AB119" s="213"/>
      <c r="AC119" s="213"/>
      <c r="AD119" s="213"/>
      <c r="AE119" s="213"/>
      <c r="AF119" s="213"/>
      <c r="AG119" s="213"/>
      <c r="AH119" s="213"/>
      <c r="AI119" s="213"/>
      <c r="AJ119" s="213"/>
      <c r="AK119" s="213"/>
      <c r="AL119" s="213"/>
      <c r="AM119" s="213"/>
      <c r="AN119" s="213"/>
      <c r="AO119" s="213"/>
      <c r="AP119" s="213"/>
      <c r="AQ119" s="213"/>
      <c r="AR119" s="213"/>
      <c r="AS119" s="213"/>
      <c r="AT119" s="213"/>
      <c r="AU119" s="213"/>
      <c r="AV119" s="213"/>
      <c r="AW119" s="213"/>
      <c r="AX119" s="213"/>
      <c r="AY119" s="213"/>
      <c r="AZ119" s="213"/>
      <c r="BA119" s="213"/>
      <c r="BB119" s="213"/>
      <c r="BC119" s="213"/>
      <c r="BD119" s="213"/>
      <c r="BE119" s="213"/>
      <c r="BF119" s="213"/>
      <c r="BG119" s="213"/>
      <c r="BH119" s="213"/>
    </row>
    <row r="120" spans="1:60" ht="24" customHeight="1" x14ac:dyDescent="0.25">
      <c r="A120" s="213"/>
      <c r="B120" s="213"/>
      <c r="C120" s="213"/>
      <c r="D120" s="213"/>
      <c r="E120" s="213"/>
      <c r="F120" s="213"/>
      <c r="G120" s="213"/>
      <c r="H120" s="213"/>
      <c r="I120" s="213"/>
      <c r="J120" s="213"/>
      <c r="K120" s="213"/>
      <c r="L120" s="213"/>
      <c r="M120" s="213"/>
      <c r="N120" s="213"/>
      <c r="O120" s="213"/>
      <c r="P120" s="213"/>
      <c r="Q120" s="213"/>
      <c r="R120" s="213"/>
      <c r="S120" s="213"/>
      <c r="T120" s="213"/>
      <c r="U120" s="213"/>
      <c r="V120" s="213"/>
      <c r="W120" s="213"/>
      <c r="X120" s="213"/>
      <c r="Y120" s="213"/>
      <c r="Z120" s="213"/>
      <c r="AA120" s="213"/>
      <c r="AB120" s="213"/>
      <c r="AC120" s="213"/>
      <c r="AD120" s="213"/>
      <c r="AE120" s="213"/>
      <c r="AF120" s="213"/>
      <c r="AG120" s="213"/>
      <c r="AH120" s="213"/>
      <c r="AI120" s="213"/>
      <c r="AJ120" s="213"/>
      <c r="AK120" s="213"/>
      <c r="AL120" s="213"/>
      <c r="AM120" s="213"/>
      <c r="AN120" s="213"/>
      <c r="AO120" s="213"/>
      <c r="AP120" s="213"/>
      <c r="AQ120" s="213"/>
      <c r="AR120" s="213"/>
      <c r="AS120" s="213"/>
      <c r="AT120" s="213"/>
      <c r="AU120" s="213"/>
      <c r="AV120" s="213"/>
      <c r="AW120" s="213"/>
      <c r="AX120" s="213"/>
      <c r="AY120" s="213"/>
      <c r="AZ120" s="213"/>
      <c r="BA120" s="213"/>
      <c r="BB120" s="213"/>
      <c r="BC120" s="213"/>
      <c r="BD120" s="213"/>
      <c r="BE120" s="213"/>
      <c r="BF120" s="213"/>
      <c r="BG120" s="213"/>
      <c r="BH120" s="213"/>
    </row>
    <row r="121" spans="1:60" ht="24" customHeight="1" x14ac:dyDescent="0.25">
      <c r="A121" s="213"/>
      <c r="B121" s="213"/>
      <c r="C121" s="213"/>
      <c r="D121" s="213"/>
      <c r="E121" s="213"/>
      <c r="F121" s="213"/>
      <c r="G121" s="213"/>
      <c r="H121" s="213"/>
      <c r="I121" s="213"/>
      <c r="J121" s="213"/>
      <c r="K121" s="213"/>
      <c r="L121" s="213"/>
      <c r="M121" s="213"/>
      <c r="N121" s="213"/>
      <c r="O121" s="213"/>
      <c r="P121" s="213"/>
      <c r="Q121" s="213"/>
      <c r="R121" s="213"/>
      <c r="S121" s="213"/>
      <c r="T121" s="213"/>
      <c r="U121" s="213"/>
      <c r="V121" s="213"/>
      <c r="W121" s="213"/>
      <c r="X121" s="213"/>
      <c r="Y121" s="213"/>
      <c r="Z121" s="213"/>
      <c r="AA121" s="213"/>
      <c r="AB121" s="213"/>
      <c r="AC121" s="213"/>
      <c r="AD121" s="213"/>
      <c r="AE121" s="213"/>
      <c r="AF121" s="213"/>
      <c r="AG121" s="213"/>
      <c r="AH121" s="213"/>
      <c r="AI121" s="213"/>
      <c r="AJ121" s="213"/>
      <c r="AK121" s="213"/>
      <c r="AL121" s="213"/>
      <c r="AM121" s="213"/>
      <c r="AN121" s="213"/>
      <c r="AO121" s="213"/>
      <c r="AP121" s="213"/>
      <c r="AQ121" s="213"/>
      <c r="AR121" s="213"/>
      <c r="AS121" s="213"/>
      <c r="AT121" s="213"/>
      <c r="AU121" s="213"/>
      <c r="AV121" s="213"/>
      <c r="AW121" s="213"/>
      <c r="AX121" s="213"/>
      <c r="AY121" s="213"/>
      <c r="AZ121" s="213"/>
      <c r="BA121" s="213"/>
      <c r="BB121" s="213"/>
      <c r="BC121" s="213"/>
      <c r="BD121" s="213"/>
      <c r="BE121" s="213"/>
      <c r="BF121" s="213"/>
      <c r="BG121" s="213"/>
      <c r="BH121" s="213"/>
    </row>
    <row r="122" spans="1:60" ht="24" customHeight="1" x14ac:dyDescent="0.25">
      <c r="A122" s="213"/>
      <c r="B122" s="213"/>
      <c r="C122" s="213"/>
      <c r="D122" s="213"/>
      <c r="E122" s="213"/>
      <c r="F122" s="213"/>
      <c r="G122" s="213"/>
      <c r="H122" s="213"/>
      <c r="I122" s="213"/>
      <c r="J122" s="213"/>
      <c r="K122" s="213"/>
      <c r="L122" s="213"/>
      <c r="M122" s="213"/>
      <c r="N122" s="213"/>
      <c r="O122" s="213"/>
      <c r="P122" s="213"/>
      <c r="Q122" s="213"/>
      <c r="R122" s="213"/>
      <c r="S122" s="213"/>
      <c r="T122" s="213"/>
      <c r="U122" s="213"/>
      <c r="V122" s="213"/>
      <c r="W122" s="213"/>
      <c r="X122" s="213"/>
      <c r="Y122" s="213"/>
      <c r="Z122" s="213"/>
      <c r="AA122" s="213"/>
      <c r="AB122" s="213"/>
      <c r="AC122" s="213"/>
      <c r="AD122" s="213"/>
      <c r="AE122" s="213"/>
      <c r="AF122" s="213"/>
      <c r="AG122" s="213"/>
      <c r="AH122" s="213"/>
      <c r="AI122" s="213"/>
      <c r="AJ122" s="213"/>
      <c r="AK122" s="213"/>
      <c r="AL122" s="213"/>
      <c r="AM122" s="213"/>
      <c r="AN122" s="213"/>
      <c r="AO122" s="213"/>
      <c r="AP122" s="213"/>
      <c r="AQ122" s="213"/>
      <c r="AR122" s="213"/>
      <c r="AS122" s="213"/>
      <c r="AT122" s="213"/>
      <c r="AU122" s="213"/>
      <c r="AV122" s="213"/>
      <c r="AW122" s="213"/>
      <c r="AX122" s="213"/>
      <c r="AY122" s="213"/>
      <c r="AZ122" s="213"/>
      <c r="BA122" s="213"/>
      <c r="BB122" s="213"/>
      <c r="BC122" s="213"/>
      <c r="BD122" s="213"/>
      <c r="BE122" s="213"/>
      <c r="BF122" s="213"/>
      <c r="BG122" s="213"/>
      <c r="BH122" s="213"/>
    </row>
    <row r="123" spans="1:60" ht="24" customHeight="1" x14ac:dyDescent="0.25">
      <c r="A123" s="213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3"/>
      <c r="AH123" s="213"/>
      <c r="AI123" s="213"/>
      <c r="AJ123" s="213"/>
      <c r="AK123" s="213"/>
      <c r="AL123" s="213"/>
      <c r="AM123" s="213"/>
      <c r="AN123" s="213"/>
      <c r="AO123" s="213"/>
      <c r="AP123" s="213"/>
      <c r="AQ123" s="213"/>
      <c r="AR123" s="213"/>
      <c r="AS123" s="213"/>
      <c r="AT123" s="213"/>
      <c r="AU123" s="213"/>
      <c r="AV123" s="213"/>
      <c r="AW123" s="213"/>
      <c r="AX123" s="213"/>
      <c r="AY123" s="213"/>
      <c r="AZ123" s="213"/>
      <c r="BA123" s="213"/>
      <c r="BB123" s="213"/>
      <c r="BC123" s="213"/>
      <c r="BD123" s="213"/>
      <c r="BE123" s="213"/>
      <c r="BF123" s="213"/>
      <c r="BG123" s="213"/>
      <c r="BH123" s="213"/>
    </row>
    <row r="124" spans="1:60" ht="24" customHeight="1" x14ac:dyDescent="0.25">
      <c r="A124" s="213"/>
      <c r="B124" s="213"/>
      <c r="C124" s="213"/>
      <c r="D124" s="213"/>
      <c r="E124" s="213"/>
      <c r="F124" s="213"/>
      <c r="G124" s="213"/>
      <c r="H124" s="213"/>
      <c r="I124" s="213"/>
      <c r="J124" s="213"/>
      <c r="K124" s="213"/>
      <c r="L124" s="213"/>
      <c r="M124" s="213"/>
      <c r="N124" s="213"/>
      <c r="O124" s="213"/>
      <c r="P124" s="213"/>
      <c r="Q124" s="213"/>
      <c r="R124" s="213"/>
      <c r="S124" s="213"/>
      <c r="T124" s="213"/>
      <c r="U124" s="213"/>
      <c r="V124" s="213"/>
      <c r="W124" s="213"/>
      <c r="X124" s="213"/>
      <c r="Y124" s="213"/>
      <c r="Z124" s="213"/>
      <c r="AA124" s="213"/>
      <c r="AB124" s="213"/>
      <c r="AC124" s="213"/>
      <c r="AD124" s="213"/>
      <c r="AE124" s="213"/>
      <c r="AF124" s="213"/>
      <c r="AG124" s="213"/>
      <c r="AH124" s="213"/>
      <c r="AI124" s="213"/>
      <c r="AJ124" s="213"/>
      <c r="AK124" s="213"/>
      <c r="AL124" s="213"/>
      <c r="AM124" s="213"/>
      <c r="AN124" s="213"/>
      <c r="AO124" s="213"/>
      <c r="AP124" s="213"/>
      <c r="AQ124" s="213"/>
      <c r="AR124" s="213"/>
      <c r="AS124" s="213"/>
      <c r="AT124" s="213"/>
      <c r="AU124" s="213"/>
      <c r="AV124" s="213"/>
      <c r="AW124" s="213"/>
      <c r="AX124" s="213"/>
      <c r="AY124" s="213"/>
      <c r="AZ124" s="213"/>
      <c r="BA124" s="213"/>
      <c r="BB124" s="213"/>
      <c r="BC124" s="213"/>
      <c r="BD124" s="213"/>
      <c r="BE124" s="213"/>
      <c r="BF124" s="213"/>
      <c r="BG124" s="213"/>
      <c r="BH124" s="213"/>
    </row>
    <row r="125" spans="1:60" ht="24" customHeight="1" x14ac:dyDescent="0.25">
      <c r="A125" s="213"/>
      <c r="B125" s="213"/>
      <c r="C125" s="213"/>
      <c r="D125" s="213"/>
      <c r="E125" s="213"/>
      <c r="F125" s="213"/>
      <c r="G125" s="213"/>
      <c r="H125" s="213"/>
      <c r="I125" s="213"/>
      <c r="J125" s="213"/>
      <c r="K125" s="213"/>
      <c r="L125" s="213"/>
      <c r="M125" s="213"/>
      <c r="N125" s="213"/>
      <c r="O125" s="213"/>
      <c r="P125" s="213"/>
      <c r="Q125" s="213"/>
      <c r="R125" s="213"/>
      <c r="S125" s="213"/>
      <c r="T125" s="213"/>
      <c r="U125" s="213"/>
      <c r="V125" s="213"/>
      <c r="W125" s="213"/>
      <c r="X125" s="213"/>
      <c r="Y125" s="213"/>
      <c r="Z125" s="213"/>
      <c r="AA125" s="213"/>
      <c r="AB125" s="213"/>
      <c r="AC125" s="213"/>
      <c r="AD125" s="213"/>
      <c r="AE125" s="213"/>
      <c r="AF125" s="213"/>
      <c r="AG125" s="213"/>
      <c r="AH125" s="213"/>
      <c r="AI125" s="213"/>
      <c r="AJ125" s="213"/>
      <c r="AK125" s="213"/>
      <c r="AL125" s="213"/>
      <c r="AM125" s="213"/>
      <c r="AN125" s="213"/>
      <c r="AO125" s="213"/>
      <c r="AP125" s="213"/>
      <c r="AQ125" s="213"/>
      <c r="AR125" s="213"/>
      <c r="AS125" s="213"/>
      <c r="AT125" s="213"/>
      <c r="AU125" s="213"/>
      <c r="AV125" s="213"/>
      <c r="AW125" s="213"/>
      <c r="AX125" s="213"/>
      <c r="AY125" s="213"/>
      <c r="AZ125" s="213"/>
      <c r="BA125" s="213"/>
      <c r="BB125" s="213"/>
      <c r="BC125" s="213"/>
      <c r="BD125" s="213"/>
      <c r="BE125" s="213"/>
      <c r="BF125" s="213"/>
      <c r="BG125" s="213"/>
      <c r="BH125" s="213"/>
    </row>
    <row r="126" spans="1:60" ht="24" customHeight="1" x14ac:dyDescent="0.25">
      <c r="A126" s="213"/>
      <c r="B126" s="213"/>
      <c r="C126" s="213"/>
      <c r="D126" s="213"/>
      <c r="E126" s="213"/>
      <c r="F126" s="213"/>
      <c r="G126" s="213"/>
      <c r="H126" s="213"/>
      <c r="I126" s="213"/>
      <c r="J126" s="213"/>
      <c r="K126" s="213"/>
      <c r="L126" s="213"/>
      <c r="M126" s="213"/>
      <c r="N126" s="213"/>
      <c r="O126" s="213"/>
      <c r="P126" s="213"/>
      <c r="Q126" s="213"/>
      <c r="R126" s="213"/>
      <c r="S126" s="213"/>
      <c r="T126" s="213"/>
      <c r="U126" s="213"/>
      <c r="V126" s="213"/>
      <c r="W126" s="213"/>
      <c r="X126" s="213"/>
      <c r="Y126" s="213"/>
      <c r="Z126" s="213"/>
      <c r="AA126" s="213"/>
      <c r="AB126" s="213"/>
      <c r="AC126" s="213"/>
      <c r="AD126" s="213"/>
      <c r="AE126" s="213"/>
      <c r="AF126" s="213"/>
      <c r="AG126" s="213"/>
      <c r="AH126" s="213"/>
      <c r="AI126" s="213"/>
      <c r="AJ126" s="213"/>
      <c r="AK126" s="213"/>
      <c r="AL126" s="213"/>
      <c r="AM126" s="213"/>
      <c r="AN126" s="213"/>
      <c r="AO126" s="213"/>
      <c r="AP126" s="213"/>
      <c r="AQ126" s="213"/>
      <c r="AR126" s="213"/>
      <c r="AS126" s="213"/>
      <c r="AT126" s="213"/>
      <c r="AU126" s="213"/>
      <c r="AV126" s="213"/>
      <c r="AW126" s="213"/>
      <c r="AX126" s="213"/>
      <c r="AY126" s="213"/>
      <c r="AZ126" s="213"/>
      <c r="BA126" s="213"/>
      <c r="BB126" s="213"/>
      <c r="BC126" s="213"/>
      <c r="BD126" s="213"/>
      <c r="BE126" s="213"/>
      <c r="BF126" s="213"/>
      <c r="BG126" s="213"/>
      <c r="BH126" s="213"/>
    </row>
    <row r="127" spans="1:60" ht="24" customHeight="1" x14ac:dyDescent="0.25">
      <c r="A127" s="213"/>
      <c r="B127" s="213"/>
      <c r="C127" s="213"/>
      <c r="D127" s="213"/>
      <c r="E127" s="213"/>
      <c r="F127" s="213"/>
      <c r="G127" s="213"/>
      <c r="H127" s="213"/>
      <c r="I127" s="213"/>
      <c r="J127" s="213"/>
      <c r="K127" s="213"/>
      <c r="L127" s="213"/>
      <c r="M127" s="213"/>
      <c r="N127" s="213"/>
      <c r="O127" s="213"/>
      <c r="P127" s="213"/>
      <c r="Q127" s="213"/>
      <c r="R127" s="213"/>
      <c r="S127" s="213"/>
      <c r="T127" s="213"/>
      <c r="U127" s="213"/>
      <c r="V127" s="213"/>
      <c r="W127" s="213"/>
      <c r="X127" s="213"/>
      <c r="Y127" s="213"/>
      <c r="Z127" s="213"/>
      <c r="AA127" s="213"/>
      <c r="AB127" s="213"/>
      <c r="AC127" s="213"/>
      <c r="AD127" s="213"/>
      <c r="AE127" s="213"/>
      <c r="AF127" s="213"/>
      <c r="AG127" s="213"/>
      <c r="AH127" s="213"/>
      <c r="AI127" s="213"/>
      <c r="AJ127" s="213"/>
      <c r="AK127" s="213"/>
      <c r="AL127" s="213"/>
      <c r="AM127" s="213"/>
      <c r="AN127" s="213"/>
      <c r="AO127" s="213"/>
      <c r="AP127" s="213"/>
      <c r="AQ127" s="213"/>
      <c r="AR127" s="213"/>
      <c r="AS127" s="213"/>
      <c r="AT127" s="213"/>
      <c r="AU127" s="213"/>
      <c r="AV127" s="213"/>
      <c r="AW127" s="213"/>
      <c r="AX127" s="213"/>
      <c r="AY127" s="213"/>
      <c r="AZ127" s="213"/>
      <c r="BA127" s="213"/>
      <c r="BB127" s="213"/>
      <c r="BC127" s="213"/>
      <c r="BD127" s="213"/>
      <c r="BE127" s="213"/>
      <c r="BF127" s="213"/>
      <c r="BG127" s="213"/>
      <c r="BH127" s="213"/>
    </row>
    <row r="128" spans="1:60" ht="24" customHeight="1" x14ac:dyDescent="0.25">
      <c r="A128" s="213"/>
      <c r="B128" s="213"/>
      <c r="C128" s="213"/>
      <c r="D128" s="213"/>
      <c r="E128" s="213"/>
      <c r="F128" s="213"/>
      <c r="G128" s="213"/>
      <c r="H128" s="213"/>
      <c r="I128" s="213"/>
      <c r="J128" s="213"/>
      <c r="K128" s="213"/>
      <c r="L128" s="213"/>
      <c r="M128" s="213"/>
      <c r="N128" s="213"/>
      <c r="O128" s="213"/>
      <c r="P128" s="213"/>
      <c r="Q128" s="213"/>
      <c r="R128" s="213"/>
      <c r="S128" s="213"/>
      <c r="T128" s="213"/>
      <c r="U128" s="213"/>
      <c r="V128" s="213"/>
      <c r="W128" s="213"/>
      <c r="X128" s="213"/>
      <c r="Y128" s="213"/>
      <c r="Z128" s="213"/>
      <c r="AA128" s="213"/>
      <c r="AB128" s="213"/>
      <c r="AC128" s="213"/>
      <c r="AD128" s="213"/>
      <c r="AE128" s="213"/>
      <c r="AF128" s="213"/>
      <c r="AG128" s="213"/>
      <c r="AH128" s="213"/>
      <c r="AI128" s="213"/>
      <c r="AJ128" s="213"/>
      <c r="AK128" s="213"/>
      <c r="AL128" s="213"/>
      <c r="AM128" s="213"/>
      <c r="AN128" s="213"/>
      <c r="AO128" s="213"/>
      <c r="AP128" s="213"/>
      <c r="AQ128" s="213"/>
      <c r="AR128" s="213"/>
      <c r="AS128" s="213"/>
      <c r="AT128" s="213"/>
      <c r="AU128" s="213"/>
      <c r="AV128" s="213"/>
      <c r="AW128" s="213"/>
      <c r="AX128" s="213"/>
      <c r="AY128" s="213"/>
      <c r="AZ128" s="213"/>
      <c r="BA128" s="213"/>
      <c r="BB128" s="213"/>
      <c r="BC128" s="213"/>
      <c r="BD128" s="213"/>
      <c r="BE128" s="213"/>
      <c r="BF128" s="213"/>
      <c r="BG128" s="213"/>
      <c r="BH128" s="213"/>
    </row>
    <row r="129" spans="1:60" ht="24" customHeight="1" x14ac:dyDescent="0.25">
      <c r="A129" s="213"/>
      <c r="B129" s="213"/>
      <c r="C129" s="213"/>
      <c r="D129" s="213"/>
      <c r="E129" s="213"/>
      <c r="F129" s="213"/>
      <c r="G129" s="213"/>
      <c r="H129" s="213"/>
      <c r="I129" s="213"/>
      <c r="J129" s="213"/>
      <c r="K129" s="213"/>
      <c r="L129" s="213"/>
      <c r="M129" s="213"/>
      <c r="N129" s="213"/>
      <c r="O129" s="213"/>
      <c r="P129" s="213"/>
      <c r="Q129" s="213"/>
      <c r="R129" s="213"/>
      <c r="S129" s="213"/>
      <c r="T129" s="213"/>
      <c r="U129" s="213"/>
      <c r="V129" s="213"/>
      <c r="W129" s="213"/>
      <c r="X129" s="213"/>
      <c r="Y129" s="213"/>
      <c r="Z129" s="213"/>
      <c r="AA129" s="213"/>
      <c r="AB129" s="213"/>
      <c r="AC129" s="213"/>
      <c r="AD129" s="213"/>
      <c r="AE129" s="213"/>
      <c r="AF129" s="213"/>
      <c r="AG129" s="213"/>
      <c r="AH129" s="213"/>
      <c r="AI129" s="213"/>
      <c r="AJ129" s="213"/>
      <c r="AK129" s="213"/>
      <c r="AL129" s="213"/>
      <c r="AM129" s="213"/>
      <c r="AN129" s="213"/>
      <c r="AO129" s="213"/>
      <c r="AP129" s="213"/>
      <c r="AQ129" s="213"/>
      <c r="AR129" s="213"/>
      <c r="AS129" s="213"/>
      <c r="AT129" s="213"/>
      <c r="AU129" s="213"/>
      <c r="AV129" s="213"/>
      <c r="AW129" s="213"/>
      <c r="AX129" s="213"/>
      <c r="AY129" s="213"/>
      <c r="AZ129" s="213"/>
      <c r="BA129" s="213"/>
      <c r="BB129" s="213"/>
      <c r="BC129" s="213"/>
      <c r="BD129" s="213"/>
      <c r="BE129" s="213"/>
      <c r="BF129" s="213"/>
      <c r="BG129" s="213"/>
      <c r="BH129" s="213"/>
    </row>
    <row r="130" spans="1:60" ht="24" customHeight="1" x14ac:dyDescent="0.25">
      <c r="A130" s="213"/>
      <c r="B130" s="213"/>
      <c r="C130" s="213"/>
      <c r="D130" s="213"/>
      <c r="E130" s="213"/>
      <c r="F130" s="213"/>
      <c r="G130" s="213"/>
      <c r="H130" s="213"/>
      <c r="I130" s="213"/>
      <c r="J130" s="213"/>
      <c r="K130" s="213"/>
      <c r="L130" s="213"/>
      <c r="M130" s="213"/>
      <c r="N130" s="213"/>
      <c r="O130" s="213"/>
      <c r="P130" s="213"/>
      <c r="Q130" s="213"/>
      <c r="R130" s="213"/>
      <c r="S130" s="213"/>
      <c r="T130" s="213"/>
      <c r="U130" s="213"/>
      <c r="V130" s="213"/>
      <c r="W130" s="213"/>
      <c r="X130" s="213"/>
      <c r="Y130" s="213"/>
      <c r="Z130" s="213"/>
      <c r="AA130" s="213"/>
      <c r="AB130" s="213"/>
      <c r="AC130" s="213"/>
      <c r="AD130" s="213"/>
      <c r="AE130" s="213"/>
      <c r="AF130" s="213"/>
      <c r="AG130" s="213"/>
      <c r="AH130" s="213"/>
      <c r="AI130" s="213"/>
      <c r="AJ130" s="213"/>
      <c r="AK130" s="213"/>
      <c r="AL130" s="213"/>
      <c r="AM130" s="213"/>
      <c r="AN130" s="213"/>
      <c r="AO130" s="213"/>
      <c r="AP130" s="213"/>
      <c r="AQ130" s="213"/>
      <c r="AR130" s="213"/>
      <c r="AS130" s="213"/>
      <c r="AT130" s="213"/>
      <c r="AU130" s="213"/>
      <c r="AV130" s="213"/>
      <c r="AW130" s="213"/>
      <c r="AX130" s="213"/>
      <c r="AY130" s="213"/>
      <c r="AZ130" s="213"/>
      <c r="BA130" s="213"/>
      <c r="BB130" s="213"/>
      <c r="BC130" s="213"/>
      <c r="BD130" s="213"/>
      <c r="BE130" s="213"/>
      <c r="BF130" s="213"/>
      <c r="BG130" s="213"/>
      <c r="BH130" s="213"/>
    </row>
    <row r="131" spans="1:60" ht="24" customHeight="1" x14ac:dyDescent="0.25">
      <c r="A131" s="213"/>
      <c r="B131" s="213"/>
      <c r="C131" s="213"/>
      <c r="D131" s="213"/>
      <c r="E131" s="213"/>
      <c r="F131" s="213"/>
      <c r="G131" s="213"/>
      <c r="H131" s="213"/>
      <c r="I131" s="213"/>
      <c r="J131" s="213"/>
      <c r="K131" s="213"/>
      <c r="L131" s="213"/>
      <c r="M131" s="213"/>
      <c r="N131" s="213"/>
      <c r="O131" s="213"/>
      <c r="P131" s="213"/>
      <c r="Q131" s="213"/>
      <c r="R131" s="213"/>
      <c r="S131" s="213"/>
      <c r="T131" s="213"/>
      <c r="U131" s="213"/>
      <c r="V131" s="213"/>
      <c r="W131" s="213"/>
      <c r="X131" s="213"/>
      <c r="Y131" s="213"/>
      <c r="Z131" s="213"/>
      <c r="AA131" s="213"/>
      <c r="AB131" s="213"/>
      <c r="AC131" s="213"/>
      <c r="AD131" s="213"/>
      <c r="AE131" s="213"/>
      <c r="AF131" s="213"/>
      <c r="AG131" s="213"/>
      <c r="AH131" s="213"/>
      <c r="AI131" s="213"/>
      <c r="AJ131" s="213"/>
      <c r="AK131" s="213"/>
      <c r="AL131" s="213"/>
      <c r="AM131" s="213"/>
      <c r="AN131" s="213"/>
      <c r="AO131" s="213"/>
      <c r="AP131" s="213"/>
      <c r="AQ131" s="213"/>
      <c r="AR131" s="213"/>
      <c r="AS131" s="213"/>
      <c r="AT131" s="213"/>
      <c r="AU131" s="213"/>
      <c r="AV131" s="213"/>
      <c r="AW131" s="213"/>
      <c r="AX131" s="213"/>
      <c r="AY131" s="213"/>
      <c r="AZ131" s="213"/>
      <c r="BA131" s="213"/>
      <c r="BB131" s="213"/>
      <c r="BC131" s="213"/>
      <c r="BD131" s="213"/>
      <c r="BE131" s="213"/>
      <c r="BF131" s="213"/>
      <c r="BG131" s="213"/>
      <c r="BH131" s="213"/>
    </row>
    <row r="132" spans="1:60" ht="24" customHeight="1" x14ac:dyDescent="0.25">
      <c r="A132" s="213"/>
      <c r="B132" s="213"/>
      <c r="C132" s="213"/>
      <c r="D132" s="213"/>
      <c r="E132" s="213"/>
      <c r="F132" s="213"/>
      <c r="G132" s="213"/>
      <c r="H132" s="213"/>
      <c r="I132" s="213"/>
      <c r="J132" s="213"/>
      <c r="K132" s="213"/>
      <c r="L132" s="213"/>
      <c r="M132" s="213"/>
      <c r="N132" s="213"/>
      <c r="O132" s="213"/>
      <c r="P132" s="213"/>
      <c r="Q132" s="213"/>
      <c r="R132" s="213"/>
      <c r="S132" s="213"/>
      <c r="T132" s="213"/>
      <c r="U132" s="213"/>
      <c r="V132" s="213"/>
      <c r="W132" s="213"/>
      <c r="X132" s="213"/>
      <c r="Y132" s="213"/>
      <c r="Z132" s="213"/>
      <c r="AA132" s="213"/>
      <c r="AB132" s="213"/>
      <c r="AC132" s="213"/>
      <c r="AD132" s="213"/>
      <c r="AE132" s="213"/>
      <c r="AF132" s="213"/>
      <c r="AG132" s="213"/>
      <c r="AH132" s="213"/>
      <c r="AI132" s="213"/>
      <c r="AJ132" s="213"/>
      <c r="AK132" s="213"/>
      <c r="AL132" s="213"/>
      <c r="AM132" s="213"/>
      <c r="AN132" s="213"/>
      <c r="AO132" s="213"/>
      <c r="AP132" s="213"/>
      <c r="AQ132" s="213"/>
      <c r="AR132" s="213"/>
      <c r="AS132" s="213"/>
      <c r="AT132" s="213"/>
      <c r="AU132" s="213"/>
      <c r="AV132" s="213"/>
      <c r="AW132" s="213"/>
      <c r="AX132" s="213"/>
      <c r="AY132" s="213"/>
      <c r="AZ132" s="213"/>
      <c r="BA132" s="213"/>
      <c r="BB132" s="213"/>
      <c r="BC132" s="213"/>
      <c r="BD132" s="213"/>
      <c r="BE132" s="213"/>
      <c r="BF132" s="213"/>
      <c r="BG132" s="213"/>
      <c r="BH132" s="213"/>
    </row>
    <row r="133" spans="1:60" ht="24" customHeight="1" x14ac:dyDescent="0.25">
      <c r="A133" s="213"/>
      <c r="B133" s="213"/>
      <c r="C133" s="213"/>
      <c r="D133" s="213"/>
      <c r="E133" s="213"/>
      <c r="F133" s="213"/>
      <c r="G133" s="213"/>
      <c r="H133" s="213"/>
      <c r="I133" s="213"/>
      <c r="J133" s="213"/>
      <c r="K133" s="213"/>
      <c r="L133" s="213"/>
      <c r="M133" s="213"/>
      <c r="N133" s="213"/>
      <c r="O133" s="213"/>
      <c r="P133" s="213"/>
      <c r="Q133" s="213"/>
      <c r="R133" s="213"/>
      <c r="S133" s="213"/>
      <c r="T133" s="213"/>
      <c r="U133" s="213"/>
      <c r="V133" s="213"/>
      <c r="W133" s="213"/>
      <c r="X133" s="213"/>
      <c r="Y133" s="213"/>
      <c r="Z133" s="213"/>
      <c r="AA133" s="213"/>
      <c r="AB133" s="213"/>
      <c r="AC133" s="213"/>
      <c r="AD133" s="213"/>
      <c r="AE133" s="213"/>
      <c r="AF133" s="213"/>
      <c r="AG133" s="213"/>
      <c r="AH133" s="213"/>
      <c r="AI133" s="213"/>
      <c r="AJ133" s="213"/>
      <c r="AK133" s="213"/>
      <c r="AL133" s="213"/>
      <c r="AM133" s="213"/>
      <c r="AN133" s="213"/>
      <c r="AO133" s="213"/>
      <c r="AP133" s="213"/>
      <c r="AQ133" s="213"/>
      <c r="AR133" s="213"/>
      <c r="AS133" s="213"/>
      <c r="AT133" s="213"/>
      <c r="AU133" s="213"/>
      <c r="AV133" s="213"/>
      <c r="AW133" s="213"/>
      <c r="AX133" s="213"/>
      <c r="AY133" s="213"/>
      <c r="AZ133" s="213"/>
      <c r="BA133" s="213"/>
      <c r="BB133" s="213"/>
      <c r="BC133" s="213"/>
      <c r="BD133" s="213"/>
      <c r="BE133" s="213"/>
      <c r="BF133" s="213"/>
      <c r="BG133" s="213"/>
      <c r="BH133" s="213"/>
    </row>
    <row r="134" spans="1:60" ht="24" customHeight="1" x14ac:dyDescent="0.25">
      <c r="A134" s="213"/>
      <c r="B134" s="213"/>
      <c r="C134" s="213"/>
      <c r="D134" s="213"/>
      <c r="E134" s="213"/>
      <c r="F134" s="213"/>
      <c r="G134" s="213"/>
      <c r="H134" s="213"/>
      <c r="I134" s="213"/>
      <c r="J134" s="213"/>
      <c r="K134" s="213"/>
      <c r="L134" s="213"/>
      <c r="M134" s="213"/>
      <c r="N134" s="213"/>
      <c r="O134" s="213"/>
      <c r="P134" s="213"/>
      <c r="Q134" s="213"/>
      <c r="R134" s="213"/>
      <c r="S134" s="213"/>
      <c r="T134" s="213"/>
      <c r="U134" s="213"/>
      <c r="V134" s="213"/>
      <c r="W134" s="213"/>
      <c r="X134" s="213"/>
      <c r="Y134" s="213"/>
      <c r="Z134" s="213"/>
      <c r="AA134" s="213"/>
      <c r="AB134" s="213"/>
      <c r="AC134" s="213"/>
      <c r="AD134" s="213"/>
      <c r="AE134" s="213"/>
      <c r="AF134" s="213"/>
      <c r="AG134" s="213"/>
      <c r="AH134" s="213"/>
      <c r="AI134" s="213"/>
      <c r="AJ134" s="213"/>
      <c r="AK134" s="213"/>
      <c r="AL134" s="213"/>
      <c r="AM134" s="213"/>
      <c r="AN134" s="213"/>
      <c r="AO134" s="213"/>
      <c r="AP134" s="213"/>
      <c r="AQ134" s="213"/>
      <c r="AR134" s="213"/>
      <c r="AS134" s="213"/>
      <c r="AT134" s="213"/>
      <c r="AU134" s="213"/>
      <c r="AV134" s="213"/>
      <c r="AW134" s="213"/>
      <c r="AX134" s="213"/>
      <c r="AY134" s="213"/>
      <c r="AZ134" s="213"/>
      <c r="BA134" s="213"/>
      <c r="BB134" s="213"/>
      <c r="BC134" s="213"/>
      <c r="BD134" s="213"/>
      <c r="BE134" s="213"/>
      <c r="BF134" s="213"/>
      <c r="BG134" s="213"/>
      <c r="BH134" s="213"/>
    </row>
    <row r="135" spans="1:60" ht="24" customHeight="1" x14ac:dyDescent="0.25">
      <c r="A135" s="213"/>
      <c r="B135" s="213"/>
      <c r="C135" s="213"/>
      <c r="D135" s="213"/>
      <c r="E135" s="213"/>
      <c r="F135" s="213"/>
      <c r="G135" s="213"/>
      <c r="H135" s="213"/>
      <c r="I135" s="213"/>
      <c r="J135" s="213"/>
      <c r="K135" s="213"/>
      <c r="L135" s="213"/>
      <c r="M135" s="213"/>
      <c r="N135" s="213"/>
      <c r="O135" s="213"/>
      <c r="P135" s="213"/>
      <c r="Q135" s="213"/>
      <c r="R135" s="213"/>
      <c r="S135" s="213"/>
      <c r="T135" s="213"/>
      <c r="U135" s="213"/>
      <c r="V135" s="213"/>
      <c r="W135" s="213"/>
      <c r="X135" s="213"/>
      <c r="Y135" s="213"/>
      <c r="Z135" s="213"/>
      <c r="AA135" s="213"/>
      <c r="AB135" s="213"/>
      <c r="AC135" s="213"/>
      <c r="AD135" s="213"/>
      <c r="AE135" s="213"/>
      <c r="AF135" s="213"/>
      <c r="AG135" s="213"/>
      <c r="AH135" s="213"/>
      <c r="AI135" s="213"/>
      <c r="AJ135" s="213"/>
      <c r="AK135" s="213"/>
      <c r="AL135" s="213"/>
      <c r="AM135" s="213"/>
      <c r="AN135" s="213"/>
      <c r="AO135" s="213"/>
      <c r="AP135" s="213"/>
      <c r="AQ135" s="213"/>
      <c r="AR135" s="213"/>
      <c r="AS135" s="213"/>
      <c r="AT135" s="213"/>
      <c r="AU135" s="213"/>
      <c r="AV135" s="213"/>
      <c r="AW135" s="213"/>
      <c r="AX135" s="213"/>
      <c r="AY135" s="213"/>
      <c r="AZ135" s="213"/>
      <c r="BA135" s="213"/>
      <c r="BB135" s="213"/>
      <c r="BC135" s="213"/>
      <c r="BD135" s="213"/>
      <c r="BE135" s="213"/>
      <c r="BF135" s="213"/>
      <c r="BG135" s="213"/>
      <c r="BH135" s="213"/>
    </row>
    <row r="136" spans="1:60" ht="24" customHeight="1" x14ac:dyDescent="0.25">
      <c r="A136" s="213"/>
      <c r="B136" s="213"/>
      <c r="C136" s="213"/>
      <c r="D136" s="213"/>
      <c r="E136" s="213"/>
      <c r="F136" s="213"/>
      <c r="G136" s="213"/>
      <c r="H136" s="213"/>
      <c r="I136" s="213"/>
      <c r="J136" s="213"/>
      <c r="K136" s="213"/>
      <c r="L136" s="213"/>
      <c r="M136" s="213"/>
      <c r="N136" s="213"/>
      <c r="O136" s="213"/>
      <c r="P136" s="213"/>
      <c r="Q136" s="213"/>
      <c r="R136" s="213"/>
      <c r="S136" s="213"/>
      <c r="T136" s="213"/>
      <c r="U136" s="213"/>
      <c r="V136" s="213"/>
      <c r="W136" s="213"/>
      <c r="X136" s="213"/>
      <c r="Y136" s="213"/>
      <c r="Z136" s="213"/>
      <c r="AA136" s="213"/>
      <c r="AB136" s="213"/>
      <c r="AC136" s="213"/>
      <c r="AD136" s="213"/>
      <c r="AE136" s="213"/>
      <c r="AF136" s="213"/>
      <c r="AG136" s="213"/>
      <c r="AH136" s="213"/>
      <c r="AI136" s="213"/>
      <c r="AJ136" s="213"/>
      <c r="AK136" s="213"/>
      <c r="AL136" s="213"/>
      <c r="AM136" s="213"/>
      <c r="AN136" s="213"/>
      <c r="AO136" s="213"/>
      <c r="AP136" s="213"/>
      <c r="AQ136" s="213"/>
      <c r="AR136" s="213"/>
      <c r="AS136" s="213"/>
      <c r="AT136" s="213"/>
      <c r="AU136" s="213"/>
      <c r="AV136" s="213"/>
      <c r="AW136" s="213"/>
      <c r="AX136" s="213"/>
      <c r="AY136" s="213"/>
      <c r="AZ136" s="213"/>
      <c r="BA136" s="213"/>
      <c r="BB136" s="213"/>
      <c r="BC136" s="213"/>
      <c r="BD136" s="213"/>
      <c r="BE136" s="213"/>
      <c r="BF136" s="213"/>
      <c r="BG136" s="213"/>
      <c r="BH136" s="213"/>
    </row>
    <row r="137" spans="1:60" ht="24" customHeight="1" x14ac:dyDescent="0.25">
      <c r="A137" s="213"/>
      <c r="B137" s="213"/>
      <c r="C137" s="213"/>
      <c r="D137" s="213"/>
      <c r="E137" s="213"/>
      <c r="F137" s="213"/>
      <c r="G137" s="213"/>
      <c r="H137" s="213"/>
      <c r="I137" s="213"/>
      <c r="J137" s="213"/>
      <c r="K137" s="213"/>
      <c r="L137" s="213"/>
      <c r="M137" s="213"/>
      <c r="N137" s="213"/>
      <c r="O137" s="213"/>
      <c r="P137" s="213"/>
      <c r="Q137" s="213"/>
      <c r="R137" s="213"/>
      <c r="S137" s="213"/>
      <c r="T137" s="213"/>
      <c r="U137" s="213"/>
      <c r="V137" s="213"/>
      <c r="W137" s="213"/>
      <c r="X137" s="213"/>
      <c r="Y137" s="213"/>
      <c r="Z137" s="213"/>
      <c r="AA137" s="213"/>
      <c r="AB137" s="213"/>
      <c r="AC137" s="213"/>
      <c r="AD137" s="213"/>
      <c r="AE137" s="213"/>
      <c r="AF137" s="213"/>
      <c r="AG137" s="213"/>
      <c r="AH137" s="213"/>
      <c r="AI137" s="213"/>
      <c r="AJ137" s="213"/>
      <c r="AK137" s="213"/>
      <c r="AL137" s="213"/>
      <c r="AM137" s="213"/>
      <c r="AN137" s="213"/>
      <c r="AO137" s="213"/>
      <c r="AP137" s="213"/>
      <c r="AQ137" s="213"/>
      <c r="AR137" s="213"/>
      <c r="AS137" s="213"/>
      <c r="AT137" s="213"/>
      <c r="AU137" s="213"/>
      <c r="AV137" s="213"/>
      <c r="AW137" s="213"/>
      <c r="AX137" s="213"/>
      <c r="AY137" s="213"/>
      <c r="AZ137" s="213"/>
      <c r="BA137" s="213"/>
      <c r="BB137" s="213"/>
      <c r="BC137" s="213"/>
      <c r="BD137" s="213"/>
      <c r="BE137" s="213"/>
      <c r="BF137" s="213"/>
      <c r="BG137" s="213"/>
      <c r="BH137" s="213"/>
    </row>
    <row r="138" spans="1:60" ht="24" customHeight="1" x14ac:dyDescent="0.25">
      <c r="A138" s="213"/>
      <c r="B138" s="213"/>
      <c r="C138" s="213"/>
      <c r="D138" s="213"/>
      <c r="E138" s="213"/>
      <c r="F138" s="213"/>
      <c r="G138" s="213"/>
      <c r="H138" s="213"/>
      <c r="I138" s="213"/>
      <c r="J138" s="213"/>
      <c r="K138" s="213"/>
      <c r="L138" s="213"/>
      <c r="M138" s="213"/>
      <c r="N138" s="213"/>
      <c r="O138" s="213"/>
      <c r="P138" s="213"/>
      <c r="Q138" s="213"/>
      <c r="R138" s="213"/>
      <c r="S138" s="213"/>
      <c r="T138" s="213"/>
      <c r="U138" s="213"/>
      <c r="V138" s="213"/>
      <c r="W138" s="213"/>
      <c r="X138" s="213"/>
      <c r="Y138" s="213"/>
      <c r="Z138" s="213"/>
      <c r="AA138" s="213"/>
      <c r="AB138" s="213"/>
      <c r="AC138" s="213"/>
      <c r="AD138" s="213"/>
      <c r="AE138" s="213"/>
      <c r="AF138" s="213"/>
      <c r="AG138" s="213"/>
      <c r="AH138" s="213"/>
      <c r="AI138" s="213"/>
      <c r="AJ138" s="213"/>
      <c r="AK138" s="213"/>
      <c r="AL138" s="213"/>
      <c r="AM138" s="213"/>
      <c r="AN138" s="213"/>
      <c r="AO138" s="213"/>
      <c r="AP138" s="213"/>
      <c r="AQ138" s="213"/>
      <c r="AR138" s="213"/>
      <c r="AS138" s="213"/>
      <c r="AT138" s="213"/>
      <c r="AU138" s="213"/>
      <c r="AV138" s="213"/>
      <c r="AW138" s="213"/>
      <c r="AX138" s="213"/>
      <c r="AY138" s="213"/>
      <c r="AZ138" s="213"/>
      <c r="BA138" s="213"/>
      <c r="BB138" s="213"/>
      <c r="BC138" s="213"/>
      <c r="BD138" s="213"/>
      <c r="BE138" s="213"/>
      <c r="BF138" s="213"/>
      <c r="BG138" s="213"/>
      <c r="BH138" s="213"/>
    </row>
    <row r="139" spans="1:60" ht="24" customHeight="1" x14ac:dyDescent="0.25">
      <c r="A139" s="213"/>
      <c r="B139" s="213"/>
      <c r="C139" s="213"/>
      <c r="D139" s="213"/>
      <c r="E139" s="213"/>
      <c r="F139" s="213"/>
      <c r="G139" s="213"/>
      <c r="H139" s="213"/>
      <c r="I139" s="213"/>
      <c r="J139" s="213"/>
      <c r="K139" s="213"/>
      <c r="L139" s="213"/>
      <c r="M139" s="213"/>
      <c r="N139" s="213"/>
      <c r="O139" s="213"/>
      <c r="P139" s="213"/>
      <c r="Q139" s="213"/>
      <c r="R139" s="213"/>
      <c r="S139" s="213"/>
      <c r="T139" s="213"/>
      <c r="U139" s="213"/>
      <c r="V139" s="213"/>
      <c r="W139" s="213"/>
      <c r="X139" s="213"/>
      <c r="Y139" s="213"/>
      <c r="Z139" s="213"/>
      <c r="AA139" s="213"/>
      <c r="AB139" s="213"/>
      <c r="AC139" s="213"/>
      <c r="AD139" s="213"/>
      <c r="AE139" s="213"/>
      <c r="AF139" s="213"/>
      <c r="AG139" s="213"/>
      <c r="AH139" s="213"/>
      <c r="AI139" s="213"/>
      <c r="AJ139" s="213"/>
      <c r="AK139" s="213"/>
      <c r="AL139" s="213"/>
      <c r="AM139" s="213"/>
      <c r="AN139" s="213"/>
      <c r="AO139" s="213"/>
      <c r="AP139" s="213"/>
      <c r="AQ139" s="213"/>
      <c r="AR139" s="213"/>
      <c r="AS139" s="213"/>
      <c r="AT139" s="213"/>
      <c r="AU139" s="213"/>
      <c r="AV139" s="213"/>
      <c r="AW139" s="213"/>
      <c r="AX139" s="213"/>
      <c r="AY139" s="213"/>
      <c r="AZ139" s="213"/>
      <c r="BA139" s="213"/>
      <c r="BB139" s="213"/>
      <c r="BC139" s="213"/>
      <c r="BD139" s="213"/>
      <c r="BE139" s="213"/>
      <c r="BF139" s="213"/>
      <c r="BG139" s="213"/>
      <c r="BH139" s="213"/>
    </row>
    <row r="140" spans="1:60" ht="24" customHeight="1" x14ac:dyDescent="0.25">
      <c r="A140" s="213"/>
      <c r="B140" s="213"/>
      <c r="C140" s="213"/>
      <c r="D140" s="213"/>
      <c r="E140" s="213"/>
      <c r="F140" s="213"/>
      <c r="G140" s="213"/>
      <c r="H140" s="213"/>
      <c r="I140" s="213"/>
      <c r="J140" s="213"/>
      <c r="K140" s="213"/>
      <c r="L140" s="213"/>
      <c r="M140" s="213"/>
      <c r="N140" s="213"/>
      <c r="O140" s="213"/>
      <c r="P140" s="213"/>
      <c r="Q140" s="213"/>
      <c r="R140" s="213"/>
      <c r="S140" s="213"/>
      <c r="T140" s="213"/>
      <c r="U140" s="213"/>
      <c r="V140" s="213"/>
      <c r="W140" s="213"/>
      <c r="X140" s="213"/>
      <c r="Y140" s="213"/>
      <c r="Z140" s="213"/>
      <c r="AA140" s="213"/>
      <c r="AB140" s="213"/>
      <c r="AC140" s="213"/>
      <c r="AD140" s="213"/>
      <c r="AE140" s="213"/>
      <c r="AF140" s="213"/>
      <c r="AG140" s="213"/>
      <c r="AH140" s="213"/>
      <c r="AI140" s="213"/>
      <c r="AJ140" s="213"/>
      <c r="AK140" s="213"/>
      <c r="AL140" s="213"/>
      <c r="AM140" s="213"/>
      <c r="AN140" s="213"/>
      <c r="AO140" s="213"/>
      <c r="AP140" s="213"/>
      <c r="AQ140" s="213"/>
      <c r="AR140" s="213"/>
      <c r="AS140" s="213"/>
      <c r="AT140" s="213"/>
      <c r="AU140" s="213"/>
      <c r="AV140" s="213"/>
      <c r="AW140" s="213"/>
      <c r="AX140" s="213"/>
      <c r="AY140" s="213"/>
      <c r="AZ140" s="213"/>
      <c r="BA140" s="213"/>
      <c r="BB140" s="213"/>
      <c r="BC140" s="213"/>
      <c r="BD140" s="213"/>
      <c r="BE140" s="213"/>
      <c r="BF140" s="213"/>
      <c r="BG140" s="213"/>
      <c r="BH140" s="213"/>
    </row>
    <row r="141" spans="1:60" ht="24" customHeight="1" x14ac:dyDescent="0.25">
      <c r="A141" s="213"/>
      <c r="B141" s="213"/>
      <c r="C141" s="213"/>
      <c r="D141" s="213"/>
      <c r="E141" s="213"/>
      <c r="F141" s="213"/>
      <c r="G141" s="213"/>
      <c r="H141" s="213"/>
      <c r="I141" s="213"/>
      <c r="J141" s="213"/>
      <c r="K141" s="213"/>
      <c r="L141" s="213"/>
      <c r="M141" s="213"/>
      <c r="N141" s="213"/>
      <c r="O141" s="213"/>
      <c r="P141" s="213"/>
      <c r="Q141" s="213"/>
      <c r="R141" s="213"/>
      <c r="S141" s="213"/>
      <c r="T141" s="213"/>
      <c r="U141" s="213"/>
      <c r="V141" s="213"/>
      <c r="W141" s="213"/>
      <c r="X141" s="213"/>
      <c r="Y141" s="213"/>
      <c r="Z141" s="213"/>
      <c r="AA141" s="213"/>
      <c r="AB141" s="213"/>
      <c r="AC141" s="213"/>
      <c r="AD141" s="213"/>
      <c r="AE141" s="213"/>
      <c r="AF141" s="213"/>
      <c r="AG141" s="213"/>
      <c r="AH141" s="213"/>
      <c r="AI141" s="213"/>
      <c r="AJ141" s="213"/>
      <c r="AK141" s="213"/>
      <c r="AL141" s="213"/>
      <c r="AM141" s="213"/>
      <c r="AN141" s="213"/>
      <c r="AO141" s="213"/>
      <c r="AP141" s="213"/>
      <c r="AQ141" s="213"/>
      <c r="AR141" s="213"/>
      <c r="AS141" s="213"/>
      <c r="AT141" s="213"/>
      <c r="AU141" s="213"/>
      <c r="AV141" s="213"/>
      <c r="AW141" s="213"/>
      <c r="AX141" s="213"/>
      <c r="AY141" s="213"/>
      <c r="AZ141" s="213"/>
      <c r="BA141" s="213"/>
      <c r="BB141" s="213"/>
      <c r="BC141" s="213"/>
      <c r="BD141" s="213"/>
      <c r="BE141" s="213"/>
      <c r="BF141" s="213"/>
      <c r="BG141" s="213"/>
      <c r="BH141" s="213"/>
    </row>
    <row r="142" spans="1:60" ht="24" customHeight="1" x14ac:dyDescent="0.25">
      <c r="A142" s="213"/>
      <c r="B142" s="213"/>
      <c r="C142" s="213"/>
      <c r="D142" s="213"/>
      <c r="E142" s="213"/>
      <c r="F142" s="213"/>
      <c r="G142" s="213"/>
      <c r="H142" s="213"/>
      <c r="I142" s="213"/>
      <c r="J142" s="213"/>
      <c r="K142" s="213"/>
      <c r="L142" s="213"/>
      <c r="M142" s="213"/>
      <c r="N142" s="213"/>
      <c r="O142" s="213"/>
      <c r="P142" s="213"/>
      <c r="Q142" s="213"/>
      <c r="R142" s="213"/>
      <c r="S142" s="213"/>
      <c r="T142" s="213"/>
      <c r="U142" s="213"/>
      <c r="V142" s="213"/>
      <c r="W142" s="213"/>
      <c r="X142" s="213"/>
      <c r="Y142" s="213"/>
      <c r="Z142" s="213"/>
      <c r="AA142" s="213"/>
      <c r="AB142" s="213"/>
      <c r="AC142" s="213"/>
      <c r="AD142" s="213"/>
      <c r="AE142" s="213"/>
      <c r="AF142" s="213"/>
      <c r="AG142" s="213"/>
      <c r="AH142" s="213"/>
      <c r="AI142" s="213"/>
      <c r="AJ142" s="213"/>
      <c r="AK142" s="213"/>
      <c r="AL142" s="213"/>
      <c r="AM142" s="213"/>
      <c r="AN142" s="213"/>
      <c r="AO142" s="213"/>
      <c r="AP142" s="213"/>
      <c r="AQ142" s="213"/>
      <c r="AR142" s="213"/>
      <c r="AS142" s="213"/>
      <c r="AT142" s="213"/>
      <c r="AU142" s="213"/>
      <c r="AV142" s="213"/>
      <c r="AW142" s="213"/>
      <c r="AX142" s="213"/>
      <c r="AY142" s="213"/>
      <c r="AZ142" s="213"/>
      <c r="BA142" s="213"/>
      <c r="BB142" s="213"/>
      <c r="BC142" s="213"/>
      <c r="BD142" s="213"/>
      <c r="BE142" s="213"/>
      <c r="BF142" s="213"/>
      <c r="BG142" s="213"/>
      <c r="BH142" s="213"/>
    </row>
    <row r="143" spans="1:60" ht="24" customHeight="1" x14ac:dyDescent="0.25">
      <c r="A143" s="213"/>
      <c r="B143" s="213"/>
      <c r="C143" s="213"/>
      <c r="D143" s="213"/>
      <c r="E143" s="213"/>
      <c r="F143" s="213"/>
      <c r="G143" s="213"/>
      <c r="H143" s="213"/>
      <c r="I143" s="213"/>
      <c r="J143" s="213"/>
      <c r="K143" s="213"/>
      <c r="L143" s="213"/>
      <c r="M143" s="213"/>
      <c r="N143" s="213"/>
      <c r="O143" s="213"/>
      <c r="P143" s="213"/>
      <c r="Q143" s="213"/>
      <c r="R143" s="213"/>
      <c r="S143" s="213"/>
      <c r="T143" s="213"/>
      <c r="U143" s="213"/>
      <c r="V143" s="213"/>
      <c r="W143" s="213"/>
      <c r="X143" s="213"/>
      <c r="Y143" s="213"/>
      <c r="Z143" s="213"/>
      <c r="AA143" s="213"/>
      <c r="AB143" s="213"/>
      <c r="AC143" s="213"/>
      <c r="AD143" s="213"/>
      <c r="AE143" s="213"/>
      <c r="AF143" s="213"/>
      <c r="AG143" s="213"/>
      <c r="AH143" s="213"/>
      <c r="AI143" s="213"/>
      <c r="AJ143" s="213"/>
      <c r="AK143" s="213"/>
      <c r="AL143" s="213"/>
      <c r="AM143" s="213"/>
      <c r="AN143" s="213"/>
      <c r="AO143" s="213"/>
      <c r="AP143" s="213"/>
      <c r="AQ143" s="213"/>
      <c r="AR143" s="213"/>
      <c r="AS143" s="213"/>
      <c r="AT143" s="213"/>
      <c r="AU143" s="213"/>
      <c r="AV143" s="213"/>
      <c r="AW143" s="213"/>
      <c r="AX143" s="213"/>
      <c r="AY143" s="213"/>
      <c r="AZ143" s="213"/>
      <c r="BA143" s="213"/>
      <c r="BB143" s="213"/>
      <c r="BC143" s="213"/>
      <c r="BD143" s="213"/>
      <c r="BE143" s="213"/>
      <c r="BF143" s="213"/>
      <c r="BG143" s="213"/>
      <c r="BH143" s="213"/>
    </row>
    <row r="144" spans="1:60" ht="24" customHeight="1" x14ac:dyDescent="0.25">
      <c r="A144" s="213"/>
      <c r="B144" s="213"/>
      <c r="C144" s="213"/>
      <c r="D144" s="213"/>
      <c r="E144" s="213"/>
      <c r="F144" s="213"/>
      <c r="G144" s="213"/>
      <c r="H144" s="213"/>
      <c r="I144" s="213"/>
      <c r="J144" s="213"/>
      <c r="K144" s="213"/>
      <c r="L144" s="213"/>
      <c r="M144" s="213"/>
      <c r="N144" s="213"/>
      <c r="O144" s="213"/>
      <c r="P144" s="213"/>
      <c r="Q144" s="213"/>
      <c r="R144" s="213"/>
      <c r="S144" s="213"/>
      <c r="T144" s="213"/>
      <c r="U144" s="213"/>
      <c r="V144" s="213"/>
      <c r="W144" s="213"/>
      <c r="X144" s="213"/>
      <c r="Y144" s="213"/>
      <c r="Z144" s="213"/>
      <c r="AA144" s="213"/>
      <c r="AB144" s="213"/>
      <c r="AC144" s="213"/>
      <c r="AD144" s="213"/>
      <c r="AE144" s="213"/>
      <c r="AF144" s="213"/>
      <c r="AG144" s="213"/>
      <c r="AH144" s="213"/>
      <c r="AI144" s="213"/>
      <c r="AJ144" s="213"/>
      <c r="AK144" s="213"/>
      <c r="AL144" s="213"/>
      <c r="AM144" s="213"/>
      <c r="AN144" s="213"/>
      <c r="AO144" s="213"/>
      <c r="AP144" s="213"/>
      <c r="AQ144" s="213"/>
      <c r="AR144" s="213"/>
      <c r="AS144" s="213"/>
      <c r="AT144" s="213"/>
      <c r="AU144" s="213"/>
      <c r="AV144" s="213"/>
      <c r="AW144" s="213"/>
      <c r="AX144" s="213"/>
      <c r="AY144" s="213"/>
      <c r="AZ144" s="213"/>
      <c r="BA144" s="213"/>
      <c r="BB144" s="213"/>
      <c r="BC144" s="213"/>
      <c r="BD144" s="213"/>
      <c r="BE144" s="213"/>
      <c r="BF144" s="213"/>
      <c r="BG144" s="213"/>
      <c r="BH144" s="213"/>
    </row>
    <row r="145" spans="1:60" ht="24" customHeight="1" x14ac:dyDescent="0.25">
      <c r="A145" s="213"/>
      <c r="B145" s="213"/>
      <c r="C145" s="213"/>
      <c r="D145" s="213"/>
      <c r="E145" s="213"/>
      <c r="F145" s="213"/>
      <c r="G145" s="213"/>
      <c r="H145" s="213"/>
      <c r="I145" s="213"/>
      <c r="J145" s="213"/>
      <c r="K145" s="213"/>
      <c r="L145" s="213"/>
      <c r="M145" s="213"/>
      <c r="N145" s="213"/>
      <c r="O145" s="213"/>
      <c r="P145" s="213"/>
      <c r="Q145" s="213"/>
      <c r="R145" s="213"/>
      <c r="S145" s="213"/>
      <c r="T145" s="213"/>
      <c r="U145" s="213"/>
      <c r="V145" s="213"/>
      <c r="W145" s="213"/>
      <c r="X145" s="213"/>
      <c r="Y145" s="213"/>
      <c r="Z145" s="213"/>
      <c r="AA145" s="213"/>
      <c r="AB145" s="213"/>
      <c r="AC145" s="213"/>
      <c r="AD145" s="213"/>
      <c r="AE145" s="213"/>
      <c r="AF145" s="213"/>
      <c r="AG145" s="213"/>
      <c r="AH145" s="213"/>
      <c r="AI145" s="213"/>
      <c r="AJ145" s="213"/>
      <c r="AK145" s="213"/>
      <c r="AL145" s="213"/>
      <c r="AM145" s="213"/>
      <c r="AN145" s="213"/>
      <c r="AO145" s="213"/>
      <c r="AP145" s="213"/>
      <c r="AQ145" s="213"/>
      <c r="AR145" s="213"/>
      <c r="AS145" s="213"/>
      <c r="AT145" s="213"/>
      <c r="AU145" s="213"/>
      <c r="AV145" s="213"/>
      <c r="AW145" s="213"/>
      <c r="AX145" s="213"/>
      <c r="AY145" s="213"/>
      <c r="AZ145" s="213"/>
      <c r="BA145" s="213"/>
      <c r="BB145" s="213"/>
      <c r="BC145" s="213"/>
      <c r="BD145" s="213"/>
      <c r="BE145" s="213"/>
      <c r="BF145" s="213"/>
      <c r="BG145" s="213"/>
      <c r="BH145" s="213"/>
    </row>
    <row r="146" spans="1:60" ht="24" customHeight="1" x14ac:dyDescent="0.25">
      <c r="A146" s="213"/>
      <c r="B146" s="213"/>
      <c r="C146" s="213"/>
      <c r="D146" s="213"/>
      <c r="E146" s="213"/>
      <c r="F146" s="213"/>
      <c r="G146" s="213"/>
      <c r="H146" s="213"/>
      <c r="I146" s="213"/>
      <c r="J146" s="213"/>
      <c r="K146" s="213"/>
      <c r="L146" s="213"/>
      <c r="M146" s="213"/>
      <c r="N146" s="213"/>
      <c r="O146" s="213"/>
      <c r="P146" s="213"/>
      <c r="Q146" s="213"/>
      <c r="R146" s="213"/>
      <c r="S146" s="213"/>
      <c r="T146" s="213"/>
      <c r="U146" s="213"/>
      <c r="V146" s="213"/>
      <c r="W146" s="213"/>
      <c r="X146" s="213"/>
      <c r="Y146" s="213"/>
      <c r="Z146" s="213"/>
      <c r="AA146" s="213"/>
      <c r="AB146" s="213"/>
      <c r="AC146" s="213"/>
      <c r="AD146" s="213"/>
      <c r="AE146" s="213"/>
      <c r="AF146" s="213"/>
      <c r="AG146" s="213"/>
      <c r="AH146" s="213"/>
      <c r="AI146" s="213"/>
      <c r="AJ146" s="213"/>
      <c r="AK146" s="213"/>
      <c r="AL146" s="213"/>
      <c r="AM146" s="213"/>
      <c r="AN146" s="213"/>
      <c r="AO146" s="213"/>
      <c r="AP146" s="213"/>
      <c r="AQ146" s="213"/>
      <c r="AR146" s="213"/>
      <c r="AS146" s="213"/>
      <c r="AT146" s="213"/>
      <c r="AU146" s="213"/>
      <c r="AV146" s="213"/>
      <c r="AW146" s="213"/>
      <c r="AX146" s="213"/>
      <c r="AY146" s="213"/>
      <c r="AZ146" s="213"/>
      <c r="BA146" s="213"/>
      <c r="BB146" s="213"/>
      <c r="BC146" s="213"/>
      <c r="BD146" s="213"/>
      <c r="BE146" s="213"/>
      <c r="BF146" s="213"/>
      <c r="BG146" s="213"/>
      <c r="BH146" s="213"/>
    </row>
    <row r="147" spans="1:60" ht="24" customHeight="1" x14ac:dyDescent="0.25">
      <c r="A147" s="213"/>
      <c r="B147" s="213"/>
      <c r="C147" s="213"/>
      <c r="D147" s="213"/>
      <c r="E147" s="213"/>
      <c r="F147" s="213"/>
      <c r="G147" s="213"/>
      <c r="H147" s="213"/>
      <c r="I147" s="213"/>
      <c r="J147" s="213"/>
      <c r="K147" s="213"/>
      <c r="L147" s="213"/>
      <c r="M147" s="213"/>
      <c r="N147" s="213"/>
      <c r="O147" s="213"/>
      <c r="P147" s="213"/>
      <c r="Q147" s="213"/>
      <c r="R147" s="213"/>
      <c r="S147" s="213"/>
      <c r="T147" s="213"/>
      <c r="U147" s="213"/>
      <c r="V147" s="213"/>
      <c r="W147" s="213"/>
      <c r="X147" s="213"/>
      <c r="Y147" s="213"/>
      <c r="Z147" s="213"/>
      <c r="AA147" s="213"/>
      <c r="AB147" s="213"/>
      <c r="AC147" s="213"/>
      <c r="AD147" s="213"/>
      <c r="AE147" s="213"/>
      <c r="AF147" s="213"/>
      <c r="AG147" s="213"/>
      <c r="AH147" s="213"/>
      <c r="AI147" s="213"/>
      <c r="AJ147" s="213"/>
      <c r="AK147" s="213"/>
      <c r="AL147" s="213"/>
      <c r="AM147" s="213"/>
      <c r="AN147" s="213"/>
      <c r="AO147" s="213"/>
      <c r="AP147" s="213"/>
      <c r="AQ147" s="213"/>
      <c r="AR147" s="213"/>
      <c r="AS147" s="213"/>
      <c r="AT147" s="213"/>
      <c r="AU147" s="213"/>
      <c r="AV147" s="213"/>
      <c r="AW147" s="213"/>
      <c r="AX147" s="213"/>
      <c r="AY147" s="213"/>
      <c r="AZ147" s="213"/>
      <c r="BA147" s="213"/>
      <c r="BB147" s="213"/>
      <c r="BC147" s="213"/>
      <c r="BD147" s="213"/>
      <c r="BE147" s="213"/>
      <c r="BF147" s="213"/>
      <c r="BG147" s="213"/>
      <c r="BH147" s="213"/>
    </row>
    <row r="148" spans="1:60" ht="24" customHeight="1" x14ac:dyDescent="0.25">
      <c r="A148" s="213"/>
      <c r="B148" s="213"/>
      <c r="C148" s="213"/>
      <c r="D148" s="213"/>
      <c r="E148" s="213"/>
      <c r="F148" s="213"/>
      <c r="G148" s="213"/>
      <c r="H148" s="213"/>
      <c r="I148" s="213"/>
      <c r="J148" s="213"/>
      <c r="K148" s="213"/>
      <c r="L148" s="213"/>
      <c r="M148" s="213"/>
      <c r="N148" s="213"/>
      <c r="O148" s="213"/>
      <c r="P148" s="213"/>
      <c r="Q148" s="213"/>
      <c r="R148" s="213"/>
      <c r="S148" s="213"/>
      <c r="T148" s="213"/>
      <c r="U148" s="213"/>
      <c r="V148" s="213"/>
      <c r="W148" s="213"/>
      <c r="X148" s="213"/>
      <c r="Y148" s="213"/>
      <c r="Z148" s="213"/>
      <c r="AA148" s="213"/>
      <c r="AB148" s="213"/>
      <c r="AC148" s="213"/>
      <c r="AD148" s="213"/>
      <c r="AE148" s="213"/>
      <c r="AF148" s="213"/>
      <c r="AG148" s="213"/>
      <c r="AH148" s="213"/>
      <c r="AI148" s="213"/>
      <c r="AJ148" s="213"/>
      <c r="AK148" s="213"/>
      <c r="AL148" s="213"/>
      <c r="AM148" s="213"/>
      <c r="AN148" s="213"/>
      <c r="AO148" s="213"/>
      <c r="AP148" s="213"/>
      <c r="AQ148" s="213"/>
      <c r="AR148" s="213"/>
      <c r="AS148" s="213"/>
      <c r="AT148" s="213"/>
      <c r="AU148" s="213"/>
      <c r="AV148" s="213"/>
      <c r="AW148" s="213"/>
      <c r="AX148" s="213"/>
      <c r="AY148" s="213"/>
      <c r="AZ148" s="213"/>
      <c r="BA148" s="213"/>
      <c r="BB148" s="213"/>
      <c r="BC148" s="213"/>
      <c r="BD148" s="213"/>
      <c r="BE148" s="213"/>
      <c r="BF148" s="213"/>
      <c r="BG148" s="213"/>
      <c r="BH148" s="213"/>
    </row>
    <row r="149" spans="1:60" ht="24" customHeight="1" x14ac:dyDescent="0.25">
      <c r="A149" s="213"/>
      <c r="B149" s="213"/>
      <c r="C149" s="213"/>
      <c r="D149" s="213"/>
      <c r="E149" s="213"/>
      <c r="F149" s="213"/>
      <c r="G149" s="213"/>
      <c r="H149" s="213"/>
      <c r="I149" s="213"/>
      <c r="J149" s="213"/>
      <c r="K149" s="213"/>
      <c r="L149" s="213"/>
      <c r="M149" s="213"/>
      <c r="N149" s="213"/>
      <c r="O149" s="213"/>
      <c r="P149" s="213"/>
      <c r="Q149" s="213"/>
      <c r="R149" s="213"/>
      <c r="S149" s="213"/>
      <c r="T149" s="213"/>
      <c r="U149" s="213"/>
      <c r="V149" s="213"/>
      <c r="W149" s="213"/>
      <c r="X149" s="213"/>
      <c r="Y149" s="213"/>
      <c r="Z149" s="213"/>
      <c r="AA149" s="213"/>
      <c r="AB149" s="213"/>
      <c r="AC149" s="213"/>
      <c r="AD149" s="213"/>
      <c r="AE149" s="213"/>
      <c r="AF149" s="213"/>
      <c r="AG149" s="213"/>
      <c r="AH149" s="213"/>
      <c r="AI149" s="213"/>
      <c r="AJ149" s="213"/>
      <c r="AK149" s="213"/>
      <c r="AL149" s="213"/>
      <c r="AM149" s="213"/>
      <c r="AN149" s="213"/>
      <c r="AO149" s="213"/>
      <c r="AP149" s="213"/>
      <c r="AQ149" s="213"/>
      <c r="AR149" s="213"/>
      <c r="AS149" s="213"/>
      <c r="AT149" s="213"/>
      <c r="AU149" s="213"/>
      <c r="AV149" s="213"/>
      <c r="AW149" s="213"/>
      <c r="AX149" s="213"/>
      <c r="AY149" s="213"/>
      <c r="AZ149" s="213"/>
      <c r="BA149" s="213"/>
      <c r="BB149" s="213"/>
      <c r="BC149" s="213"/>
      <c r="BD149" s="213"/>
      <c r="BE149" s="213"/>
      <c r="BF149" s="213"/>
      <c r="BG149" s="213"/>
      <c r="BH149" s="213"/>
    </row>
    <row r="150" spans="1:60" ht="24" customHeight="1" x14ac:dyDescent="0.25">
      <c r="A150" s="213"/>
      <c r="B150" s="213"/>
      <c r="C150" s="213"/>
      <c r="D150" s="213"/>
      <c r="E150" s="213"/>
      <c r="F150" s="213"/>
      <c r="G150" s="213"/>
      <c r="H150" s="213"/>
      <c r="I150" s="213"/>
      <c r="J150" s="213"/>
      <c r="K150" s="213"/>
      <c r="L150" s="213"/>
      <c r="M150" s="213"/>
      <c r="N150" s="213"/>
      <c r="O150" s="213"/>
      <c r="P150" s="213"/>
      <c r="Q150" s="213"/>
      <c r="R150" s="213"/>
      <c r="S150" s="213"/>
      <c r="T150" s="213"/>
      <c r="U150" s="213"/>
      <c r="V150" s="213"/>
      <c r="W150" s="213"/>
      <c r="X150" s="213"/>
      <c r="Y150" s="213"/>
      <c r="Z150" s="213"/>
      <c r="AA150" s="213"/>
      <c r="AB150" s="213"/>
      <c r="AC150" s="213"/>
      <c r="AD150" s="213"/>
      <c r="AE150" s="213"/>
      <c r="AF150" s="213"/>
      <c r="AG150" s="213"/>
      <c r="AH150" s="213"/>
      <c r="AI150" s="213"/>
      <c r="AJ150" s="213"/>
      <c r="AK150" s="213"/>
      <c r="AL150" s="213"/>
      <c r="AM150" s="213"/>
      <c r="AN150" s="213"/>
      <c r="AO150" s="213"/>
      <c r="AP150" s="213"/>
      <c r="AQ150" s="213"/>
      <c r="AR150" s="213"/>
      <c r="AS150" s="213"/>
      <c r="AT150" s="213"/>
      <c r="AU150" s="213"/>
      <c r="AV150" s="213"/>
      <c r="AW150" s="213"/>
      <c r="AX150" s="213"/>
      <c r="AY150" s="213"/>
      <c r="AZ150" s="213"/>
      <c r="BA150" s="213"/>
      <c r="BB150" s="213"/>
      <c r="BC150" s="213"/>
      <c r="BD150" s="213"/>
      <c r="BE150" s="213"/>
      <c r="BF150" s="213"/>
      <c r="BG150" s="213"/>
      <c r="BH150" s="213"/>
    </row>
    <row r="151" spans="1:60" ht="24" customHeight="1" x14ac:dyDescent="0.25">
      <c r="A151" s="213"/>
      <c r="B151" s="213"/>
      <c r="C151" s="213"/>
      <c r="D151" s="213"/>
      <c r="E151" s="213"/>
      <c r="F151" s="213"/>
      <c r="G151" s="213"/>
      <c r="H151" s="213"/>
      <c r="I151" s="213"/>
      <c r="J151" s="213"/>
      <c r="K151" s="213"/>
      <c r="L151" s="213"/>
      <c r="M151" s="213"/>
      <c r="N151" s="213"/>
      <c r="O151" s="213"/>
      <c r="P151" s="213"/>
      <c r="Q151" s="213"/>
      <c r="R151" s="213"/>
      <c r="S151" s="213"/>
      <c r="T151" s="213"/>
      <c r="U151" s="213"/>
      <c r="V151" s="213"/>
      <c r="W151" s="213"/>
      <c r="X151" s="213"/>
      <c r="Y151" s="213"/>
      <c r="Z151" s="213"/>
      <c r="AA151" s="213"/>
      <c r="AB151" s="213"/>
      <c r="AC151" s="213"/>
      <c r="AD151" s="213"/>
      <c r="AE151" s="213"/>
      <c r="AF151" s="213"/>
      <c r="AG151" s="213"/>
      <c r="AH151" s="213"/>
      <c r="AI151" s="213"/>
      <c r="AJ151" s="213"/>
      <c r="AK151" s="213"/>
      <c r="AL151" s="213"/>
      <c r="AM151" s="213"/>
      <c r="AN151" s="213"/>
      <c r="AO151" s="213"/>
      <c r="AP151" s="213"/>
      <c r="AQ151" s="213"/>
      <c r="AR151" s="213"/>
      <c r="AS151" s="213"/>
      <c r="AT151" s="213"/>
      <c r="AU151" s="213"/>
      <c r="AV151" s="213"/>
      <c r="AW151" s="213"/>
      <c r="AX151" s="213"/>
      <c r="AY151" s="213"/>
      <c r="AZ151" s="213"/>
      <c r="BA151" s="213"/>
      <c r="BB151" s="213"/>
      <c r="BC151" s="213"/>
      <c r="BD151" s="213"/>
      <c r="BE151" s="213"/>
      <c r="BF151" s="213"/>
      <c r="BG151" s="213"/>
      <c r="BH151" s="213"/>
    </row>
    <row r="152" spans="1:60" ht="24" customHeight="1" x14ac:dyDescent="0.25">
      <c r="A152" s="213"/>
      <c r="B152" s="213"/>
      <c r="C152" s="213"/>
      <c r="D152" s="213"/>
      <c r="E152" s="213"/>
      <c r="F152" s="213"/>
      <c r="G152" s="213"/>
      <c r="H152" s="213"/>
      <c r="I152" s="213"/>
      <c r="J152" s="213"/>
      <c r="K152" s="213"/>
      <c r="L152" s="213"/>
      <c r="M152" s="213"/>
      <c r="N152" s="213"/>
      <c r="O152" s="213"/>
      <c r="P152" s="213"/>
      <c r="Q152" s="213"/>
      <c r="R152" s="213"/>
      <c r="S152" s="213"/>
      <c r="T152" s="213"/>
      <c r="U152" s="213"/>
      <c r="V152" s="213"/>
      <c r="W152" s="213"/>
      <c r="X152" s="213"/>
      <c r="Y152" s="213"/>
      <c r="Z152" s="213"/>
      <c r="AA152" s="213"/>
      <c r="AB152" s="213"/>
      <c r="AC152" s="213"/>
      <c r="AD152" s="213"/>
      <c r="AE152" s="213"/>
      <c r="AF152" s="213"/>
      <c r="AG152" s="213"/>
      <c r="AH152" s="213"/>
      <c r="AI152" s="213"/>
      <c r="AJ152" s="213"/>
      <c r="AK152" s="213"/>
      <c r="AL152" s="213"/>
      <c r="AM152" s="213"/>
      <c r="AN152" s="213"/>
      <c r="AO152" s="213"/>
      <c r="AP152" s="213"/>
      <c r="AQ152" s="213"/>
      <c r="AR152" s="213"/>
      <c r="AS152" s="213"/>
      <c r="AT152" s="213"/>
      <c r="AU152" s="213"/>
      <c r="AV152" s="213"/>
      <c r="AW152" s="213"/>
      <c r="AX152" s="213"/>
      <c r="AY152" s="213"/>
      <c r="AZ152" s="213"/>
      <c r="BA152" s="213"/>
      <c r="BB152" s="213"/>
      <c r="BC152" s="213"/>
      <c r="BD152" s="213"/>
      <c r="BE152" s="213"/>
      <c r="BF152" s="213"/>
      <c r="BG152" s="213"/>
      <c r="BH152" s="213"/>
    </row>
    <row r="153" spans="1:60" ht="24" customHeight="1" x14ac:dyDescent="0.25">
      <c r="A153" s="213"/>
      <c r="B153" s="213"/>
      <c r="C153" s="213"/>
      <c r="D153" s="213"/>
      <c r="E153" s="213"/>
      <c r="F153" s="213"/>
      <c r="G153" s="213"/>
      <c r="H153" s="213"/>
      <c r="I153" s="213"/>
      <c r="J153" s="213"/>
      <c r="K153" s="213"/>
      <c r="L153" s="213"/>
      <c r="M153" s="213"/>
      <c r="N153" s="213"/>
      <c r="O153" s="213"/>
      <c r="P153" s="213"/>
      <c r="Q153" s="213"/>
      <c r="R153" s="213"/>
      <c r="S153" s="213"/>
      <c r="T153" s="213"/>
      <c r="U153" s="213"/>
      <c r="V153" s="213"/>
      <c r="W153" s="213"/>
      <c r="X153" s="213"/>
      <c r="Y153" s="213"/>
      <c r="Z153" s="213"/>
      <c r="AA153" s="213"/>
      <c r="AB153" s="213"/>
      <c r="AC153" s="213"/>
      <c r="AD153" s="213"/>
      <c r="AE153" s="213"/>
      <c r="AF153" s="213"/>
      <c r="AG153" s="213"/>
      <c r="AH153" s="213"/>
      <c r="AI153" s="213"/>
      <c r="AJ153" s="213"/>
      <c r="AK153" s="213"/>
      <c r="AL153" s="213"/>
      <c r="AM153" s="213"/>
      <c r="AN153" s="213"/>
      <c r="AO153" s="213"/>
      <c r="AP153" s="213"/>
      <c r="AQ153" s="213"/>
      <c r="AR153" s="213"/>
      <c r="AS153" s="213"/>
      <c r="AT153" s="213"/>
      <c r="AU153" s="213"/>
      <c r="AV153" s="213"/>
      <c r="AW153" s="213"/>
      <c r="AX153" s="213"/>
      <c r="AY153" s="213"/>
      <c r="AZ153" s="213"/>
      <c r="BA153" s="213"/>
      <c r="BB153" s="213"/>
      <c r="BC153" s="213"/>
      <c r="BD153" s="213"/>
      <c r="BE153" s="213"/>
      <c r="BF153" s="213"/>
      <c r="BG153" s="213"/>
      <c r="BH153" s="213"/>
    </row>
    <row r="154" spans="1:60" ht="24" customHeight="1" x14ac:dyDescent="0.25">
      <c r="A154" s="213"/>
      <c r="B154" s="213"/>
      <c r="C154" s="213"/>
      <c r="D154" s="213"/>
      <c r="E154" s="213"/>
      <c r="F154" s="213"/>
      <c r="G154" s="213"/>
      <c r="H154" s="213"/>
      <c r="I154" s="213"/>
      <c r="J154" s="213"/>
      <c r="K154" s="213"/>
      <c r="L154" s="213"/>
      <c r="M154" s="213"/>
      <c r="N154" s="213"/>
      <c r="O154" s="213"/>
      <c r="P154" s="213"/>
      <c r="Q154" s="213"/>
      <c r="R154" s="213"/>
      <c r="S154" s="213"/>
      <c r="T154" s="213"/>
      <c r="U154" s="213"/>
      <c r="V154" s="213"/>
      <c r="W154" s="213"/>
      <c r="X154" s="213"/>
      <c r="Y154" s="213"/>
      <c r="Z154" s="213"/>
      <c r="AA154" s="213"/>
      <c r="AB154" s="213"/>
      <c r="AC154" s="213"/>
      <c r="AD154" s="213"/>
      <c r="AE154" s="213"/>
      <c r="AF154" s="213"/>
      <c r="AG154" s="213"/>
      <c r="AH154" s="213"/>
      <c r="AI154" s="213"/>
      <c r="AJ154" s="213"/>
      <c r="AK154" s="213"/>
      <c r="AL154" s="213"/>
      <c r="AM154" s="213"/>
      <c r="AN154" s="213"/>
      <c r="AO154" s="213"/>
      <c r="AP154" s="213"/>
      <c r="AQ154" s="213"/>
      <c r="AR154" s="213"/>
      <c r="AS154" s="213"/>
      <c r="AT154" s="213"/>
      <c r="AU154" s="213"/>
      <c r="AV154" s="213"/>
      <c r="AW154" s="213"/>
      <c r="AX154" s="213"/>
      <c r="AY154" s="213"/>
      <c r="AZ154" s="213"/>
      <c r="BA154" s="213"/>
      <c r="BB154" s="213"/>
      <c r="BC154" s="213"/>
      <c r="BD154" s="213"/>
      <c r="BE154" s="213"/>
      <c r="BF154" s="213"/>
      <c r="BG154" s="213"/>
      <c r="BH154" s="213"/>
    </row>
    <row r="155" spans="1:60" ht="24" customHeight="1" x14ac:dyDescent="0.25">
      <c r="A155" s="213"/>
      <c r="B155" s="213"/>
      <c r="C155" s="213"/>
      <c r="D155" s="213"/>
      <c r="E155" s="213"/>
      <c r="F155" s="213"/>
      <c r="G155" s="213"/>
      <c r="H155" s="213"/>
      <c r="I155" s="213"/>
      <c r="J155" s="213"/>
      <c r="K155" s="213"/>
      <c r="L155" s="213"/>
      <c r="M155" s="213"/>
      <c r="N155" s="213"/>
      <c r="O155" s="213"/>
      <c r="P155" s="213"/>
      <c r="Q155" s="213"/>
      <c r="R155" s="213"/>
      <c r="S155" s="213"/>
      <c r="T155" s="213"/>
      <c r="U155" s="213"/>
      <c r="V155" s="213"/>
      <c r="W155" s="213"/>
      <c r="X155" s="213"/>
      <c r="Y155" s="213"/>
      <c r="Z155" s="213"/>
      <c r="AA155" s="213"/>
      <c r="AB155" s="213"/>
      <c r="AC155" s="213"/>
      <c r="AD155" s="213"/>
      <c r="AE155" s="213"/>
      <c r="AF155" s="213"/>
      <c r="AG155" s="213"/>
      <c r="AH155" s="213"/>
      <c r="AI155" s="213"/>
      <c r="AJ155" s="213"/>
      <c r="AK155" s="213"/>
      <c r="AL155" s="213"/>
      <c r="AM155" s="213"/>
      <c r="AN155" s="213"/>
      <c r="AO155" s="213"/>
      <c r="AP155" s="213"/>
      <c r="AQ155" s="213"/>
      <c r="AR155" s="213"/>
      <c r="AS155" s="213"/>
      <c r="AT155" s="213"/>
      <c r="AU155" s="213"/>
      <c r="AV155" s="213"/>
      <c r="AW155" s="213"/>
      <c r="AX155" s="213"/>
      <c r="AY155" s="213"/>
      <c r="AZ155" s="213"/>
      <c r="BA155" s="213"/>
      <c r="BB155" s="213"/>
      <c r="BC155" s="213"/>
      <c r="BD155" s="213"/>
      <c r="BE155" s="213"/>
      <c r="BF155" s="213"/>
      <c r="BG155" s="213"/>
      <c r="BH155" s="213"/>
    </row>
    <row r="156" spans="1:60" ht="24" customHeight="1" x14ac:dyDescent="0.25">
      <c r="A156" s="213"/>
      <c r="B156" s="213"/>
      <c r="C156" s="213"/>
      <c r="D156" s="213"/>
      <c r="E156" s="213"/>
      <c r="F156" s="213"/>
      <c r="G156" s="213"/>
      <c r="H156" s="213"/>
      <c r="I156" s="213"/>
      <c r="J156" s="213"/>
      <c r="K156" s="213"/>
      <c r="L156" s="213"/>
      <c r="M156" s="213"/>
      <c r="N156" s="213"/>
      <c r="O156" s="213"/>
      <c r="P156" s="213"/>
      <c r="Q156" s="213"/>
      <c r="R156" s="213"/>
      <c r="S156" s="213"/>
      <c r="T156" s="213"/>
      <c r="U156" s="213"/>
      <c r="V156" s="213"/>
      <c r="W156" s="213"/>
      <c r="X156" s="213"/>
      <c r="Y156" s="213"/>
      <c r="Z156" s="213"/>
      <c r="AA156" s="213"/>
      <c r="AB156" s="213"/>
      <c r="AC156" s="213"/>
      <c r="AD156" s="213"/>
      <c r="AE156" s="213"/>
      <c r="AF156" s="213"/>
      <c r="AG156" s="213"/>
      <c r="AH156" s="213"/>
      <c r="AI156" s="213"/>
      <c r="AJ156" s="213"/>
      <c r="AK156" s="213"/>
      <c r="AL156" s="213"/>
      <c r="AM156" s="213"/>
      <c r="AN156" s="213"/>
      <c r="AO156" s="213"/>
      <c r="AP156" s="213"/>
      <c r="AQ156" s="213"/>
      <c r="AR156" s="213"/>
      <c r="AS156" s="213"/>
      <c r="AT156" s="213"/>
      <c r="AU156" s="213"/>
      <c r="AV156" s="213"/>
      <c r="AW156" s="213"/>
      <c r="AX156" s="213"/>
      <c r="AY156" s="213"/>
      <c r="AZ156" s="213"/>
      <c r="BA156" s="213"/>
      <c r="BB156" s="213"/>
      <c r="BC156" s="213"/>
      <c r="BD156" s="213"/>
      <c r="BE156" s="213"/>
      <c r="BF156" s="213"/>
      <c r="BG156" s="213"/>
      <c r="BH156" s="213"/>
    </row>
    <row r="157" spans="1:60" ht="24" customHeight="1" x14ac:dyDescent="0.25">
      <c r="A157" s="213"/>
      <c r="B157" s="213"/>
      <c r="C157" s="213"/>
      <c r="D157" s="213"/>
      <c r="E157" s="213"/>
      <c r="F157" s="213"/>
      <c r="G157" s="213"/>
      <c r="H157" s="213"/>
      <c r="I157" s="213"/>
      <c r="J157" s="213"/>
      <c r="K157" s="213"/>
      <c r="L157" s="213"/>
      <c r="M157" s="213"/>
      <c r="N157" s="213"/>
      <c r="O157" s="213"/>
      <c r="P157" s="213"/>
      <c r="Q157" s="213"/>
      <c r="R157" s="213"/>
      <c r="S157" s="213"/>
      <c r="T157" s="213"/>
      <c r="U157" s="213"/>
      <c r="V157" s="213"/>
      <c r="W157" s="213"/>
      <c r="X157" s="213"/>
      <c r="Y157" s="213"/>
      <c r="Z157" s="213"/>
      <c r="AA157" s="213"/>
      <c r="AB157" s="213"/>
      <c r="AC157" s="213"/>
      <c r="AD157" s="213"/>
      <c r="AE157" s="213"/>
      <c r="AF157" s="213"/>
      <c r="AG157" s="213"/>
      <c r="AH157" s="213"/>
      <c r="AI157" s="213"/>
      <c r="AJ157" s="213"/>
      <c r="AK157" s="213"/>
      <c r="AL157" s="213"/>
      <c r="AM157" s="213"/>
      <c r="AN157" s="213"/>
      <c r="AO157" s="213"/>
      <c r="AP157" s="213"/>
      <c r="AQ157" s="213"/>
      <c r="AR157" s="213"/>
      <c r="AS157" s="213"/>
      <c r="AT157" s="213"/>
      <c r="AU157" s="213"/>
      <c r="AV157" s="213"/>
      <c r="AW157" s="213"/>
      <c r="AX157" s="213"/>
      <c r="AY157" s="213"/>
      <c r="AZ157" s="213"/>
      <c r="BA157" s="213"/>
      <c r="BB157" s="213"/>
      <c r="BC157" s="213"/>
      <c r="BD157" s="213"/>
      <c r="BE157" s="213"/>
      <c r="BF157" s="213"/>
      <c r="BG157" s="213"/>
      <c r="BH157" s="213"/>
    </row>
    <row r="158" spans="1:60" ht="24" customHeight="1" x14ac:dyDescent="0.25">
      <c r="A158" s="213"/>
      <c r="B158" s="213"/>
      <c r="C158" s="213"/>
      <c r="D158" s="213"/>
      <c r="E158" s="213"/>
      <c r="F158" s="213"/>
      <c r="G158" s="213"/>
      <c r="H158" s="213"/>
      <c r="I158" s="213"/>
      <c r="J158" s="213"/>
      <c r="K158" s="213"/>
      <c r="L158" s="213"/>
      <c r="M158" s="213"/>
      <c r="N158" s="213"/>
      <c r="O158" s="213"/>
      <c r="P158" s="213"/>
      <c r="Q158" s="213"/>
      <c r="R158" s="213"/>
      <c r="S158" s="213"/>
      <c r="T158" s="213"/>
      <c r="U158" s="213"/>
      <c r="V158" s="213"/>
      <c r="W158" s="213"/>
      <c r="X158" s="213"/>
      <c r="Y158" s="213"/>
      <c r="Z158" s="213"/>
      <c r="AA158" s="213"/>
      <c r="AB158" s="213"/>
      <c r="AC158" s="213"/>
      <c r="AD158" s="213"/>
      <c r="AE158" s="213"/>
      <c r="AF158" s="213"/>
      <c r="AG158" s="213"/>
      <c r="AH158" s="213"/>
      <c r="AI158" s="213"/>
      <c r="AJ158" s="213"/>
      <c r="AK158" s="213"/>
      <c r="AL158" s="213"/>
      <c r="AM158" s="213"/>
      <c r="AN158" s="213"/>
      <c r="AO158" s="213"/>
      <c r="AP158" s="213"/>
      <c r="AQ158" s="213"/>
      <c r="AR158" s="213"/>
      <c r="AS158" s="213"/>
      <c r="AT158" s="213"/>
      <c r="AU158" s="213"/>
      <c r="AV158" s="213"/>
      <c r="AW158" s="213"/>
      <c r="AX158" s="213"/>
      <c r="AY158" s="213"/>
      <c r="AZ158" s="213"/>
      <c r="BA158" s="213"/>
      <c r="BB158" s="213"/>
      <c r="BC158" s="213"/>
      <c r="BD158" s="213"/>
      <c r="BE158" s="213"/>
      <c r="BF158" s="213"/>
      <c r="BG158" s="213"/>
      <c r="BH158" s="213"/>
    </row>
    <row r="159" spans="1:60" ht="24" customHeight="1" x14ac:dyDescent="0.25">
      <c r="A159" s="213"/>
      <c r="B159" s="213"/>
      <c r="C159" s="213"/>
      <c r="D159" s="213"/>
      <c r="E159" s="213"/>
      <c r="F159" s="213"/>
      <c r="G159" s="213"/>
      <c r="H159" s="213"/>
      <c r="I159" s="213"/>
      <c r="J159" s="213"/>
      <c r="K159" s="213"/>
      <c r="L159" s="213"/>
      <c r="M159" s="213"/>
      <c r="N159" s="213"/>
      <c r="O159" s="213"/>
      <c r="P159" s="213"/>
      <c r="Q159" s="213"/>
      <c r="R159" s="213"/>
      <c r="S159" s="213"/>
      <c r="T159" s="213"/>
      <c r="U159" s="213"/>
      <c r="V159" s="213"/>
      <c r="W159" s="213"/>
      <c r="X159" s="213"/>
      <c r="Y159" s="213"/>
      <c r="Z159" s="213"/>
      <c r="AA159" s="213"/>
      <c r="AB159" s="213"/>
      <c r="AC159" s="213"/>
      <c r="AD159" s="213"/>
      <c r="AE159" s="213"/>
      <c r="AF159" s="213"/>
      <c r="AG159" s="213"/>
      <c r="AH159" s="213"/>
      <c r="AI159" s="213"/>
      <c r="AJ159" s="213"/>
      <c r="AK159" s="213"/>
      <c r="AL159" s="213"/>
      <c r="AM159" s="213"/>
      <c r="AN159" s="213"/>
      <c r="AO159" s="213"/>
      <c r="AP159" s="213"/>
      <c r="AQ159" s="213"/>
      <c r="AR159" s="213"/>
      <c r="AS159" s="213"/>
      <c r="AT159" s="213"/>
      <c r="AU159" s="213"/>
      <c r="AV159" s="213"/>
      <c r="AW159" s="213"/>
      <c r="AX159" s="213"/>
      <c r="AY159" s="213"/>
      <c r="AZ159" s="213"/>
      <c r="BA159" s="213"/>
      <c r="BB159" s="213"/>
      <c r="BC159" s="213"/>
      <c r="BD159" s="213"/>
      <c r="BE159" s="213"/>
      <c r="BF159" s="213"/>
      <c r="BG159" s="213"/>
      <c r="BH159" s="213"/>
    </row>
    <row r="160" spans="1:60" ht="24" customHeight="1" x14ac:dyDescent="0.25">
      <c r="A160" s="213"/>
      <c r="B160" s="213"/>
      <c r="C160" s="213"/>
      <c r="D160" s="213"/>
      <c r="E160" s="213"/>
      <c r="F160" s="213"/>
      <c r="G160" s="213"/>
      <c r="H160" s="213"/>
      <c r="I160" s="213"/>
      <c r="J160" s="213"/>
      <c r="K160" s="213"/>
      <c r="L160" s="213"/>
      <c r="M160" s="213"/>
      <c r="N160" s="213"/>
      <c r="O160" s="213"/>
      <c r="P160" s="213"/>
      <c r="Q160" s="213"/>
      <c r="R160" s="213"/>
      <c r="S160" s="213"/>
      <c r="T160" s="213"/>
      <c r="U160" s="213"/>
      <c r="V160" s="213"/>
      <c r="W160" s="213"/>
      <c r="X160" s="213"/>
      <c r="Y160" s="213"/>
      <c r="Z160" s="213"/>
      <c r="AA160" s="213"/>
      <c r="AB160" s="213"/>
      <c r="AC160" s="213"/>
      <c r="AD160" s="213"/>
      <c r="AE160" s="213"/>
      <c r="AF160" s="213"/>
      <c r="AG160" s="213"/>
      <c r="AH160" s="213"/>
      <c r="AI160" s="213"/>
      <c r="AJ160" s="213"/>
      <c r="AK160" s="213"/>
      <c r="AL160" s="213"/>
      <c r="AM160" s="213"/>
      <c r="AN160" s="213"/>
      <c r="AO160" s="213"/>
      <c r="AP160" s="213"/>
      <c r="AQ160" s="213"/>
      <c r="AR160" s="213"/>
      <c r="AS160" s="213"/>
      <c r="AT160" s="213"/>
      <c r="AU160" s="213"/>
      <c r="AV160" s="213"/>
      <c r="AW160" s="213"/>
      <c r="AX160" s="213"/>
      <c r="AY160" s="213"/>
      <c r="AZ160" s="213"/>
      <c r="BA160" s="213"/>
      <c r="BB160" s="213"/>
      <c r="BC160" s="213"/>
      <c r="BD160" s="213"/>
      <c r="BE160" s="213"/>
      <c r="BF160" s="213"/>
      <c r="BG160" s="213"/>
      <c r="BH160" s="213"/>
    </row>
    <row r="161" spans="1:60" ht="24" customHeight="1" x14ac:dyDescent="0.25">
      <c r="A161" s="213"/>
      <c r="B161" s="213"/>
      <c r="C161" s="213"/>
      <c r="D161" s="213"/>
      <c r="E161" s="213"/>
      <c r="F161" s="213"/>
      <c r="G161" s="213"/>
      <c r="H161" s="213"/>
      <c r="I161" s="213"/>
      <c r="J161" s="213"/>
      <c r="K161" s="213"/>
      <c r="L161" s="213"/>
      <c r="M161" s="213"/>
      <c r="N161" s="213"/>
      <c r="O161" s="213"/>
      <c r="P161" s="213"/>
      <c r="Q161" s="213"/>
      <c r="R161" s="213"/>
      <c r="S161" s="213"/>
      <c r="T161" s="213"/>
      <c r="U161" s="213"/>
      <c r="V161" s="213"/>
      <c r="W161" s="213"/>
      <c r="X161" s="213"/>
      <c r="Y161" s="213"/>
      <c r="Z161" s="213"/>
      <c r="AA161" s="213"/>
      <c r="AB161" s="213"/>
      <c r="AC161" s="213"/>
      <c r="AD161" s="213"/>
      <c r="AE161" s="213"/>
      <c r="AF161" s="213"/>
      <c r="AG161" s="213"/>
      <c r="AH161" s="213"/>
      <c r="AI161" s="213"/>
      <c r="AJ161" s="213"/>
      <c r="AK161" s="213"/>
      <c r="AL161" s="213"/>
      <c r="AM161" s="213"/>
      <c r="AN161" s="213"/>
      <c r="AO161" s="213"/>
      <c r="AP161" s="213"/>
      <c r="AQ161" s="213"/>
      <c r="AR161" s="213"/>
      <c r="AS161" s="213"/>
      <c r="AT161" s="213"/>
      <c r="AU161" s="213"/>
      <c r="AV161" s="213"/>
      <c r="AW161" s="213"/>
      <c r="AX161" s="213"/>
      <c r="AY161" s="213"/>
      <c r="AZ161" s="213"/>
      <c r="BA161" s="213"/>
      <c r="BB161" s="213"/>
      <c r="BC161" s="213"/>
      <c r="BD161" s="213"/>
      <c r="BE161" s="213"/>
      <c r="BF161" s="213"/>
      <c r="BG161" s="213"/>
      <c r="BH161" s="213"/>
    </row>
    <row r="162" spans="1:60" ht="24" customHeight="1" x14ac:dyDescent="0.25">
      <c r="A162" s="213"/>
      <c r="B162" s="213"/>
      <c r="C162" s="213"/>
      <c r="D162" s="213"/>
      <c r="E162" s="213"/>
      <c r="F162" s="213"/>
      <c r="G162" s="213"/>
      <c r="H162" s="213"/>
      <c r="I162" s="213"/>
      <c r="J162" s="213"/>
      <c r="K162" s="213"/>
      <c r="L162" s="213"/>
      <c r="M162" s="213"/>
      <c r="N162" s="213"/>
      <c r="O162" s="213"/>
      <c r="P162" s="213"/>
      <c r="Q162" s="213"/>
      <c r="R162" s="213"/>
      <c r="S162" s="213"/>
      <c r="T162" s="213"/>
      <c r="U162" s="213"/>
      <c r="V162" s="213"/>
      <c r="W162" s="213"/>
      <c r="X162" s="213"/>
      <c r="Y162" s="213"/>
      <c r="Z162" s="213"/>
      <c r="AA162" s="213"/>
      <c r="AB162" s="213"/>
      <c r="AC162" s="213"/>
      <c r="AD162" s="213"/>
      <c r="AE162" s="213"/>
      <c r="AF162" s="213"/>
      <c r="AG162" s="213"/>
      <c r="AH162" s="213"/>
      <c r="AI162" s="213"/>
      <c r="AJ162" s="213"/>
      <c r="AK162" s="213"/>
      <c r="AL162" s="213"/>
      <c r="AM162" s="213"/>
      <c r="AN162" s="213"/>
      <c r="AO162" s="213"/>
      <c r="AP162" s="213"/>
      <c r="AQ162" s="213"/>
      <c r="AR162" s="213"/>
      <c r="AS162" s="213"/>
      <c r="AT162" s="213"/>
      <c r="AU162" s="213"/>
      <c r="AV162" s="213"/>
      <c r="AW162" s="213"/>
      <c r="AX162" s="213"/>
      <c r="AY162" s="213"/>
      <c r="AZ162" s="213"/>
      <c r="BA162" s="213"/>
      <c r="BB162" s="213"/>
      <c r="BC162" s="213"/>
      <c r="BD162" s="213"/>
      <c r="BE162" s="213"/>
      <c r="BF162" s="213"/>
      <c r="BG162" s="213"/>
      <c r="BH162" s="213"/>
    </row>
    <row r="163" spans="1:60" ht="24" customHeight="1" x14ac:dyDescent="0.25">
      <c r="A163" s="213"/>
      <c r="B163" s="213"/>
      <c r="C163" s="213"/>
      <c r="D163" s="213"/>
      <c r="E163" s="213"/>
      <c r="F163" s="213"/>
      <c r="G163" s="213"/>
      <c r="H163" s="213"/>
      <c r="I163" s="213"/>
      <c r="J163" s="213"/>
      <c r="K163" s="213"/>
      <c r="L163" s="213"/>
      <c r="M163" s="213"/>
      <c r="N163" s="213"/>
      <c r="O163" s="213"/>
      <c r="P163" s="213"/>
      <c r="Q163" s="213"/>
      <c r="R163" s="213"/>
      <c r="S163" s="213"/>
      <c r="T163" s="213"/>
      <c r="U163" s="213"/>
      <c r="V163" s="213"/>
      <c r="W163" s="213"/>
      <c r="X163" s="213"/>
      <c r="Y163" s="213"/>
      <c r="Z163" s="213"/>
      <c r="AA163" s="213"/>
      <c r="AB163" s="213"/>
      <c r="AC163" s="213"/>
      <c r="AD163" s="213"/>
      <c r="AE163" s="213"/>
      <c r="AF163" s="213"/>
      <c r="AG163" s="213"/>
      <c r="AH163" s="213"/>
      <c r="AI163" s="213"/>
      <c r="AJ163" s="213"/>
      <c r="AK163" s="213"/>
      <c r="AL163" s="213"/>
      <c r="AM163" s="213"/>
      <c r="AN163" s="213"/>
      <c r="AO163" s="213"/>
      <c r="AP163" s="213"/>
      <c r="AQ163" s="213"/>
      <c r="AR163" s="213"/>
      <c r="AS163" s="213"/>
      <c r="AT163" s="213"/>
      <c r="AU163" s="213"/>
      <c r="AV163" s="213"/>
      <c r="AW163" s="213"/>
      <c r="AX163" s="213"/>
      <c r="AY163" s="213"/>
      <c r="AZ163" s="213"/>
      <c r="BA163" s="213"/>
      <c r="BB163" s="213"/>
      <c r="BC163" s="213"/>
      <c r="BD163" s="213"/>
      <c r="BE163" s="213"/>
      <c r="BF163" s="213"/>
      <c r="BG163" s="213"/>
      <c r="BH163" s="213"/>
    </row>
    <row r="164" spans="1:60" ht="24" customHeight="1" x14ac:dyDescent="0.25">
      <c r="A164" s="213"/>
      <c r="B164" s="213"/>
      <c r="C164" s="213"/>
      <c r="D164" s="213"/>
      <c r="E164" s="213"/>
      <c r="F164" s="213"/>
      <c r="G164" s="213"/>
      <c r="H164" s="213"/>
      <c r="I164" s="213"/>
      <c r="J164" s="213"/>
      <c r="K164" s="213"/>
      <c r="L164" s="213"/>
      <c r="M164" s="213"/>
      <c r="N164" s="213"/>
      <c r="O164" s="213"/>
      <c r="P164" s="213"/>
      <c r="Q164" s="213"/>
      <c r="R164" s="213"/>
      <c r="S164" s="213"/>
      <c r="T164" s="213"/>
      <c r="U164" s="213"/>
      <c r="V164" s="213"/>
      <c r="W164" s="213"/>
      <c r="X164" s="213"/>
      <c r="Y164" s="213"/>
      <c r="Z164" s="213"/>
      <c r="AA164" s="213"/>
      <c r="AB164" s="213"/>
      <c r="AC164" s="213"/>
      <c r="AD164" s="213"/>
      <c r="AE164" s="213"/>
      <c r="AF164" s="213"/>
      <c r="AG164" s="213"/>
      <c r="AH164" s="213"/>
      <c r="AI164" s="213"/>
      <c r="AJ164" s="213"/>
      <c r="AK164" s="213"/>
      <c r="AL164" s="213"/>
      <c r="AM164" s="213"/>
      <c r="AN164" s="213"/>
      <c r="AO164" s="213"/>
      <c r="AP164" s="213"/>
      <c r="AQ164" s="213"/>
      <c r="AR164" s="213"/>
      <c r="AS164" s="213"/>
      <c r="AT164" s="213"/>
      <c r="AU164" s="213"/>
      <c r="AV164" s="213"/>
      <c r="AW164" s="213"/>
      <c r="AX164" s="213"/>
      <c r="AY164" s="213"/>
      <c r="AZ164" s="213"/>
      <c r="BA164" s="213"/>
      <c r="BB164" s="213"/>
      <c r="BC164" s="213"/>
      <c r="BD164" s="213"/>
      <c r="BE164" s="213"/>
      <c r="BF164" s="213"/>
      <c r="BG164" s="213"/>
      <c r="BH164" s="213"/>
    </row>
    <row r="165" spans="1:60" ht="24" customHeight="1" x14ac:dyDescent="0.25">
      <c r="A165" s="213"/>
      <c r="B165" s="213"/>
      <c r="C165" s="213"/>
      <c r="D165" s="213"/>
      <c r="E165" s="213"/>
      <c r="F165" s="213"/>
      <c r="G165" s="213"/>
      <c r="H165" s="213"/>
      <c r="I165" s="213"/>
      <c r="J165" s="213"/>
      <c r="K165" s="213"/>
      <c r="L165" s="213"/>
      <c r="M165" s="213"/>
      <c r="N165" s="213"/>
      <c r="O165" s="213"/>
      <c r="P165" s="213"/>
      <c r="Q165" s="213"/>
      <c r="R165" s="213"/>
      <c r="S165" s="213"/>
      <c r="T165" s="213"/>
      <c r="U165" s="213"/>
      <c r="V165" s="213"/>
      <c r="W165" s="213"/>
      <c r="X165" s="213"/>
      <c r="Y165" s="213"/>
      <c r="Z165" s="213"/>
      <c r="AA165" s="213"/>
      <c r="AB165" s="213"/>
      <c r="AC165" s="213"/>
      <c r="AD165" s="213"/>
      <c r="AE165" s="213"/>
      <c r="AF165" s="213"/>
      <c r="AG165" s="213"/>
      <c r="AH165" s="213"/>
      <c r="AI165" s="213"/>
      <c r="AJ165" s="213"/>
      <c r="AK165" s="213"/>
      <c r="AL165" s="213"/>
      <c r="AM165" s="213"/>
      <c r="AN165" s="213"/>
      <c r="AO165" s="213"/>
      <c r="AP165" s="213"/>
      <c r="AQ165" s="213"/>
      <c r="AR165" s="213"/>
      <c r="AS165" s="213"/>
      <c r="AT165" s="213"/>
      <c r="AU165" s="213"/>
      <c r="AV165" s="213"/>
      <c r="AW165" s="213"/>
      <c r="AX165" s="213"/>
      <c r="AY165" s="213"/>
      <c r="AZ165" s="213"/>
      <c r="BA165" s="213"/>
      <c r="BB165" s="213"/>
      <c r="BC165" s="213"/>
      <c r="BD165" s="213"/>
      <c r="BE165" s="213"/>
      <c r="BF165" s="213"/>
      <c r="BG165" s="213"/>
      <c r="BH165" s="213"/>
    </row>
    <row r="166" spans="1:60" ht="24" customHeight="1" x14ac:dyDescent="0.25">
      <c r="A166" s="213"/>
      <c r="B166" s="213"/>
      <c r="C166" s="213"/>
      <c r="D166" s="213"/>
      <c r="E166" s="213"/>
      <c r="F166" s="213"/>
      <c r="G166" s="213"/>
      <c r="H166" s="213"/>
      <c r="I166" s="213"/>
      <c r="J166" s="213"/>
      <c r="K166" s="213"/>
      <c r="L166" s="213"/>
      <c r="M166" s="213"/>
      <c r="N166" s="213"/>
      <c r="O166" s="213"/>
      <c r="P166" s="213"/>
      <c r="Q166" s="213"/>
      <c r="R166" s="213"/>
      <c r="S166" s="213"/>
      <c r="T166" s="213"/>
      <c r="U166" s="213"/>
      <c r="V166" s="213"/>
      <c r="W166" s="213"/>
      <c r="X166" s="213"/>
      <c r="Y166" s="213"/>
      <c r="Z166" s="213"/>
      <c r="AA166" s="213"/>
      <c r="AB166" s="213"/>
      <c r="AC166" s="213"/>
      <c r="AD166" s="213"/>
      <c r="AE166" s="213"/>
      <c r="AF166" s="213"/>
      <c r="AG166" s="213"/>
      <c r="AH166" s="213"/>
      <c r="AI166" s="213"/>
      <c r="AJ166" s="213"/>
      <c r="AK166" s="213"/>
      <c r="AL166" s="213"/>
      <c r="AM166" s="213"/>
      <c r="AN166" s="213"/>
      <c r="AO166" s="213"/>
      <c r="AP166" s="213"/>
      <c r="AQ166" s="213"/>
      <c r="AR166" s="213"/>
      <c r="AS166" s="213"/>
      <c r="AT166" s="213"/>
      <c r="AU166" s="213"/>
      <c r="AV166" s="213"/>
      <c r="AW166" s="213"/>
      <c r="AX166" s="213"/>
      <c r="AY166" s="213"/>
      <c r="AZ166" s="213"/>
      <c r="BA166" s="213"/>
      <c r="BB166" s="213"/>
      <c r="BC166" s="213"/>
      <c r="BD166" s="213"/>
      <c r="BE166" s="213"/>
      <c r="BF166" s="213"/>
      <c r="BG166" s="213"/>
      <c r="BH166" s="213"/>
    </row>
    <row r="167" spans="1:60" ht="24" customHeight="1" x14ac:dyDescent="0.25">
      <c r="A167" s="213"/>
      <c r="B167" s="213"/>
      <c r="C167" s="213"/>
      <c r="D167" s="213"/>
      <c r="E167" s="213"/>
      <c r="F167" s="213"/>
      <c r="G167" s="213"/>
      <c r="H167" s="213"/>
      <c r="I167" s="213"/>
      <c r="J167" s="213"/>
      <c r="K167" s="213"/>
      <c r="L167" s="213"/>
      <c r="M167" s="213"/>
      <c r="N167" s="213"/>
      <c r="O167" s="213"/>
      <c r="P167" s="213"/>
      <c r="Q167" s="213"/>
      <c r="R167" s="213"/>
      <c r="S167" s="213"/>
      <c r="T167" s="213"/>
      <c r="U167" s="213"/>
      <c r="V167" s="213"/>
      <c r="W167" s="213"/>
      <c r="X167" s="213"/>
      <c r="Y167" s="213"/>
      <c r="Z167" s="213"/>
      <c r="AA167" s="213"/>
      <c r="AB167" s="213"/>
      <c r="AC167" s="213"/>
      <c r="AD167" s="213"/>
      <c r="AE167" s="213"/>
      <c r="AF167" s="213"/>
      <c r="AG167" s="213"/>
      <c r="AH167" s="213"/>
      <c r="AI167" s="213"/>
      <c r="AJ167" s="213"/>
      <c r="AK167" s="213"/>
      <c r="AL167" s="213"/>
      <c r="AM167" s="213"/>
      <c r="AN167" s="213"/>
      <c r="AO167" s="213"/>
      <c r="AP167" s="213"/>
      <c r="AQ167" s="213"/>
      <c r="AR167" s="213"/>
      <c r="AS167" s="213"/>
      <c r="AT167" s="213"/>
      <c r="AU167" s="213"/>
      <c r="AV167" s="213"/>
      <c r="AW167" s="213"/>
      <c r="AX167" s="213"/>
      <c r="AY167" s="213"/>
      <c r="AZ167" s="213"/>
      <c r="BA167" s="213"/>
      <c r="BB167" s="213"/>
      <c r="BC167" s="213"/>
      <c r="BD167" s="213"/>
      <c r="BE167" s="213"/>
      <c r="BF167" s="213"/>
      <c r="BG167" s="213"/>
      <c r="BH167" s="213"/>
    </row>
    <row r="168" spans="1:60" ht="24" customHeight="1" x14ac:dyDescent="0.25">
      <c r="A168" s="213"/>
      <c r="B168" s="213"/>
      <c r="C168" s="213"/>
      <c r="D168" s="213"/>
      <c r="E168" s="213"/>
      <c r="F168" s="213"/>
      <c r="G168" s="213"/>
      <c r="H168" s="213"/>
      <c r="I168" s="213"/>
      <c r="J168" s="213"/>
      <c r="K168" s="213"/>
      <c r="L168" s="213"/>
      <c r="M168" s="213"/>
      <c r="N168" s="213"/>
      <c r="O168" s="213"/>
      <c r="P168" s="213"/>
      <c r="Q168" s="213"/>
      <c r="R168" s="213"/>
      <c r="S168" s="213"/>
      <c r="T168" s="213"/>
      <c r="U168" s="213"/>
      <c r="V168" s="213"/>
      <c r="W168" s="213"/>
      <c r="X168" s="213"/>
      <c r="Y168" s="213"/>
      <c r="Z168" s="213"/>
      <c r="AA168" s="213"/>
      <c r="AB168" s="213"/>
      <c r="AC168" s="213"/>
      <c r="AD168" s="213"/>
      <c r="AE168" s="213"/>
      <c r="AF168" s="213"/>
      <c r="AG168" s="213"/>
      <c r="AH168" s="213"/>
      <c r="AI168" s="213"/>
      <c r="AJ168" s="213"/>
      <c r="AK168" s="213"/>
      <c r="AL168" s="213"/>
      <c r="AM168" s="213"/>
      <c r="AN168" s="213"/>
      <c r="AO168" s="213"/>
      <c r="AP168" s="213"/>
      <c r="AQ168" s="213"/>
      <c r="AR168" s="213"/>
      <c r="AS168" s="213"/>
      <c r="AT168" s="213"/>
      <c r="AU168" s="213"/>
      <c r="AV168" s="213"/>
      <c r="AW168" s="213"/>
      <c r="AX168" s="213"/>
      <c r="AY168" s="213"/>
      <c r="AZ168" s="213"/>
      <c r="BA168" s="213"/>
      <c r="BB168" s="213"/>
      <c r="BC168" s="213"/>
      <c r="BD168" s="213"/>
      <c r="BE168" s="213"/>
      <c r="BF168" s="213"/>
      <c r="BG168" s="213"/>
      <c r="BH168" s="213"/>
    </row>
    <row r="169" spans="1:60" ht="24" customHeight="1" x14ac:dyDescent="0.25">
      <c r="A169" s="213"/>
      <c r="B169" s="213"/>
      <c r="C169" s="213"/>
      <c r="D169" s="213"/>
      <c r="E169" s="213"/>
      <c r="F169" s="213"/>
      <c r="G169" s="213"/>
      <c r="H169" s="213"/>
      <c r="I169" s="213"/>
      <c r="J169" s="213"/>
      <c r="K169" s="213"/>
      <c r="L169" s="213"/>
      <c r="M169" s="213"/>
      <c r="N169" s="213"/>
      <c r="O169" s="213"/>
      <c r="P169" s="213"/>
      <c r="Q169" s="213"/>
      <c r="R169" s="213"/>
      <c r="S169" s="213"/>
      <c r="T169" s="213"/>
      <c r="U169" s="213"/>
      <c r="V169" s="213"/>
      <c r="W169" s="213"/>
      <c r="X169" s="213"/>
      <c r="Y169" s="213"/>
      <c r="Z169" s="213"/>
      <c r="AA169" s="213"/>
      <c r="AB169" s="213"/>
      <c r="AC169" s="213"/>
      <c r="AD169" s="213"/>
      <c r="AE169" s="213"/>
      <c r="AF169" s="213"/>
      <c r="AG169" s="213"/>
      <c r="AH169" s="213"/>
      <c r="AI169" s="213"/>
      <c r="AJ169" s="213"/>
      <c r="AK169" s="213"/>
      <c r="AL169" s="213"/>
      <c r="AM169" s="213"/>
      <c r="AN169" s="213"/>
      <c r="AO169" s="213"/>
      <c r="AP169" s="213"/>
      <c r="AQ169" s="213"/>
      <c r="AR169" s="213"/>
      <c r="AS169" s="213"/>
      <c r="AT169" s="213"/>
      <c r="AU169" s="213"/>
      <c r="AV169" s="213"/>
      <c r="AW169" s="213"/>
      <c r="AX169" s="213"/>
      <c r="AY169" s="213"/>
      <c r="AZ169" s="213"/>
      <c r="BA169" s="213"/>
      <c r="BB169" s="213"/>
      <c r="BC169" s="213"/>
      <c r="BD169" s="213"/>
      <c r="BE169" s="213"/>
      <c r="BF169" s="213"/>
      <c r="BG169" s="213"/>
      <c r="BH169" s="213"/>
    </row>
    <row r="170" spans="1:60" ht="24" customHeight="1" x14ac:dyDescent="0.25">
      <c r="A170" s="189"/>
      <c r="B170" s="213"/>
      <c r="C170" s="213"/>
      <c r="D170" s="213"/>
      <c r="E170" s="213"/>
      <c r="F170" s="213"/>
      <c r="G170" s="213"/>
      <c r="H170" s="213"/>
      <c r="I170" s="213"/>
      <c r="J170" s="213"/>
      <c r="K170" s="213"/>
      <c r="L170" s="213"/>
      <c r="M170" s="213"/>
      <c r="N170" s="213"/>
      <c r="O170" s="213"/>
      <c r="P170" s="213"/>
      <c r="Q170" s="213"/>
      <c r="R170" s="213"/>
      <c r="S170" s="213"/>
      <c r="T170" s="213"/>
      <c r="U170" s="213"/>
      <c r="V170" s="213"/>
      <c r="W170" s="213"/>
      <c r="X170" s="213"/>
      <c r="Y170" s="213"/>
      <c r="Z170" s="213"/>
      <c r="AA170" s="213"/>
      <c r="AB170" s="213"/>
      <c r="AC170" s="213"/>
      <c r="AD170" s="213"/>
      <c r="AE170" s="213"/>
      <c r="AF170" s="213"/>
      <c r="AG170" s="213"/>
      <c r="AH170" s="213"/>
      <c r="AI170" s="213"/>
      <c r="AJ170" s="213"/>
      <c r="AK170" s="213"/>
      <c r="AL170" s="213"/>
      <c r="AM170" s="213"/>
      <c r="AN170" s="213"/>
      <c r="AO170" s="213"/>
      <c r="AP170" s="213"/>
      <c r="AQ170" s="213"/>
      <c r="AR170" s="213"/>
      <c r="AS170" s="213"/>
      <c r="AT170" s="213"/>
      <c r="AU170" s="213"/>
      <c r="AV170" s="213"/>
      <c r="AW170" s="213"/>
      <c r="AX170" s="213"/>
      <c r="AY170" s="213"/>
      <c r="AZ170" s="213"/>
      <c r="BA170" s="213"/>
      <c r="BB170" s="213"/>
      <c r="BC170" s="213"/>
      <c r="BD170" s="213"/>
      <c r="BE170" s="213"/>
      <c r="BF170" s="213"/>
      <c r="BG170" s="213"/>
      <c r="BH170" s="213"/>
    </row>
    <row r="171" spans="1:60" x14ac:dyDescent="0.25">
      <c r="A171" s="189"/>
      <c r="B171" s="189"/>
      <c r="C171" s="189"/>
      <c r="D171" s="189"/>
      <c r="E171" s="189"/>
      <c r="F171" s="189"/>
      <c r="G171" s="189"/>
      <c r="H171" s="189"/>
      <c r="I171" s="189"/>
      <c r="J171" s="189"/>
      <c r="K171" s="189"/>
      <c r="L171" s="189"/>
      <c r="M171" s="189"/>
      <c r="N171" s="189"/>
      <c r="O171" s="189"/>
      <c r="P171" s="189"/>
      <c r="Q171" s="189"/>
      <c r="R171" s="189"/>
      <c r="S171" s="189"/>
      <c r="T171" s="189"/>
      <c r="U171" s="189"/>
      <c r="V171" s="189"/>
      <c r="W171" s="189"/>
      <c r="X171" s="189"/>
      <c r="Y171" s="189"/>
      <c r="Z171" s="189"/>
      <c r="AA171" s="189"/>
      <c r="AB171" s="189"/>
      <c r="AC171" s="189"/>
      <c r="AD171" s="189"/>
      <c r="AE171" s="189"/>
      <c r="AF171" s="189"/>
      <c r="AG171" s="189"/>
      <c r="AH171" s="189"/>
      <c r="AI171" s="189"/>
      <c r="AJ171" s="189"/>
      <c r="AK171" s="189"/>
      <c r="AL171" s="189"/>
      <c r="AM171" s="189"/>
      <c r="AN171" s="189"/>
      <c r="AO171" s="189"/>
      <c r="AP171" s="189"/>
      <c r="AQ171" s="189"/>
      <c r="AR171" s="189"/>
      <c r="AS171" s="189"/>
      <c r="AT171" s="189"/>
      <c r="AU171" s="189"/>
      <c r="AV171" s="189"/>
      <c r="AW171" s="189"/>
      <c r="AX171" s="189"/>
      <c r="AY171" s="189"/>
      <c r="AZ171" s="189"/>
      <c r="BA171" s="189"/>
      <c r="BB171" s="189"/>
      <c r="BC171" s="189"/>
      <c r="BD171" s="189"/>
      <c r="BE171" s="189"/>
      <c r="BF171" s="189"/>
      <c r="BG171" s="189"/>
      <c r="BH171" s="189"/>
    </row>
    <row r="172" spans="1:60" x14ac:dyDescent="0.25">
      <c r="A172" s="189"/>
      <c r="B172" s="189"/>
      <c r="C172" s="189"/>
      <c r="D172" s="189"/>
      <c r="E172" s="189"/>
      <c r="F172" s="189"/>
      <c r="G172" s="189"/>
      <c r="H172" s="189"/>
      <c r="I172" s="189"/>
      <c r="J172" s="189"/>
      <c r="K172" s="189"/>
      <c r="L172" s="189"/>
      <c r="M172" s="189"/>
      <c r="N172" s="189"/>
      <c r="O172" s="189"/>
      <c r="P172" s="189"/>
      <c r="Q172" s="189"/>
      <c r="R172" s="189"/>
      <c r="S172" s="189"/>
      <c r="T172" s="189"/>
      <c r="U172" s="189"/>
      <c r="V172" s="189"/>
      <c r="W172" s="189"/>
      <c r="X172" s="189"/>
      <c r="Y172" s="189"/>
      <c r="Z172" s="189"/>
      <c r="AA172" s="189"/>
      <c r="AB172" s="189"/>
      <c r="AC172" s="189"/>
      <c r="AD172" s="189"/>
      <c r="AE172" s="189"/>
      <c r="AF172" s="189"/>
      <c r="AG172" s="189"/>
      <c r="AH172" s="189"/>
      <c r="AI172" s="189"/>
      <c r="AJ172" s="189"/>
      <c r="AK172" s="189"/>
      <c r="AL172" s="189"/>
      <c r="AM172" s="189"/>
      <c r="AN172" s="189"/>
      <c r="AO172" s="189"/>
      <c r="AP172" s="189"/>
      <c r="AQ172" s="189"/>
      <c r="AR172" s="189"/>
      <c r="AS172" s="189"/>
      <c r="AT172" s="189"/>
      <c r="AU172" s="189"/>
      <c r="AV172" s="189"/>
      <c r="AW172" s="189"/>
      <c r="AX172" s="189"/>
      <c r="AY172" s="189"/>
      <c r="AZ172" s="189"/>
      <c r="BA172" s="189"/>
      <c r="BB172" s="189"/>
      <c r="BC172" s="189"/>
      <c r="BD172" s="189"/>
      <c r="BE172" s="189"/>
      <c r="BF172" s="189"/>
      <c r="BG172" s="189"/>
      <c r="BH172" s="189"/>
    </row>
    <row r="173" spans="1:60" x14ac:dyDescent="0.25">
      <c r="A173" s="189"/>
      <c r="B173" s="189"/>
      <c r="C173" s="189"/>
      <c r="D173" s="189"/>
      <c r="E173" s="189"/>
      <c r="F173" s="189"/>
      <c r="G173" s="189"/>
      <c r="H173" s="189"/>
      <c r="I173" s="189"/>
      <c r="J173" s="189"/>
      <c r="K173" s="189"/>
      <c r="L173" s="189"/>
      <c r="M173" s="189"/>
      <c r="N173" s="189"/>
      <c r="O173" s="189"/>
      <c r="P173" s="189"/>
      <c r="Q173" s="189"/>
      <c r="R173" s="189"/>
      <c r="S173" s="189"/>
      <c r="T173" s="189"/>
      <c r="U173" s="189"/>
      <c r="V173" s="189"/>
      <c r="W173" s="189"/>
      <c r="X173" s="189"/>
      <c r="Y173" s="189"/>
      <c r="Z173" s="189"/>
      <c r="AA173" s="189"/>
      <c r="AB173" s="189"/>
      <c r="AC173" s="189"/>
      <c r="AD173" s="189"/>
      <c r="AE173" s="189"/>
      <c r="AF173" s="189"/>
      <c r="AG173" s="189"/>
      <c r="AH173" s="189"/>
      <c r="AI173" s="189"/>
      <c r="AJ173" s="189"/>
      <c r="AK173" s="189"/>
      <c r="AL173" s="189"/>
      <c r="AM173" s="189"/>
      <c r="AN173" s="189"/>
      <c r="AO173" s="189"/>
      <c r="AP173" s="189"/>
      <c r="AQ173" s="189"/>
      <c r="AR173" s="189"/>
      <c r="AS173" s="189"/>
      <c r="AT173" s="189"/>
      <c r="AU173" s="189"/>
      <c r="AV173" s="189"/>
      <c r="AW173" s="189"/>
      <c r="AX173" s="189"/>
      <c r="AY173" s="189"/>
      <c r="AZ173" s="189"/>
      <c r="BA173" s="189"/>
      <c r="BB173" s="189"/>
      <c r="BC173" s="189"/>
      <c r="BD173" s="189"/>
      <c r="BE173" s="189"/>
      <c r="BF173" s="189"/>
      <c r="BG173" s="189"/>
      <c r="BH173" s="189"/>
    </row>
    <row r="174" spans="1:60" x14ac:dyDescent="0.25">
      <c r="A174" s="189"/>
      <c r="B174" s="189"/>
      <c r="C174" s="189"/>
      <c r="D174" s="189"/>
      <c r="E174" s="189"/>
      <c r="F174" s="189"/>
      <c r="G174" s="189"/>
      <c r="H174" s="189"/>
      <c r="I174" s="189"/>
      <c r="J174" s="189"/>
      <c r="K174" s="189"/>
      <c r="L174" s="189"/>
      <c r="M174" s="189"/>
      <c r="N174" s="189"/>
      <c r="O174" s="189"/>
      <c r="P174" s="189"/>
      <c r="Q174" s="189"/>
      <c r="R174" s="189"/>
      <c r="S174" s="189"/>
      <c r="T174" s="189"/>
      <c r="U174" s="189"/>
      <c r="V174" s="189"/>
      <c r="W174" s="189"/>
      <c r="X174" s="189"/>
      <c r="Y174" s="189"/>
      <c r="Z174" s="189"/>
      <c r="AA174" s="189"/>
      <c r="AB174" s="189"/>
      <c r="AC174" s="189"/>
      <c r="AD174" s="189"/>
      <c r="AE174" s="189"/>
      <c r="AF174" s="189"/>
      <c r="AG174" s="189"/>
      <c r="AH174" s="189"/>
      <c r="AI174" s="189"/>
      <c r="AJ174" s="189"/>
      <c r="AK174" s="189"/>
      <c r="AL174" s="189"/>
      <c r="AM174" s="189"/>
      <c r="AN174" s="189"/>
      <c r="AO174" s="189"/>
      <c r="AP174" s="189"/>
      <c r="AQ174" s="189"/>
      <c r="AR174" s="189"/>
      <c r="AS174" s="189"/>
      <c r="AT174" s="189"/>
      <c r="AU174" s="189"/>
      <c r="AV174" s="189"/>
      <c r="AW174" s="189"/>
      <c r="AX174" s="189"/>
      <c r="AY174" s="189"/>
      <c r="AZ174" s="189"/>
      <c r="BA174" s="189"/>
      <c r="BB174" s="189"/>
      <c r="BC174" s="189"/>
      <c r="BD174" s="189"/>
      <c r="BE174" s="189"/>
      <c r="BF174" s="189"/>
      <c r="BG174" s="189"/>
      <c r="BH174" s="189"/>
    </row>
    <row r="175" spans="1:60" x14ac:dyDescent="0.25">
      <c r="A175" s="189"/>
      <c r="B175" s="189"/>
      <c r="C175" s="189"/>
      <c r="D175" s="189"/>
      <c r="E175" s="189"/>
      <c r="F175" s="189"/>
      <c r="G175" s="189"/>
      <c r="H175" s="189"/>
      <c r="I175" s="189"/>
      <c r="J175" s="189"/>
      <c r="K175" s="189"/>
      <c r="L175" s="189"/>
      <c r="M175" s="189"/>
      <c r="N175" s="189"/>
      <c r="O175" s="189"/>
      <c r="P175" s="189"/>
      <c r="Q175" s="189"/>
      <c r="R175" s="189"/>
      <c r="S175" s="189"/>
      <c r="T175" s="189"/>
      <c r="U175" s="189"/>
      <c r="V175" s="189"/>
      <c r="W175" s="189"/>
      <c r="X175" s="189"/>
      <c r="Y175" s="189"/>
      <c r="Z175" s="189"/>
      <c r="AA175" s="189"/>
      <c r="AB175" s="189"/>
      <c r="AC175" s="189"/>
      <c r="AD175" s="189"/>
      <c r="AE175" s="189"/>
      <c r="AF175" s="189"/>
      <c r="AG175" s="189"/>
      <c r="AH175" s="189"/>
      <c r="AI175" s="189"/>
      <c r="AJ175" s="189"/>
      <c r="AK175" s="189"/>
      <c r="AL175" s="189"/>
      <c r="AM175" s="189"/>
      <c r="AN175" s="189"/>
      <c r="AO175" s="189"/>
      <c r="AP175" s="189"/>
      <c r="AQ175" s="189"/>
      <c r="AR175" s="189"/>
      <c r="AS175" s="189"/>
      <c r="AT175" s="189"/>
      <c r="AU175" s="189"/>
      <c r="AV175" s="189"/>
      <c r="AW175" s="189"/>
      <c r="AX175" s="189"/>
      <c r="AY175" s="189"/>
      <c r="AZ175" s="189"/>
      <c r="BA175" s="189"/>
      <c r="BB175" s="189"/>
      <c r="BC175" s="189"/>
      <c r="BD175" s="189"/>
      <c r="BE175" s="189"/>
      <c r="BF175" s="189"/>
      <c r="BG175" s="189"/>
      <c r="BH175" s="189"/>
    </row>
    <row r="176" spans="1:60" x14ac:dyDescent="0.25">
      <c r="A176" s="189"/>
      <c r="B176" s="189"/>
      <c r="C176" s="189"/>
      <c r="D176" s="189"/>
      <c r="E176" s="189"/>
      <c r="F176" s="189"/>
      <c r="G176" s="189"/>
      <c r="H176" s="189"/>
      <c r="I176" s="189"/>
      <c r="J176" s="189"/>
      <c r="K176" s="189"/>
      <c r="L176" s="189"/>
      <c r="M176" s="189"/>
      <c r="N176" s="189"/>
      <c r="O176" s="189"/>
      <c r="P176" s="189"/>
      <c r="Q176" s="189"/>
      <c r="R176" s="189"/>
      <c r="S176" s="189"/>
      <c r="T176" s="189"/>
      <c r="U176" s="189"/>
      <c r="V176" s="189"/>
      <c r="W176" s="189"/>
      <c r="X176" s="189"/>
      <c r="Y176" s="189"/>
      <c r="Z176" s="189"/>
      <c r="AA176" s="189"/>
      <c r="AB176" s="189"/>
      <c r="AC176" s="189"/>
      <c r="AD176" s="189"/>
      <c r="AE176" s="189"/>
      <c r="AF176" s="189"/>
      <c r="AG176" s="189"/>
      <c r="AH176" s="189"/>
      <c r="AI176" s="189"/>
      <c r="AJ176" s="189"/>
      <c r="AK176" s="189"/>
      <c r="AL176" s="189"/>
      <c r="AM176" s="189"/>
      <c r="AN176" s="189"/>
      <c r="AO176" s="189"/>
      <c r="AP176" s="189"/>
      <c r="AQ176" s="189"/>
      <c r="AR176" s="189"/>
      <c r="AS176" s="189"/>
      <c r="AT176" s="189"/>
      <c r="AU176" s="189"/>
      <c r="AV176" s="189"/>
      <c r="AW176" s="189"/>
      <c r="AX176" s="189"/>
      <c r="AY176" s="189"/>
      <c r="AZ176" s="189"/>
      <c r="BA176" s="189"/>
      <c r="BB176" s="189"/>
      <c r="BC176" s="189"/>
      <c r="BD176" s="189"/>
      <c r="BE176" s="189"/>
      <c r="BF176" s="189"/>
      <c r="BG176" s="189"/>
      <c r="BH176" s="189"/>
    </row>
    <row r="177" spans="1:60" x14ac:dyDescent="0.25">
      <c r="A177" s="189"/>
      <c r="B177" s="189"/>
      <c r="C177" s="189"/>
      <c r="D177" s="189"/>
      <c r="E177" s="189"/>
      <c r="F177" s="189"/>
      <c r="G177" s="189"/>
      <c r="H177" s="189"/>
      <c r="I177" s="189"/>
      <c r="J177" s="189"/>
      <c r="K177" s="189"/>
      <c r="L177" s="189"/>
      <c r="M177" s="189"/>
      <c r="N177" s="189"/>
      <c r="O177" s="189"/>
      <c r="P177" s="189"/>
      <c r="Q177" s="189"/>
      <c r="R177" s="189"/>
      <c r="S177" s="189"/>
      <c r="T177" s="189"/>
      <c r="U177" s="189"/>
      <c r="V177" s="189"/>
      <c r="W177" s="189"/>
      <c r="X177" s="189"/>
      <c r="Y177" s="189"/>
      <c r="Z177" s="189"/>
      <c r="AA177" s="189"/>
      <c r="AB177" s="189"/>
      <c r="AC177" s="189"/>
      <c r="AD177" s="189"/>
      <c r="AE177" s="189"/>
      <c r="AF177" s="189"/>
      <c r="AG177" s="189"/>
      <c r="AH177" s="189"/>
      <c r="AI177" s="189"/>
      <c r="AJ177" s="189"/>
      <c r="AK177" s="189"/>
      <c r="AL177" s="189"/>
      <c r="AM177" s="189"/>
      <c r="AN177" s="189"/>
      <c r="AO177" s="189"/>
      <c r="AP177" s="189"/>
      <c r="AQ177" s="189"/>
      <c r="AR177" s="189"/>
      <c r="AS177" s="189"/>
      <c r="AT177" s="189"/>
      <c r="AU177" s="189"/>
      <c r="AV177" s="189"/>
      <c r="AW177" s="189"/>
      <c r="AX177" s="189"/>
      <c r="AY177" s="189"/>
      <c r="AZ177" s="189"/>
      <c r="BA177" s="189"/>
      <c r="BB177" s="189"/>
      <c r="BC177" s="189"/>
      <c r="BD177" s="189"/>
      <c r="BE177" s="189"/>
      <c r="BF177" s="189"/>
      <c r="BG177" s="189"/>
      <c r="BH177" s="189"/>
    </row>
    <row r="178" spans="1:60" x14ac:dyDescent="0.25">
      <c r="A178" s="189"/>
      <c r="B178" s="189"/>
      <c r="C178" s="189"/>
      <c r="D178" s="189"/>
      <c r="E178" s="189"/>
      <c r="F178" s="189"/>
      <c r="G178" s="189"/>
      <c r="H178" s="189"/>
      <c r="I178" s="189"/>
      <c r="J178" s="189"/>
      <c r="K178" s="189"/>
      <c r="L178" s="189"/>
      <c r="M178" s="189"/>
      <c r="N178" s="189"/>
      <c r="O178" s="189"/>
      <c r="P178" s="189"/>
      <c r="Q178" s="189"/>
      <c r="R178" s="189"/>
      <c r="S178" s="189"/>
      <c r="T178" s="189"/>
      <c r="U178" s="189"/>
      <c r="V178" s="189"/>
      <c r="W178" s="189"/>
      <c r="X178" s="189"/>
      <c r="Y178" s="189"/>
      <c r="Z178" s="189"/>
      <c r="AA178" s="189"/>
      <c r="AB178" s="189"/>
      <c r="AC178" s="189"/>
      <c r="AD178" s="189"/>
      <c r="AE178" s="189"/>
      <c r="AF178" s="189"/>
      <c r="AG178" s="189"/>
      <c r="AH178" s="189"/>
      <c r="AI178" s="189"/>
      <c r="AJ178" s="189"/>
      <c r="AK178" s="189"/>
      <c r="AL178" s="189"/>
      <c r="AM178" s="189"/>
      <c r="AN178" s="189"/>
      <c r="AO178" s="189"/>
      <c r="AP178" s="189"/>
      <c r="AQ178" s="189"/>
      <c r="AR178" s="189"/>
      <c r="AS178" s="189"/>
      <c r="AT178" s="189"/>
      <c r="AU178" s="189"/>
      <c r="AV178" s="189"/>
      <c r="AW178" s="189"/>
      <c r="AX178" s="189"/>
      <c r="AY178" s="189"/>
      <c r="AZ178" s="189"/>
      <c r="BA178" s="189"/>
      <c r="BB178" s="189"/>
      <c r="BC178" s="189"/>
      <c r="BD178" s="189"/>
      <c r="BE178" s="189"/>
      <c r="BF178" s="189"/>
      <c r="BG178" s="189"/>
      <c r="BH178" s="189"/>
    </row>
    <row r="179" spans="1:60" x14ac:dyDescent="0.25">
      <c r="A179" s="189"/>
      <c r="B179" s="189"/>
      <c r="C179" s="189"/>
      <c r="D179" s="189"/>
      <c r="E179" s="189"/>
      <c r="F179" s="189"/>
      <c r="G179" s="189"/>
      <c r="H179" s="189"/>
      <c r="I179" s="189"/>
      <c r="J179" s="189"/>
      <c r="K179" s="189"/>
      <c r="L179" s="189"/>
      <c r="M179" s="189"/>
      <c r="N179" s="189"/>
      <c r="O179" s="189"/>
      <c r="P179" s="189"/>
      <c r="Q179" s="189"/>
      <c r="R179" s="189"/>
      <c r="S179" s="189"/>
      <c r="T179" s="189"/>
      <c r="U179" s="189"/>
      <c r="V179" s="189"/>
      <c r="W179" s="189"/>
      <c r="X179" s="189"/>
      <c r="Y179" s="189"/>
      <c r="Z179" s="189"/>
      <c r="AA179" s="189"/>
      <c r="AB179" s="189"/>
      <c r="AC179" s="189"/>
      <c r="AD179" s="189"/>
      <c r="AE179" s="189"/>
      <c r="AF179" s="189"/>
      <c r="AG179" s="189"/>
      <c r="AH179" s="189"/>
      <c r="AI179" s="189"/>
      <c r="AJ179" s="189"/>
      <c r="AK179" s="189"/>
      <c r="AL179" s="189"/>
      <c r="AM179" s="189"/>
      <c r="AN179" s="189"/>
      <c r="AO179" s="189"/>
      <c r="AP179" s="189"/>
      <c r="AQ179" s="189"/>
      <c r="AR179" s="189"/>
      <c r="AS179" s="189"/>
      <c r="AT179" s="189"/>
      <c r="AU179" s="189"/>
      <c r="AV179" s="189"/>
      <c r="AW179" s="189"/>
      <c r="AX179" s="189"/>
      <c r="AY179" s="189"/>
      <c r="AZ179" s="189"/>
      <c r="BA179" s="189"/>
      <c r="BB179" s="189"/>
      <c r="BC179" s="189"/>
      <c r="BD179" s="189"/>
      <c r="BE179" s="189"/>
      <c r="BF179" s="189"/>
      <c r="BG179" s="189"/>
      <c r="BH179" s="189"/>
    </row>
    <row r="180" spans="1:60" x14ac:dyDescent="0.25">
      <c r="A180" s="189"/>
      <c r="B180" s="189"/>
      <c r="C180" s="189"/>
      <c r="D180" s="189"/>
      <c r="E180" s="189"/>
      <c r="F180" s="189"/>
      <c r="G180" s="189"/>
      <c r="H180" s="189"/>
      <c r="I180" s="189"/>
      <c r="J180" s="189"/>
      <c r="K180" s="189"/>
      <c r="L180" s="189"/>
      <c r="M180" s="189"/>
      <c r="N180" s="189"/>
      <c r="O180" s="189"/>
      <c r="P180" s="189"/>
      <c r="Q180" s="189"/>
      <c r="R180" s="189"/>
      <c r="S180" s="189"/>
      <c r="T180" s="189"/>
      <c r="U180" s="189"/>
      <c r="V180" s="189"/>
      <c r="W180" s="189"/>
      <c r="X180" s="189"/>
      <c r="Y180" s="189"/>
      <c r="Z180" s="189"/>
      <c r="AA180" s="189"/>
      <c r="AB180" s="189"/>
      <c r="AC180" s="189"/>
      <c r="AD180" s="189"/>
      <c r="AE180" s="189"/>
      <c r="AF180" s="189"/>
      <c r="AG180" s="189"/>
      <c r="AH180" s="189"/>
      <c r="AI180" s="189"/>
      <c r="AJ180" s="189"/>
      <c r="AK180" s="189"/>
      <c r="AL180" s="189"/>
      <c r="AM180" s="189"/>
      <c r="AN180" s="189"/>
      <c r="AO180" s="189"/>
      <c r="AP180" s="189"/>
      <c r="AQ180" s="189"/>
      <c r="AR180" s="189"/>
      <c r="AS180" s="189"/>
      <c r="AT180" s="189"/>
      <c r="AU180" s="189"/>
      <c r="AV180" s="189"/>
      <c r="AW180" s="189"/>
      <c r="AX180" s="189"/>
      <c r="AY180" s="189"/>
      <c r="AZ180" s="189"/>
      <c r="BA180" s="189"/>
      <c r="BB180" s="189"/>
      <c r="BC180" s="189"/>
      <c r="BD180" s="189"/>
      <c r="BE180" s="189"/>
      <c r="BF180" s="189"/>
      <c r="BG180" s="189"/>
      <c r="BH180" s="189"/>
    </row>
    <row r="181" spans="1:60" x14ac:dyDescent="0.25">
      <c r="A181" s="189"/>
      <c r="B181" s="189"/>
      <c r="C181" s="189"/>
      <c r="D181" s="189"/>
      <c r="E181" s="189"/>
      <c r="F181" s="189"/>
      <c r="G181" s="189"/>
      <c r="H181" s="189"/>
      <c r="I181" s="189"/>
      <c r="J181" s="189"/>
      <c r="K181" s="189"/>
      <c r="L181" s="189"/>
      <c r="M181" s="189"/>
      <c r="N181" s="189"/>
      <c r="O181" s="189"/>
      <c r="P181" s="189"/>
      <c r="Q181" s="189"/>
      <c r="R181" s="189"/>
      <c r="S181" s="189"/>
      <c r="T181" s="189"/>
      <c r="U181" s="189"/>
      <c r="V181" s="189"/>
      <c r="W181" s="189"/>
      <c r="X181" s="189"/>
      <c r="Y181" s="189"/>
      <c r="Z181" s="189"/>
      <c r="AA181" s="189"/>
      <c r="AB181" s="189"/>
      <c r="AC181" s="189"/>
      <c r="AD181" s="189"/>
      <c r="AE181" s="189"/>
      <c r="AF181" s="189"/>
      <c r="AG181" s="189"/>
      <c r="AH181" s="189"/>
      <c r="AI181" s="189"/>
      <c r="AJ181" s="189"/>
      <c r="AK181" s="189"/>
      <c r="AL181" s="189"/>
      <c r="AM181" s="189"/>
      <c r="AN181" s="189"/>
      <c r="AO181" s="189"/>
      <c r="AP181" s="189"/>
      <c r="AQ181" s="189"/>
      <c r="AR181" s="189"/>
      <c r="AS181" s="189"/>
      <c r="AT181" s="189"/>
      <c r="AU181" s="189"/>
      <c r="AV181" s="189"/>
      <c r="AW181" s="189"/>
      <c r="AX181" s="189"/>
      <c r="AY181" s="189"/>
      <c r="AZ181" s="189"/>
      <c r="BA181" s="189"/>
      <c r="BB181" s="189"/>
      <c r="BC181" s="189"/>
      <c r="BD181" s="189"/>
      <c r="BE181" s="189"/>
      <c r="BF181" s="189"/>
      <c r="BG181" s="189"/>
      <c r="BH181" s="189"/>
    </row>
    <row r="182" spans="1:60" x14ac:dyDescent="0.25">
      <c r="A182" s="189"/>
      <c r="B182" s="189"/>
      <c r="C182" s="189"/>
      <c r="D182" s="189"/>
      <c r="E182" s="189"/>
      <c r="F182" s="189"/>
      <c r="G182" s="189"/>
      <c r="H182" s="189"/>
      <c r="I182" s="189"/>
      <c r="J182" s="189"/>
      <c r="K182" s="189"/>
      <c r="L182" s="189"/>
      <c r="M182" s="189"/>
      <c r="N182" s="189"/>
      <c r="O182" s="189"/>
      <c r="P182" s="189"/>
      <c r="Q182" s="189"/>
      <c r="R182" s="189"/>
      <c r="S182" s="189"/>
      <c r="T182" s="189"/>
      <c r="U182" s="189"/>
      <c r="V182" s="189"/>
      <c r="W182" s="189"/>
      <c r="X182" s="189"/>
      <c r="Y182" s="189"/>
      <c r="Z182" s="189"/>
      <c r="AA182" s="189"/>
      <c r="AB182" s="189"/>
      <c r="AC182" s="189"/>
      <c r="AD182" s="189"/>
      <c r="AE182" s="189"/>
      <c r="AF182" s="189"/>
      <c r="AG182" s="189"/>
      <c r="AH182" s="189"/>
      <c r="AI182" s="189"/>
      <c r="AJ182" s="189"/>
      <c r="AK182" s="189"/>
      <c r="AL182" s="189"/>
      <c r="AM182" s="189"/>
      <c r="AN182" s="189"/>
      <c r="AO182" s="189"/>
      <c r="AP182" s="189"/>
      <c r="AQ182" s="189"/>
      <c r="AR182" s="189"/>
      <c r="AS182" s="189"/>
      <c r="AT182" s="189"/>
      <c r="AU182" s="189"/>
      <c r="AV182" s="189"/>
      <c r="AW182" s="189"/>
      <c r="AX182" s="189"/>
      <c r="AY182" s="189"/>
      <c r="AZ182" s="189"/>
      <c r="BA182" s="189"/>
      <c r="BB182" s="189"/>
      <c r="BC182" s="189"/>
      <c r="BD182" s="189"/>
      <c r="BE182" s="189"/>
      <c r="BF182" s="189"/>
      <c r="BG182" s="189"/>
      <c r="BH182" s="189"/>
    </row>
    <row r="183" spans="1:60" x14ac:dyDescent="0.25">
      <c r="A183" s="213"/>
      <c r="B183" s="189"/>
      <c r="C183" s="189"/>
      <c r="D183" s="189"/>
      <c r="E183" s="189"/>
      <c r="F183" s="189"/>
      <c r="G183" s="189"/>
      <c r="H183" s="189"/>
      <c r="I183" s="189"/>
      <c r="J183" s="189"/>
      <c r="K183" s="189"/>
      <c r="L183" s="189"/>
      <c r="M183" s="189"/>
      <c r="N183" s="189"/>
      <c r="O183" s="189"/>
      <c r="P183" s="189"/>
      <c r="Q183" s="189"/>
      <c r="R183" s="189"/>
      <c r="S183" s="189"/>
      <c r="T183" s="189"/>
      <c r="U183" s="189"/>
      <c r="V183" s="189"/>
      <c r="W183" s="189"/>
      <c r="X183" s="189"/>
      <c r="Y183" s="189"/>
      <c r="Z183" s="189"/>
      <c r="AA183" s="189"/>
      <c r="AB183" s="189"/>
      <c r="AC183" s="189"/>
      <c r="AD183" s="189"/>
      <c r="AE183" s="189"/>
      <c r="AF183" s="189"/>
      <c r="AG183" s="189"/>
      <c r="AH183" s="189"/>
      <c r="AI183" s="189"/>
      <c r="AJ183" s="189"/>
      <c r="AK183" s="189"/>
      <c r="AL183" s="189"/>
      <c r="AM183" s="189"/>
      <c r="AN183" s="189"/>
      <c r="AO183" s="189"/>
      <c r="AP183" s="189"/>
      <c r="AQ183" s="189"/>
      <c r="AR183" s="189"/>
      <c r="AS183" s="189"/>
      <c r="AT183" s="189"/>
      <c r="AU183" s="189"/>
      <c r="AV183" s="189"/>
      <c r="AW183" s="189"/>
      <c r="AX183" s="189"/>
      <c r="AY183" s="189"/>
      <c r="AZ183" s="189"/>
      <c r="BA183" s="189"/>
      <c r="BB183" s="189"/>
      <c r="BC183" s="189"/>
      <c r="BD183" s="189"/>
      <c r="BE183" s="189"/>
      <c r="BF183" s="189"/>
      <c r="BG183" s="189"/>
      <c r="BH183" s="189"/>
    </row>
    <row r="184" spans="1:60" x14ac:dyDescent="0.25">
      <c r="A184" s="213"/>
      <c r="B184" s="213"/>
      <c r="C184" s="213"/>
      <c r="D184" s="213"/>
      <c r="E184" s="213"/>
      <c r="F184" s="213"/>
      <c r="G184" s="213"/>
      <c r="H184" s="213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G184" s="189"/>
      <c r="AH184" s="189"/>
      <c r="AI184" s="189"/>
      <c r="AJ184" s="189"/>
      <c r="AK184" s="189"/>
      <c r="AL184" s="189"/>
      <c r="AM184" s="189"/>
      <c r="AN184" s="189"/>
      <c r="AO184" s="189"/>
      <c r="AP184" s="189"/>
      <c r="AQ184" s="189"/>
      <c r="AR184" s="189"/>
      <c r="AS184" s="189"/>
      <c r="AT184" s="189"/>
      <c r="AU184" s="189"/>
      <c r="AV184" s="189"/>
      <c r="AW184" s="189"/>
      <c r="AX184" s="189"/>
      <c r="AY184" s="189"/>
      <c r="AZ184" s="189"/>
      <c r="BA184" s="189"/>
      <c r="BB184" s="189"/>
      <c r="BC184" s="189"/>
      <c r="BD184" s="189"/>
      <c r="BE184" s="189"/>
      <c r="BF184" s="189"/>
      <c r="BG184" s="189"/>
      <c r="BH184" s="189"/>
    </row>
    <row r="185" spans="1:60" x14ac:dyDescent="0.25">
      <c r="A185" s="213"/>
      <c r="B185" s="213"/>
      <c r="C185" s="213"/>
      <c r="D185" s="213"/>
      <c r="E185" s="213"/>
      <c r="F185" s="213"/>
      <c r="G185" s="213"/>
      <c r="H185" s="213"/>
      <c r="I185" s="189"/>
      <c r="J185" s="189"/>
      <c r="K185" s="189"/>
      <c r="L185" s="189"/>
      <c r="M185" s="189"/>
      <c r="N185" s="189"/>
      <c r="O185" s="189"/>
      <c r="P185" s="189"/>
      <c r="Q185" s="189"/>
      <c r="R185" s="189"/>
      <c r="S185" s="189"/>
      <c r="T185" s="189"/>
      <c r="U185" s="189"/>
      <c r="V185" s="189"/>
      <c r="W185" s="189"/>
      <c r="X185" s="189"/>
      <c r="Y185" s="189"/>
      <c r="Z185" s="189"/>
      <c r="AA185" s="189"/>
      <c r="AB185" s="189"/>
      <c r="AC185" s="189"/>
      <c r="AD185" s="189"/>
      <c r="AE185" s="189"/>
      <c r="AF185" s="189"/>
      <c r="AG185" s="189"/>
      <c r="AH185" s="189"/>
      <c r="AI185" s="189"/>
      <c r="AJ185" s="189"/>
      <c r="AK185" s="189"/>
      <c r="AL185" s="189"/>
      <c r="AM185" s="189"/>
      <c r="AN185" s="189"/>
      <c r="AO185" s="189"/>
      <c r="AP185" s="189"/>
      <c r="AQ185" s="189"/>
      <c r="AR185" s="189"/>
      <c r="AS185" s="189"/>
      <c r="AT185" s="189"/>
      <c r="AU185" s="189"/>
      <c r="AV185" s="189"/>
      <c r="AW185" s="189"/>
      <c r="AX185" s="189"/>
      <c r="AY185" s="189"/>
      <c r="AZ185" s="189"/>
      <c r="BA185" s="189"/>
      <c r="BB185" s="189"/>
      <c r="BC185" s="189"/>
      <c r="BD185" s="189"/>
      <c r="BE185" s="189"/>
      <c r="BF185" s="189"/>
      <c r="BG185" s="189"/>
      <c r="BH185" s="189"/>
    </row>
    <row r="186" spans="1:60" x14ac:dyDescent="0.25">
      <c r="A186" s="213"/>
      <c r="B186" s="213"/>
      <c r="C186" s="213"/>
      <c r="D186" s="213"/>
      <c r="E186" s="213"/>
      <c r="F186" s="213"/>
      <c r="G186" s="213"/>
      <c r="H186" s="213"/>
      <c r="I186" s="189"/>
      <c r="J186" s="189"/>
      <c r="K186" s="189"/>
      <c r="L186" s="189"/>
      <c r="M186" s="189"/>
      <c r="N186" s="189"/>
      <c r="O186" s="189"/>
      <c r="P186" s="189"/>
      <c r="Q186" s="189"/>
      <c r="R186" s="189"/>
      <c r="S186" s="189"/>
      <c r="T186" s="189"/>
      <c r="U186" s="189"/>
      <c r="V186" s="189"/>
      <c r="W186" s="189"/>
      <c r="X186" s="189"/>
      <c r="Y186" s="189"/>
      <c r="Z186" s="189"/>
      <c r="AA186" s="189"/>
      <c r="AB186" s="189"/>
      <c r="AC186" s="189"/>
      <c r="AD186" s="189"/>
      <c r="AE186" s="189"/>
      <c r="AF186" s="189"/>
      <c r="AG186" s="189"/>
      <c r="AH186" s="189"/>
      <c r="AI186" s="189"/>
      <c r="AJ186" s="189"/>
      <c r="AK186" s="189"/>
      <c r="AL186" s="189"/>
      <c r="AM186" s="189"/>
      <c r="AN186" s="189"/>
      <c r="AO186" s="189"/>
      <c r="AP186" s="189"/>
      <c r="AQ186" s="189"/>
      <c r="AR186" s="189"/>
      <c r="AS186" s="189"/>
      <c r="AT186" s="189"/>
      <c r="AU186" s="189"/>
      <c r="AV186" s="189"/>
      <c r="AW186" s="189"/>
      <c r="AX186" s="189"/>
      <c r="AY186" s="189"/>
      <c r="AZ186" s="189"/>
      <c r="BA186" s="189"/>
      <c r="BB186" s="189"/>
      <c r="BC186" s="189"/>
      <c r="BD186" s="189"/>
      <c r="BE186" s="189"/>
      <c r="BF186" s="189"/>
      <c r="BG186" s="189"/>
      <c r="BH186" s="189"/>
    </row>
    <row r="187" spans="1:60" x14ac:dyDescent="0.25">
      <c r="A187" s="189"/>
      <c r="B187" s="213"/>
      <c r="C187" s="213"/>
      <c r="D187" s="213"/>
      <c r="E187" s="213"/>
      <c r="F187" s="213"/>
      <c r="G187" s="213"/>
      <c r="H187" s="213"/>
      <c r="I187" s="189"/>
      <c r="J187" s="189"/>
      <c r="K187" s="189"/>
      <c r="L187" s="189"/>
      <c r="M187" s="189"/>
      <c r="N187" s="189"/>
      <c r="O187" s="189"/>
      <c r="P187" s="189"/>
      <c r="Q187" s="189"/>
      <c r="R187" s="189"/>
      <c r="S187" s="189"/>
      <c r="T187" s="189"/>
      <c r="U187" s="189"/>
      <c r="V187" s="189"/>
      <c r="W187" s="189"/>
      <c r="X187" s="189"/>
      <c r="Y187" s="189"/>
      <c r="Z187" s="189"/>
      <c r="AA187" s="189"/>
      <c r="AB187" s="189"/>
      <c r="AC187" s="189"/>
      <c r="AD187" s="189"/>
      <c r="AE187" s="189"/>
      <c r="AF187" s="189"/>
      <c r="AG187" s="189"/>
      <c r="AH187" s="189"/>
      <c r="AI187" s="189"/>
      <c r="AJ187" s="189"/>
      <c r="AK187" s="189"/>
      <c r="AL187" s="189"/>
      <c r="AM187" s="189"/>
      <c r="AN187" s="189"/>
      <c r="AO187" s="189"/>
      <c r="AP187" s="189"/>
      <c r="AQ187" s="189"/>
      <c r="AR187" s="189"/>
      <c r="AS187" s="189"/>
      <c r="AT187" s="189"/>
      <c r="AU187" s="189"/>
      <c r="AV187" s="189"/>
      <c r="AW187" s="189"/>
      <c r="AX187" s="189"/>
      <c r="AY187" s="189"/>
      <c r="AZ187" s="189"/>
      <c r="BA187" s="189"/>
      <c r="BB187" s="189"/>
      <c r="BC187" s="189"/>
      <c r="BD187" s="189"/>
      <c r="BE187" s="189"/>
      <c r="BF187" s="189"/>
      <c r="BG187" s="189"/>
      <c r="BH187" s="189"/>
    </row>
    <row r="188" spans="1:60" x14ac:dyDescent="0.25">
      <c r="A188" s="189"/>
      <c r="B188" s="189"/>
      <c r="C188" s="189"/>
      <c r="D188" s="189"/>
      <c r="E188" s="189"/>
      <c r="F188" s="189"/>
      <c r="G188" s="189"/>
      <c r="H188" s="189"/>
      <c r="I188" s="189"/>
      <c r="J188" s="189"/>
      <c r="K188" s="189"/>
      <c r="L188" s="189"/>
      <c r="M188" s="189"/>
      <c r="N188" s="189"/>
      <c r="O188" s="189"/>
      <c r="P188" s="189"/>
      <c r="Q188" s="189"/>
      <c r="R188" s="189"/>
      <c r="S188" s="189"/>
      <c r="T188" s="189"/>
      <c r="U188" s="189"/>
      <c r="V188" s="189"/>
      <c r="W188" s="189"/>
      <c r="X188" s="189"/>
      <c r="Y188" s="189"/>
      <c r="Z188" s="189"/>
      <c r="AA188" s="189"/>
      <c r="AB188" s="189"/>
      <c r="AC188" s="189"/>
      <c r="AD188" s="189"/>
      <c r="AE188" s="189"/>
      <c r="AF188" s="189"/>
      <c r="AG188" s="189"/>
      <c r="AH188" s="189"/>
      <c r="AI188" s="189"/>
      <c r="AJ188" s="189"/>
      <c r="AK188" s="189"/>
      <c r="AL188" s="189"/>
      <c r="AM188" s="189"/>
      <c r="AN188" s="189"/>
      <c r="AO188" s="189"/>
      <c r="AP188" s="189"/>
      <c r="AQ188" s="189"/>
      <c r="AR188" s="189"/>
      <c r="AS188" s="189"/>
      <c r="AT188" s="189"/>
      <c r="AU188" s="189"/>
      <c r="AV188" s="189"/>
      <c r="AW188" s="189"/>
      <c r="AX188" s="189"/>
      <c r="AY188" s="189"/>
      <c r="AZ188" s="189"/>
      <c r="BA188" s="189"/>
      <c r="BB188" s="189"/>
      <c r="BC188" s="189"/>
      <c r="BD188" s="189"/>
      <c r="BE188" s="189"/>
      <c r="BF188" s="189"/>
      <c r="BG188" s="189"/>
      <c r="BH188" s="189"/>
    </row>
    <row r="189" spans="1:60" x14ac:dyDescent="0.25">
      <c r="A189" s="189"/>
      <c r="B189" s="189"/>
      <c r="C189" s="189"/>
      <c r="D189" s="189"/>
      <c r="E189" s="189"/>
      <c r="F189" s="189"/>
      <c r="G189" s="189"/>
      <c r="H189" s="189"/>
      <c r="I189" s="189"/>
      <c r="J189" s="189"/>
      <c r="K189" s="189"/>
      <c r="L189" s="189"/>
      <c r="M189" s="189"/>
      <c r="N189" s="189"/>
      <c r="O189" s="189"/>
      <c r="P189" s="189"/>
      <c r="Q189" s="189"/>
      <c r="R189" s="189"/>
      <c r="S189" s="189"/>
      <c r="T189" s="189"/>
      <c r="U189" s="189"/>
      <c r="V189" s="189"/>
      <c r="W189" s="189"/>
      <c r="X189" s="189"/>
      <c r="Y189" s="189"/>
      <c r="Z189" s="189"/>
      <c r="AA189" s="189"/>
      <c r="AB189" s="189"/>
      <c r="AC189" s="189"/>
      <c r="AD189" s="189"/>
      <c r="AE189" s="189"/>
      <c r="AF189" s="189"/>
      <c r="AG189" s="189"/>
      <c r="AH189" s="189"/>
      <c r="AI189" s="189"/>
      <c r="AJ189" s="189"/>
      <c r="AK189" s="189"/>
      <c r="AL189" s="189"/>
      <c r="AM189" s="189"/>
      <c r="AN189" s="189"/>
      <c r="AO189" s="189"/>
      <c r="AP189" s="189"/>
      <c r="AQ189" s="189"/>
      <c r="AR189" s="189"/>
      <c r="AS189" s="189"/>
      <c r="AT189" s="189"/>
      <c r="AU189" s="189"/>
      <c r="AV189" s="189"/>
      <c r="AW189" s="189"/>
      <c r="AX189" s="189"/>
      <c r="AY189" s="189"/>
      <c r="AZ189" s="189"/>
      <c r="BA189" s="189"/>
      <c r="BB189" s="189"/>
      <c r="BC189" s="189"/>
      <c r="BD189" s="189"/>
      <c r="BE189" s="189"/>
      <c r="BF189" s="189"/>
      <c r="BG189" s="189"/>
      <c r="BH189" s="189"/>
    </row>
    <row r="190" spans="1:60" x14ac:dyDescent="0.25">
      <c r="A190" s="189"/>
      <c r="B190" s="189"/>
      <c r="C190" s="189"/>
      <c r="D190" s="189"/>
      <c r="E190" s="189"/>
      <c r="F190" s="189"/>
      <c r="G190" s="189"/>
      <c r="H190" s="189"/>
      <c r="I190" s="189"/>
      <c r="J190" s="189"/>
      <c r="K190" s="189"/>
      <c r="L190" s="189"/>
      <c r="M190" s="189"/>
      <c r="N190" s="189"/>
      <c r="O190" s="189"/>
      <c r="P190" s="189"/>
      <c r="Q190" s="189"/>
      <c r="R190" s="189"/>
      <c r="S190" s="189"/>
      <c r="T190" s="189"/>
      <c r="U190" s="189"/>
      <c r="V190" s="189"/>
      <c r="W190" s="189"/>
      <c r="X190" s="189"/>
      <c r="Y190" s="189"/>
      <c r="Z190" s="189"/>
      <c r="AA190" s="189"/>
      <c r="AB190" s="189"/>
      <c r="AC190" s="189"/>
      <c r="AD190" s="189"/>
      <c r="AE190" s="189"/>
      <c r="AF190" s="189"/>
      <c r="AG190" s="189"/>
      <c r="AH190" s="189"/>
      <c r="AI190" s="189"/>
      <c r="AJ190" s="189"/>
      <c r="AK190" s="189"/>
      <c r="AL190" s="189"/>
      <c r="AM190" s="189"/>
      <c r="AN190" s="189"/>
      <c r="AO190" s="189"/>
      <c r="AP190" s="189"/>
      <c r="AQ190" s="189"/>
      <c r="AR190" s="189"/>
      <c r="AS190" s="189"/>
      <c r="AT190" s="189"/>
      <c r="AU190" s="189"/>
      <c r="AV190" s="189"/>
      <c r="AW190" s="189"/>
      <c r="AX190" s="189"/>
      <c r="AY190" s="189"/>
      <c r="AZ190" s="189"/>
      <c r="BA190" s="189"/>
      <c r="BB190" s="189"/>
      <c r="BC190" s="189"/>
      <c r="BD190" s="189"/>
      <c r="BE190" s="189"/>
      <c r="BF190" s="189"/>
      <c r="BG190" s="189"/>
      <c r="BH190" s="189"/>
    </row>
    <row r="191" spans="1:60" x14ac:dyDescent="0.25">
      <c r="A191" s="189"/>
      <c r="B191" s="189"/>
      <c r="C191" s="189"/>
      <c r="D191" s="189"/>
      <c r="E191" s="189"/>
      <c r="F191" s="189"/>
      <c r="G191" s="189"/>
      <c r="H191" s="189"/>
      <c r="I191" s="189"/>
      <c r="J191" s="189"/>
      <c r="K191" s="189"/>
      <c r="L191" s="189"/>
      <c r="M191" s="189"/>
      <c r="N191" s="189"/>
      <c r="O191" s="189"/>
      <c r="P191" s="189"/>
      <c r="Q191" s="189"/>
      <c r="R191" s="189"/>
      <c r="S191" s="189"/>
      <c r="T191" s="189"/>
      <c r="U191" s="189"/>
      <c r="V191" s="189"/>
      <c r="W191" s="189"/>
      <c r="X191" s="189"/>
      <c r="Y191" s="189"/>
      <c r="Z191" s="189"/>
      <c r="AA191" s="189"/>
      <c r="AB191" s="189"/>
      <c r="AC191" s="189"/>
      <c r="AD191" s="189"/>
      <c r="AE191" s="189"/>
      <c r="AF191" s="189"/>
      <c r="AG191" s="189"/>
      <c r="AH191" s="189"/>
      <c r="AI191" s="189"/>
      <c r="AJ191" s="189"/>
      <c r="AK191" s="189"/>
      <c r="AL191" s="189"/>
      <c r="AM191" s="189"/>
      <c r="AN191" s="189"/>
      <c r="AO191" s="189"/>
      <c r="AP191" s="189"/>
      <c r="AQ191" s="189"/>
      <c r="AR191" s="189"/>
      <c r="AS191" s="189"/>
      <c r="AT191" s="189"/>
      <c r="AU191" s="189"/>
      <c r="AV191" s="189"/>
      <c r="AW191" s="189"/>
      <c r="AX191" s="189"/>
      <c r="AY191" s="189"/>
      <c r="AZ191" s="189"/>
      <c r="BA191" s="189"/>
      <c r="BB191" s="189"/>
      <c r="BC191" s="189"/>
      <c r="BD191" s="189"/>
      <c r="BE191" s="189"/>
      <c r="BF191" s="189"/>
      <c r="BG191" s="189"/>
      <c r="BH191" s="189"/>
    </row>
    <row r="192" spans="1:60" x14ac:dyDescent="0.25">
      <c r="A192" s="189"/>
      <c r="B192" s="189"/>
      <c r="C192" s="189"/>
      <c r="D192" s="189"/>
      <c r="E192" s="189"/>
      <c r="F192" s="189"/>
      <c r="G192" s="189"/>
      <c r="H192" s="189"/>
      <c r="I192" s="189"/>
      <c r="J192" s="189"/>
      <c r="K192" s="189"/>
      <c r="L192" s="189"/>
      <c r="M192" s="189"/>
      <c r="N192" s="189"/>
      <c r="O192" s="189"/>
      <c r="P192" s="189"/>
      <c r="Q192" s="189"/>
      <c r="R192" s="189"/>
      <c r="S192" s="189"/>
      <c r="T192" s="189"/>
      <c r="U192" s="189"/>
      <c r="V192" s="189"/>
      <c r="W192" s="189"/>
      <c r="X192" s="189"/>
      <c r="Y192" s="189"/>
      <c r="Z192" s="189"/>
      <c r="AA192" s="189"/>
      <c r="AB192" s="189"/>
      <c r="AC192" s="189"/>
      <c r="AD192" s="189"/>
      <c r="AE192" s="189"/>
      <c r="AF192" s="189"/>
      <c r="AG192" s="189"/>
      <c r="AH192" s="189"/>
      <c r="AI192" s="189"/>
      <c r="AJ192" s="189"/>
      <c r="AK192" s="189"/>
      <c r="AL192" s="189"/>
      <c r="AM192" s="189"/>
      <c r="AN192" s="189"/>
      <c r="AO192" s="189"/>
      <c r="AP192" s="189"/>
      <c r="AQ192" s="189"/>
      <c r="AR192" s="189"/>
      <c r="AS192" s="189"/>
      <c r="AT192" s="189"/>
      <c r="AU192" s="189"/>
      <c r="AV192" s="189"/>
      <c r="AW192" s="189"/>
      <c r="AX192" s="189"/>
      <c r="AY192" s="189"/>
      <c r="AZ192" s="189"/>
      <c r="BA192" s="189"/>
      <c r="BB192" s="189"/>
      <c r="BC192" s="189"/>
      <c r="BD192" s="189"/>
      <c r="BE192" s="189"/>
      <c r="BF192" s="189"/>
      <c r="BG192" s="189"/>
      <c r="BH192" s="189"/>
    </row>
    <row r="193" spans="1:60" x14ac:dyDescent="0.25">
      <c r="A193" s="189"/>
      <c r="B193" s="189"/>
      <c r="C193" s="189"/>
      <c r="D193" s="189"/>
      <c r="E193" s="189"/>
      <c r="F193" s="189"/>
      <c r="G193" s="189"/>
      <c r="H193" s="189"/>
      <c r="I193" s="189"/>
      <c r="J193" s="189"/>
      <c r="K193" s="189"/>
      <c r="L193" s="189"/>
      <c r="M193" s="189"/>
      <c r="N193" s="189"/>
      <c r="O193" s="189"/>
      <c r="P193" s="189"/>
      <c r="Q193" s="189"/>
      <c r="R193" s="189"/>
      <c r="S193" s="189"/>
      <c r="T193" s="189"/>
      <c r="U193" s="189"/>
      <c r="V193" s="189"/>
      <c r="W193" s="189"/>
      <c r="X193" s="189"/>
      <c r="Y193" s="189"/>
      <c r="Z193" s="189"/>
      <c r="AA193" s="189"/>
      <c r="AB193" s="189"/>
      <c r="AC193" s="189"/>
      <c r="AD193" s="189"/>
      <c r="AE193" s="189"/>
      <c r="AF193" s="189"/>
      <c r="AG193" s="189"/>
      <c r="AH193" s="189"/>
      <c r="AI193" s="189"/>
      <c r="AJ193" s="189"/>
      <c r="AK193" s="189"/>
      <c r="AL193" s="189"/>
      <c r="AM193" s="189"/>
      <c r="AN193" s="189"/>
      <c r="AO193" s="189"/>
      <c r="AP193" s="189"/>
      <c r="AQ193" s="189"/>
      <c r="AR193" s="189"/>
      <c r="AS193" s="189"/>
      <c r="AT193" s="189"/>
      <c r="AU193" s="189"/>
      <c r="AV193" s="189"/>
      <c r="AW193" s="189"/>
      <c r="AX193" s="189"/>
      <c r="AY193" s="189"/>
      <c r="AZ193" s="189"/>
      <c r="BA193" s="189"/>
      <c r="BB193" s="189"/>
      <c r="BC193" s="189"/>
      <c r="BD193" s="189"/>
      <c r="BE193" s="189"/>
      <c r="BF193" s="189"/>
      <c r="BG193" s="189"/>
      <c r="BH193" s="189"/>
    </row>
    <row r="194" spans="1:60" x14ac:dyDescent="0.25">
      <c r="A194" s="189"/>
      <c r="B194" s="189"/>
      <c r="C194" s="189"/>
      <c r="D194" s="189"/>
      <c r="E194" s="189"/>
      <c r="F194" s="189"/>
      <c r="G194" s="189"/>
      <c r="H194" s="189"/>
      <c r="I194" s="189"/>
      <c r="J194" s="189"/>
      <c r="K194" s="189"/>
      <c r="L194" s="189"/>
      <c r="M194" s="189"/>
      <c r="N194" s="189"/>
      <c r="O194" s="189"/>
      <c r="P194" s="189"/>
      <c r="Q194" s="189"/>
      <c r="R194" s="189"/>
      <c r="S194" s="189"/>
      <c r="T194" s="189"/>
      <c r="U194" s="189"/>
      <c r="V194" s="189"/>
      <c r="W194" s="189"/>
      <c r="X194" s="189"/>
      <c r="Y194" s="189"/>
      <c r="Z194" s="189"/>
      <c r="AA194" s="189"/>
      <c r="AB194" s="189"/>
      <c r="AC194" s="189"/>
      <c r="AD194" s="189"/>
      <c r="AE194" s="189"/>
      <c r="AF194" s="189"/>
      <c r="AG194" s="189"/>
      <c r="AH194" s="189"/>
      <c r="AI194" s="189"/>
      <c r="AJ194" s="189"/>
      <c r="AK194" s="189"/>
      <c r="AL194" s="189"/>
      <c r="AM194" s="189"/>
      <c r="AN194" s="189"/>
      <c r="AO194" s="189"/>
      <c r="AP194" s="189"/>
      <c r="AQ194" s="189"/>
      <c r="AR194" s="189"/>
      <c r="AS194" s="189"/>
      <c r="AT194" s="189"/>
      <c r="AU194" s="189"/>
      <c r="AV194" s="189"/>
      <c r="AW194" s="189"/>
      <c r="AX194" s="189"/>
      <c r="AY194" s="189"/>
      <c r="AZ194" s="189"/>
      <c r="BA194" s="189"/>
      <c r="BB194" s="189"/>
      <c r="BC194" s="189"/>
      <c r="BD194" s="189"/>
      <c r="BE194" s="189"/>
      <c r="BF194" s="189"/>
      <c r="BG194" s="189"/>
      <c r="BH194" s="189"/>
    </row>
    <row r="195" spans="1:60" x14ac:dyDescent="0.25">
      <c r="A195" s="189"/>
      <c r="B195" s="189"/>
      <c r="C195" s="189"/>
      <c r="D195" s="189"/>
      <c r="E195" s="189"/>
      <c r="F195" s="189"/>
      <c r="G195" s="189"/>
      <c r="H195" s="189"/>
      <c r="I195" s="189"/>
      <c r="J195" s="189"/>
      <c r="K195" s="189"/>
      <c r="L195" s="189"/>
      <c r="M195" s="189"/>
      <c r="N195" s="189"/>
      <c r="O195" s="189"/>
      <c r="P195" s="189"/>
      <c r="Q195" s="189"/>
      <c r="R195" s="189"/>
      <c r="S195" s="189"/>
      <c r="T195" s="189"/>
      <c r="U195" s="189"/>
      <c r="V195" s="189"/>
      <c r="W195" s="189"/>
      <c r="X195" s="189"/>
      <c r="Y195" s="189"/>
      <c r="Z195" s="189"/>
      <c r="AA195" s="189"/>
      <c r="AB195" s="189"/>
      <c r="AC195" s="189"/>
      <c r="AD195" s="189"/>
      <c r="AE195" s="189"/>
      <c r="AF195" s="189"/>
      <c r="AG195" s="189"/>
      <c r="AH195" s="189"/>
      <c r="AI195" s="189"/>
      <c r="AJ195" s="189"/>
      <c r="AK195" s="189"/>
      <c r="AL195" s="189"/>
      <c r="AM195" s="189"/>
      <c r="AN195" s="189"/>
      <c r="AO195" s="189"/>
      <c r="AP195" s="189"/>
      <c r="AQ195" s="189"/>
      <c r="AR195" s="189"/>
      <c r="AS195" s="189"/>
      <c r="AT195" s="189"/>
      <c r="AU195" s="189"/>
      <c r="AV195" s="189"/>
      <c r="AW195" s="189"/>
      <c r="AX195" s="189"/>
      <c r="AY195" s="189"/>
      <c r="AZ195" s="189"/>
      <c r="BA195" s="189"/>
      <c r="BB195" s="189"/>
      <c r="BC195" s="189"/>
      <c r="BD195" s="189"/>
      <c r="BE195" s="189"/>
      <c r="BF195" s="189"/>
      <c r="BG195" s="189"/>
      <c r="BH195" s="189"/>
    </row>
    <row r="196" spans="1:60" x14ac:dyDescent="0.25">
      <c r="A196" s="189"/>
      <c r="B196" s="189"/>
      <c r="C196" s="189"/>
      <c r="D196" s="189"/>
      <c r="E196" s="189"/>
      <c r="F196" s="189"/>
      <c r="G196" s="189"/>
      <c r="H196" s="189"/>
      <c r="I196" s="189"/>
      <c r="J196" s="189"/>
      <c r="K196" s="189"/>
      <c r="L196" s="189"/>
      <c r="M196" s="189"/>
      <c r="N196" s="189"/>
      <c r="O196" s="189"/>
      <c r="P196" s="189"/>
      <c r="Q196" s="189"/>
      <c r="R196" s="189"/>
      <c r="S196" s="189"/>
      <c r="T196" s="189"/>
      <c r="U196" s="189"/>
      <c r="V196" s="189"/>
      <c r="W196" s="189"/>
      <c r="X196" s="189"/>
      <c r="Y196" s="189"/>
      <c r="Z196" s="189"/>
      <c r="AA196" s="189"/>
      <c r="AB196" s="189"/>
      <c r="AC196" s="189"/>
      <c r="AD196" s="189"/>
      <c r="AE196" s="189"/>
      <c r="AF196" s="189"/>
      <c r="AG196" s="189"/>
      <c r="AH196" s="189"/>
      <c r="AI196" s="189"/>
      <c r="AJ196" s="189"/>
      <c r="AK196" s="189"/>
      <c r="AL196" s="189"/>
      <c r="AM196" s="189"/>
      <c r="AN196" s="189"/>
      <c r="AO196" s="189"/>
      <c r="AP196" s="189"/>
      <c r="AQ196" s="189"/>
      <c r="AR196" s="189"/>
      <c r="AS196" s="189"/>
      <c r="AT196" s="189"/>
      <c r="AU196" s="189"/>
      <c r="AV196" s="189"/>
      <c r="AW196" s="189"/>
      <c r="AX196" s="189"/>
      <c r="AY196" s="189"/>
      <c r="AZ196" s="189"/>
      <c r="BA196" s="189"/>
      <c r="BB196" s="189"/>
      <c r="BC196" s="189"/>
      <c r="BD196" s="189"/>
      <c r="BE196" s="189"/>
      <c r="BF196" s="189"/>
      <c r="BG196" s="189"/>
      <c r="BH196" s="189"/>
    </row>
    <row r="197" spans="1:60" x14ac:dyDescent="0.25">
      <c r="A197" s="189"/>
      <c r="B197" s="189"/>
      <c r="C197" s="189"/>
      <c r="D197" s="189"/>
      <c r="E197" s="189"/>
      <c r="F197" s="189"/>
      <c r="G197" s="189"/>
      <c r="H197" s="189"/>
      <c r="I197" s="189"/>
      <c r="J197" s="189"/>
      <c r="K197" s="189"/>
      <c r="L197" s="189"/>
      <c r="M197" s="189"/>
      <c r="N197" s="189"/>
      <c r="O197" s="189"/>
      <c r="P197" s="189"/>
      <c r="Q197" s="189"/>
      <c r="R197" s="189"/>
      <c r="S197" s="189"/>
      <c r="T197" s="189"/>
      <c r="U197" s="189"/>
      <c r="V197" s="189"/>
      <c r="W197" s="189"/>
      <c r="X197" s="189"/>
      <c r="Y197" s="189"/>
      <c r="Z197" s="189"/>
      <c r="AA197" s="189"/>
      <c r="AB197" s="189"/>
      <c r="AC197" s="189"/>
      <c r="AD197" s="189"/>
      <c r="AE197" s="189"/>
      <c r="AF197" s="189"/>
      <c r="AG197" s="189"/>
      <c r="AH197" s="189"/>
      <c r="AI197" s="189"/>
      <c r="AJ197" s="189"/>
      <c r="AK197" s="189"/>
      <c r="AL197" s="189"/>
      <c r="AM197" s="189"/>
      <c r="AN197" s="189"/>
      <c r="AO197" s="189"/>
      <c r="AP197" s="189"/>
      <c r="AQ197" s="189"/>
      <c r="AR197" s="189"/>
      <c r="AS197" s="189"/>
      <c r="AT197" s="189"/>
      <c r="AU197" s="189"/>
      <c r="AV197" s="189"/>
      <c r="AW197" s="189"/>
      <c r="AX197" s="189"/>
      <c r="AY197" s="189"/>
      <c r="AZ197" s="189"/>
      <c r="BA197" s="189"/>
      <c r="BB197" s="189"/>
      <c r="BC197" s="189"/>
      <c r="BD197" s="189"/>
      <c r="BE197" s="189"/>
      <c r="BF197" s="189"/>
      <c r="BG197" s="189"/>
      <c r="BH197" s="189"/>
    </row>
    <row r="198" spans="1:60" x14ac:dyDescent="0.25">
      <c r="A198" s="189"/>
      <c r="B198" s="189"/>
      <c r="C198" s="189"/>
      <c r="D198" s="189"/>
      <c r="E198" s="189"/>
      <c r="F198" s="189"/>
      <c r="G198" s="189"/>
      <c r="H198" s="189"/>
      <c r="I198" s="189"/>
      <c r="J198" s="189"/>
      <c r="K198" s="189"/>
      <c r="L198" s="189"/>
      <c r="M198" s="189"/>
      <c r="N198" s="189"/>
      <c r="O198" s="189"/>
      <c r="P198" s="189"/>
      <c r="Q198" s="189"/>
      <c r="R198" s="189"/>
      <c r="S198" s="189"/>
      <c r="T198" s="189"/>
      <c r="U198" s="189"/>
      <c r="V198" s="189"/>
      <c r="W198" s="189"/>
      <c r="X198" s="189"/>
      <c r="Y198" s="189"/>
      <c r="Z198" s="189"/>
      <c r="AA198" s="189"/>
      <c r="AB198" s="189"/>
      <c r="AC198" s="189"/>
      <c r="AD198" s="189"/>
      <c r="AE198" s="189"/>
      <c r="AF198" s="189"/>
      <c r="AG198" s="189"/>
      <c r="AH198" s="189"/>
      <c r="AI198" s="189"/>
      <c r="AJ198" s="189"/>
      <c r="AK198" s="189"/>
      <c r="AL198" s="189"/>
      <c r="AM198" s="189"/>
      <c r="AN198" s="189"/>
      <c r="AO198" s="189"/>
      <c r="AP198" s="189"/>
      <c r="AQ198" s="189"/>
      <c r="AR198" s="189"/>
      <c r="AS198" s="189"/>
      <c r="AT198" s="189"/>
      <c r="AU198" s="189"/>
      <c r="AV198" s="189"/>
      <c r="AW198" s="189"/>
      <c r="AX198" s="189"/>
      <c r="AY198" s="189"/>
      <c r="AZ198" s="189"/>
      <c r="BA198" s="189"/>
      <c r="BB198" s="189"/>
      <c r="BC198" s="189"/>
      <c r="BD198" s="189"/>
      <c r="BE198" s="189"/>
      <c r="BF198" s="189"/>
      <c r="BG198" s="189"/>
      <c r="BH198" s="189"/>
    </row>
    <row r="199" spans="1:60" x14ac:dyDescent="0.25">
      <c r="A199" s="189"/>
      <c r="B199" s="189"/>
      <c r="C199" s="189"/>
      <c r="D199" s="189"/>
      <c r="E199" s="189"/>
      <c r="F199" s="189"/>
      <c r="G199" s="189"/>
      <c r="H199" s="189"/>
      <c r="I199" s="189"/>
      <c r="J199" s="189"/>
      <c r="K199" s="189"/>
      <c r="L199" s="189"/>
      <c r="M199" s="189"/>
      <c r="N199" s="189"/>
      <c r="O199" s="189"/>
      <c r="P199" s="189"/>
      <c r="Q199" s="189"/>
      <c r="R199" s="189"/>
      <c r="S199" s="189"/>
      <c r="T199" s="189"/>
      <c r="U199" s="189"/>
      <c r="V199" s="189"/>
      <c r="W199" s="189"/>
      <c r="X199" s="189"/>
      <c r="Y199" s="189"/>
      <c r="Z199" s="189"/>
      <c r="AA199" s="189"/>
      <c r="AB199" s="189"/>
      <c r="AC199" s="189"/>
      <c r="AD199" s="189"/>
      <c r="AE199" s="189"/>
      <c r="AF199" s="189"/>
      <c r="AG199" s="189"/>
      <c r="AH199" s="189"/>
      <c r="AI199" s="189"/>
      <c r="AJ199" s="189"/>
      <c r="AK199" s="189"/>
      <c r="AL199" s="189"/>
      <c r="AM199" s="189"/>
      <c r="AN199" s="189"/>
      <c r="AO199" s="189"/>
      <c r="AP199" s="189"/>
      <c r="AQ199" s="189"/>
      <c r="AR199" s="189"/>
      <c r="AS199" s="189"/>
      <c r="AT199" s="189"/>
      <c r="AU199" s="189"/>
      <c r="AV199" s="189"/>
      <c r="AW199" s="189"/>
      <c r="AX199" s="189"/>
      <c r="AY199" s="189"/>
      <c r="AZ199" s="189"/>
      <c r="BA199" s="189"/>
      <c r="BB199" s="189"/>
      <c r="BC199" s="189"/>
      <c r="BD199" s="189"/>
      <c r="BE199" s="189"/>
      <c r="BF199" s="189"/>
      <c r="BG199" s="189"/>
      <c r="BH199" s="189"/>
    </row>
    <row r="200" spans="1:60" x14ac:dyDescent="0.25">
      <c r="A200" s="189"/>
      <c r="B200" s="189"/>
      <c r="C200" s="189"/>
      <c r="D200" s="189"/>
      <c r="E200" s="189"/>
      <c r="F200" s="189"/>
      <c r="G200" s="189"/>
      <c r="H200" s="189"/>
      <c r="I200" s="189"/>
      <c r="J200" s="189"/>
      <c r="K200" s="189"/>
      <c r="L200" s="189"/>
      <c r="M200" s="189"/>
      <c r="N200" s="189"/>
      <c r="O200" s="189"/>
      <c r="P200" s="189"/>
      <c r="Q200" s="189"/>
      <c r="R200" s="189"/>
      <c r="S200" s="189"/>
      <c r="T200" s="189"/>
      <c r="U200" s="189"/>
      <c r="V200" s="189"/>
      <c r="W200" s="189"/>
      <c r="X200" s="189"/>
      <c r="Y200" s="189"/>
      <c r="Z200" s="189"/>
      <c r="AA200" s="189"/>
      <c r="AB200" s="189"/>
      <c r="AC200" s="189"/>
      <c r="AD200" s="189"/>
      <c r="AE200" s="189"/>
      <c r="AF200" s="189"/>
      <c r="AG200" s="189"/>
      <c r="AH200" s="189"/>
      <c r="AI200" s="189"/>
      <c r="AJ200" s="189"/>
      <c r="AK200" s="189"/>
      <c r="AL200" s="189"/>
      <c r="AM200" s="189"/>
      <c r="AN200" s="189"/>
      <c r="AO200" s="189"/>
      <c r="AP200" s="189"/>
      <c r="AQ200" s="189"/>
      <c r="AR200" s="189"/>
      <c r="AS200" s="189"/>
      <c r="AT200" s="189"/>
      <c r="AU200" s="189"/>
      <c r="AV200" s="189"/>
      <c r="AW200" s="189"/>
      <c r="AX200" s="189"/>
      <c r="AY200" s="189"/>
      <c r="AZ200" s="189"/>
      <c r="BA200" s="189"/>
      <c r="BB200" s="189"/>
      <c r="BC200" s="189"/>
      <c r="BD200" s="189"/>
      <c r="BE200" s="189"/>
      <c r="BF200" s="189"/>
      <c r="BG200" s="189"/>
      <c r="BH200" s="189"/>
    </row>
    <row r="201" spans="1:60" x14ac:dyDescent="0.25">
      <c r="A201" s="189"/>
      <c r="B201" s="189"/>
      <c r="C201" s="189"/>
      <c r="D201" s="189"/>
      <c r="E201" s="189"/>
      <c r="F201" s="189"/>
      <c r="G201" s="189"/>
      <c r="H201" s="189"/>
      <c r="I201" s="189"/>
      <c r="J201" s="189"/>
      <c r="K201" s="189"/>
      <c r="L201" s="189"/>
      <c r="M201" s="189"/>
      <c r="N201" s="189"/>
      <c r="O201" s="189"/>
      <c r="P201" s="189"/>
      <c r="Q201" s="189"/>
      <c r="R201" s="189"/>
      <c r="S201" s="189"/>
      <c r="T201" s="189"/>
      <c r="U201" s="189"/>
      <c r="V201" s="189"/>
      <c r="W201" s="189"/>
      <c r="X201" s="189"/>
      <c r="Y201" s="189"/>
      <c r="Z201" s="189"/>
      <c r="AA201" s="189"/>
      <c r="AB201" s="189"/>
      <c r="AC201" s="189"/>
      <c r="AD201" s="189"/>
      <c r="AE201" s="189"/>
      <c r="AF201" s="189"/>
      <c r="AG201" s="189"/>
      <c r="AH201" s="189"/>
      <c r="AI201" s="189"/>
      <c r="AJ201" s="189"/>
      <c r="AK201" s="189"/>
      <c r="AL201" s="189"/>
      <c r="AM201" s="189"/>
      <c r="AN201" s="189"/>
      <c r="AO201" s="189"/>
      <c r="AP201" s="189"/>
      <c r="AQ201" s="189"/>
      <c r="AR201" s="189"/>
      <c r="AS201" s="189"/>
      <c r="AT201" s="189"/>
      <c r="AU201" s="189"/>
      <c r="AV201" s="189"/>
      <c r="AW201" s="189"/>
      <c r="AX201" s="189"/>
      <c r="AY201" s="189"/>
      <c r="AZ201" s="189"/>
      <c r="BA201" s="189"/>
      <c r="BB201" s="189"/>
      <c r="BC201" s="189"/>
      <c r="BD201" s="189"/>
      <c r="BE201" s="189"/>
      <c r="BF201" s="189"/>
      <c r="BG201" s="189"/>
      <c r="BH201" s="189"/>
    </row>
    <row r="202" spans="1:60" x14ac:dyDescent="0.25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  <c r="AG202" s="189"/>
      <c r="AH202" s="189"/>
      <c r="AI202" s="189"/>
      <c r="AJ202" s="189"/>
      <c r="AK202" s="189"/>
      <c r="AL202" s="189"/>
      <c r="AM202" s="189"/>
      <c r="AN202" s="189"/>
      <c r="AO202" s="189"/>
      <c r="AP202" s="189"/>
      <c r="AQ202" s="189"/>
      <c r="AR202" s="189"/>
      <c r="AS202" s="189"/>
      <c r="AT202" s="189"/>
      <c r="AU202" s="189"/>
      <c r="AV202" s="189"/>
      <c r="AW202" s="189"/>
      <c r="AX202" s="189"/>
      <c r="AY202" s="189"/>
      <c r="AZ202" s="189"/>
      <c r="BA202" s="189"/>
      <c r="BB202" s="189"/>
      <c r="BC202" s="189"/>
      <c r="BD202" s="189"/>
      <c r="BE202" s="189"/>
      <c r="BF202" s="189"/>
      <c r="BG202" s="189"/>
      <c r="BH202" s="189"/>
    </row>
    <row r="203" spans="1:60" x14ac:dyDescent="0.25">
      <c r="A203" s="189"/>
      <c r="B203" s="189"/>
      <c r="C203" s="189"/>
      <c r="D203" s="189"/>
      <c r="E203" s="189"/>
      <c r="F203" s="189"/>
      <c r="G203" s="189"/>
      <c r="H203" s="189"/>
      <c r="I203" s="189"/>
      <c r="J203" s="189"/>
      <c r="K203" s="189"/>
      <c r="L203" s="189"/>
      <c r="M203" s="189"/>
      <c r="N203" s="189"/>
      <c r="O203" s="189"/>
      <c r="P203" s="189"/>
      <c r="Q203" s="189"/>
      <c r="R203" s="189"/>
      <c r="S203" s="189"/>
      <c r="T203" s="189"/>
      <c r="U203" s="189"/>
      <c r="V203" s="189"/>
      <c r="W203" s="189"/>
      <c r="X203" s="189"/>
      <c r="Y203" s="189"/>
      <c r="Z203" s="189"/>
      <c r="AA203" s="189"/>
      <c r="AB203" s="189"/>
      <c r="AC203" s="189"/>
      <c r="AD203" s="189"/>
      <c r="AE203" s="189"/>
      <c r="AF203" s="189"/>
      <c r="AG203" s="189"/>
      <c r="AH203" s="189"/>
      <c r="AI203" s="189"/>
      <c r="AJ203" s="189"/>
      <c r="AK203" s="189"/>
      <c r="AL203" s="189"/>
      <c r="AM203" s="189"/>
      <c r="AN203" s="189"/>
      <c r="AO203" s="189"/>
      <c r="AP203" s="189"/>
      <c r="AQ203" s="189"/>
      <c r="AR203" s="189"/>
      <c r="AS203" s="189"/>
      <c r="AT203" s="189"/>
      <c r="AU203" s="189"/>
      <c r="AV203" s="189"/>
      <c r="AW203" s="189"/>
      <c r="AX203" s="189"/>
      <c r="AY203" s="189"/>
      <c r="AZ203" s="189"/>
      <c r="BA203" s="189"/>
      <c r="BB203" s="189"/>
      <c r="BC203" s="189"/>
      <c r="BD203" s="189"/>
      <c r="BE203" s="189"/>
      <c r="BF203" s="189"/>
      <c r="BG203" s="189"/>
      <c r="BH203" s="189"/>
    </row>
    <row r="204" spans="1:60" x14ac:dyDescent="0.25">
      <c r="A204" s="189"/>
      <c r="B204" s="189"/>
      <c r="C204" s="189"/>
      <c r="D204" s="189"/>
      <c r="E204" s="189"/>
      <c r="F204" s="189"/>
      <c r="G204" s="189"/>
      <c r="H204" s="189"/>
      <c r="I204" s="189"/>
      <c r="J204" s="189"/>
      <c r="K204" s="189"/>
      <c r="L204" s="189"/>
      <c r="M204" s="189"/>
      <c r="N204" s="189"/>
      <c r="O204" s="189"/>
      <c r="P204" s="189"/>
      <c r="Q204" s="189"/>
      <c r="R204" s="189"/>
      <c r="S204" s="189"/>
      <c r="T204" s="189"/>
      <c r="U204" s="189"/>
      <c r="V204" s="189"/>
      <c r="W204" s="189"/>
      <c r="X204" s="189"/>
      <c r="Y204" s="189"/>
      <c r="Z204" s="189"/>
      <c r="AA204" s="189"/>
      <c r="AB204" s="189"/>
      <c r="AC204" s="189"/>
      <c r="AD204" s="189"/>
      <c r="AE204" s="189"/>
      <c r="AF204" s="189"/>
      <c r="AG204" s="189"/>
      <c r="AH204" s="189"/>
      <c r="AI204" s="189"/>
      <c r="AJ204" s="189"/>
      <c r="AK204" s="189"/>
      <c r="AL204" s="189"/>
      <c r="AM204" s="189"/>
      <c r="AN204" s="189"/>
      <c r="AO204" s="189"/>
      <c r="AP204" s="189"/>
      <c r="AQ204" s="189"/>
      <c r="AR204" s="189"/>
      <c r="AS204" s="189"/>
      <c r="AT204" s="189"/>
      <c r="AU204" s="189"/>
      <c r="AV204" s="189"/>
      <c r="AW204" s="189"/>
      <c r="AX204" s="189"/>
      <c r="AY204" s="189"/>
      <c r="AZ204" s="189"/>
      <c r="BA204" s="189"/>
      <c r="BB204" s="189"/>
      <c r="BC204" s="189"/>
      <c r="BD204" s="189"/>
      <c r="BE204" s="189"/>
      <c r="BF204" s="189"/>
      <c r="BG204" s="189"/>
      <c r="BH204" s="189"/>
    </row>
    <row r="205" spans="1:60" x14ac:dyDescent="0.25">
      <c r="A205" s="189"/>
      <c r="B205" s="189"/>
      <c r="C205" s="189"/>
      <c r="D205" s="189"/>
      <c r="E205" s="189"/>
      <c r="F205" s="189"/>
      <c r="G205" s="189"/>
      <c r="H205" s="189"/>
      <c r="I205" s="189"/>
      <c r="J205" s="189"/>
      <c r="K205" s="189"/>
      <c r="L205" s="189"/>
      <c r="M205" s="189"/>
      <c r="N205" s="189"/>
      <c r="O205" s="189"/>
      <c r="P205" s="189"/>
      <c r="Q205" s="189"/>
      <c r="R205" s="189"/>
      <c r="S205" s="189"/>
      <c r="T205" s="189"/>
      <c r="U205" s="189"/>
      <c r="V205" s="189"/>
      <c r="W205" s="189"/>
      <c r="X205" s="189"/>
      <c r="Y205" s="189"/>
      <c r="Z205" s="189"/>
      <c r="AA205" s="189"/>
      <c r="AB205" s="189"/>
      <c r="AC205" s="189"/>
      <c r="AD205" s="189"/>
      <c r="AE205" s="189"/>
      <c r="AF205" s="189"/>
      <c r="AG205" s="189"/>
      <c r="AH205" s="189"/>
      <c r="AI205" s="189"/>
      <c r="AJ205" s="189"/>
      <c r="AK205" s="189"/>
      <c r="AL205" s="189"/>
      <c r="AM205" s="189"/>
      <c r="AN205" s="189"/>
      <c r="AO205" s="189"/>
      <c r="AP205" s="189"/>
      <c r="AQ205" s="189"/>
      <c r="AR205" s="189"/>
      <c r="AS205" s="189"/>
      <c r="AT205" s="189"/>
      <c r="AU205" s="189"/>
      <c r="AV205" s="189"/>
      <c r="AW205" s="189"/>
      <c r="AX205" s="189"/>
      <c r="AY205" s="189"/>
      <c r="AZ205" s="189"/>
      <c r="BA205" s="189"/>
      <c r="BB205" s="189"/>
      <c r="BC205" s="189"/>
      <c r="BD205" s="189"/>
      <c r="BE205" s="189"/>
      <c r="BF205" s="189"/>
      <c r="BG205" s="189"/>
      <c r="BH205" s="189"/>
    </row>
    <row r="206" spans="1:60" x14ac:dyDescent="0.25">
      <c r="A206" s="189"/>
      <c r="B206" s="189"/>
      <c r="C206" s="189"/>
      <c r="D206" s="189"/>
      <c r="E206" s="189"/>
      <c r="F206" s="189"/>
      <c r="G206" s="189"/>
      <c r="H206" s="189"/>
      <c r="I206" s="189"/>
      <c r="J206" s="189"/>
      <c r="K206" s="189"/>
      <c r="L206" s="189"/>
      <c r="M206" s="189"/>
      <c r="N206" s="189"/>
      <c r="O206" s="189"/>
      <c r="P206" s="189"/>
      <c r="Q206" s="189"/>
      <c r="R206" s="189"/>
      <c r="S206" s="189"/>
      <c r="T206" s="189"/>
      <c r="U206" s="189"/>
      <c r="V206" s="189"/>
      <c r="W206" s="189"/>
      <c r="X206" s="189"/>
      <c r="Y206" s="189"/>
      <c r="Z206" s="189"/>
      <c r="AA206" s="189"/>
      <c r="AB206" s="189"/>
      <c r="AC206" s="189"/>
      <c r="AD206" s="189"/>
      <c r="AE206" s="189"/>
      <c r="AF206" s="189"/>
      <c r="AG206" s="189"/>
      <c r="AH206" s="189"/>
      <c r="AI206" s="189"/>
      <c r="AJ206" s="189"/>
      <c r="AK206" s="189"/>
      <c r="AL206" s="189"/>
      <c r="AM206" s="189"/>
      <c r="AN206" s="189"/>
      <c r="AO206" s="189"/>
      <c r="AP206" s="189"/>
      <c r="AQ206" s="189"/>
      <c r="AR206" s="189"/>
      <c r="AS206" s="189"/>
      <c r="AT206" s="189"/>
      <c r="AU206" s="189"/>
      <c r="AV206" s="189"/>
      <c r="AW206" s="189"/>
      <c r="AX206" s="189"/>
      <c r="AY206" s="189"/>
      <c r="AZ206" s="189"/>
      <c r="BA206" s="189"/>
      <c r="BB206" s="189"/>
      <c r="BC206" s="189"/>
      <c r="BD206" s="189"/>
      <c r="BE206" s="189"/>
      <c r="BF206" s="189"/>
      <c r="BG206" s="189"/>
      <c r="BH206" s="189"/>
    </row>
    <row r="207" spans="1:60" x14ac:dyDescent="0.25">
      <c r="A207" s="189"/>
      <c r="B207" s="189"/>
      <c r="C207" s="189"/>
      <c r="D207" s="189"/>
      <c r="E207" s="189"/>
      <c r="F207" s="189"/>
      <c r="G207" s="189"/>
      <c r="H207" s="189"/>
      <c r="I207" s="189"/>
      <c r="J207" s="189"/>
      <c r="K207" s="189"/>
      <c r="L207" s="189"/>
      <c r="M207" s="189"/>
      <c r="N207" s="189"/>
      <c r="O207" s="189"/>
      <c r="P207" s="189"/>
      <c r="Q207" s="189"/>
      <c r="R207" s="189"/>
      <c r="S207" s="189"/>
      <c r="T207" s="189"/>
      <c r="U207" s="189"/>
      <c r="V207" s="189"/>
      <c r="W207" s="189"/>
      <c r="X207" s="189"/>
      <c r="Y207" s="189"/>
      <c r="Z207" s="189"/>
      <c r="AA207" s="189"/>
      <c r="AB207" s="189"/>
      <c r="AC207" s="189"/>
      <c r="AD207" s="189"/>
      <c r="AE207" s="189"/>
      <c r="AF207" s="189"/>
      <c r="AG207" s="189"/>
      <c r="AH207" s="189"/>
      <c r="AI207" s="189"/>
      <c r="AJ207" s="189"/>
      <c r="AK207" s="189"/>
      <c r="AL207" s="189"/>
      <c r="AM207" s="189"/>
      <c r="AN207" s="189"/>
      <c r="AO207" s="189"/>
      <c r="AP207" s="189"/>
      <c r="AQ207" s="189"/>
      <c r="AR207" s="189"/>
      <c r="AS207" s="189"/>
      <c r="AT207" s="189"/>
      <c r="AU207" s="189"/>
      <c r="AV207" s="189"/>
      <c r="AW207" s="189"/>
      <c r="AX207" s="189"/>
      <c r="AY207" s="189"/>
      <c r="AZ207" s="189"/>
      <c r="BA207" s="189"/>
      <c r="BB207" s="189"/>
      <c r="BC207" s="189"/>
      <c r="BD207" s="189"/>
      <c r="BE207" s="189"/>
      <c r="BF207" s="189"/>
      <c r="BG207" s="189"/>
      <c r="BH207" s="189"/>
    </row>
    <row r="208" spans="1:60" x14ac:dyDescent="0.25">
      <c r="A208" s="189"/>
      <c r="B208" s="189"/>
      <c r="C208" s="189"/>
      <c r="D208" s="189"/>
      <c r="E208" s="189"/>
      <c r="F208" s="189"/>
      <c r="G208" s="189"/>
      <c r="H208" s="189"/>
      <c r="I208" s="189"/>
      <c r="J208" s="189"/>
      <c r="K208" s="189"/>
      <c r="L208" s="189"/>
      <c r="M208" s="189"/>
      <c r="N208" s="189"/>
      <c r="O208" s="189"/>
      <c r="P208" s="189"/>
      <c r="Q208" s="189"/>
      <c r="R208" s="189"/>
      <c r="S208" s="189"/>
      <c r="T208" s="189"/>
      <c r="U208" s="189"/>
      <c r="V208" s="189"/>
      <c r="W208" s="189"/>
      <c r="X208" s="189"/>
      <c r="Y208" s="189"/>
      <c r="Z208" s="189"/>
      <c r="AA208" s="189"/>
      <c r="AB208" s="189"/>
      <c r="AC208" s="189"/>
      <c r="AD208" s="189"/>
      <c r="AE208" s="189"/>
      <c r="AF208" s="189"/>
      <c r="AG208" s="189"/>
      <c r="AH208" s="189"/>
      <c r="AI208" s="189"/>
      <c r="AJ208" s="189"/>
      <c r="AK208" s="189"/>
      <c r="AL208" s="189"/>
      <c r="AM208" s="189"/>
      <c r="AN208" s="189"/>
      <c r="AO208" s="189"/>
      <c r="AP208" s="189"/>
      <c r="AQ208" s="189"/>
      <c r="AR208" s="189"/>
      <c r="AS208" s="189"/>
      <c r="AT208" s="189"/>
      <c r="AU208" s="189"/>
      <c r="AV208" s="189"/>
      <c r="AW208" s="189"/>
      <c r="AX208" s="189"/>
      <c r="AY208" s="189"/>
      <c r="AZ208" s="189"/>
      <c r="BA208" s="189"/>
      <c r="BB208" s="189"/>
      <c r="BC208" s="189"/>
      <c r="BD208" s="189"/>
      <c r="BE208" s="189"/>
      <c r="BF208" s="189"/>
      <c r="BG208" s="189"/>
      <c r="BH208" s="189"/>
    </row>
    <row r="209" spans="1:60" x14ac:dyDescent="0.25">
      <c r="A209" s="189"/>
      <c r="B209" s="189"/>
      <c r="C209" s="189"/>
      <c r="D209" s="189"/>
      <c r="E209" s="189"/>
      <c r="F209" s="189"/>
      <c r="G209" s="189"/>
      <c r="H209" s="189"/>
      <c r="I209" s="189"/>
      <c r="J209" s="189"/>
      <c r="K209" s="189"/>
      <c r="L209" s="189"/>
      <c r="M209" s="189"/>
      <c r="N209" s="189"/>
      <c r="O209" s="189"/>
      <c r="P209" s="189"/>
      <c r="Q209" s="189"/>
      <c r="R209" s="189"/>
      <c r="S209" s="189"/>
      <c r="T209" s="189"/>
      <c r="U209" s="189"/>
      <c r="V209" s="189"/>
      <c r="W209" s="189"/>
      <c r="X209" s="189"/>
      <c r="Y209" s="189"/>
      <c r="Z209" s="189"/>
      <c r="AA209" s="189"/>
      <c r="AB209" s="189"/>
      <c r="AC209" s="189"/>
      <c r="AD209" s="189"/>
      <c r="AE209" s="189"/>
      <c r="AF209" s="189"/>
      <c r="AG209" s="189"/>
      <c r="AH209" s="189"/>
      <c r="AI209" s="189"/>
      <c r="AJ209" s="189"/>
      <c r="AK209" s="189"/>
      <c r="AL209" s="189"/>
      <c r="AM209" s="189"/>
      <c r="AN209" s="189"/>
      <c r="AO209" s="189"/>
      <c r="AP209" s="189"/>
      <c r="AQ209" s="189"/>
      <c r="AR209" s="189"/>
      <c r="AS209" s="189"/>
      <c r="AT209" s="189"/>
      <c r="AU209" s="189"/>
      <c r="AV209" s="189"/>
      <c r="AW209" s="189"/>
      <c r="AX209" s="189"/>
      <c r="AY209" s="189"/>
      <c r="AZ209" s="189"/>
      <c r="BA209" s="189"/>
      <c r="BB209" s="189"/>
      <c r="BC209" s="189"/>
      <c r="BD209" s="189"/>
      <c r="BE209" s="189"/>
      <c r="BF209" s="189"/>
      <c r="BG209" s="189"/>
      <c r="BH209" s="189"/>
    </row>
    <row r="210" spans="1:60" x14ac:dyDescent="0.25">
      <c r="A210" s="189"/>
      <c r="B210" s="189"/>
      <c r="C210" s="189"/>
      <c r="D210" s="189"/>
      <c r="E210" s="189"/>
      <c r="F210" s="189"/>
      <c r="G210" s="189"/>
      <c r="H210" s="189"/>
      <c r="I210" s="189"/>
      <c r="J210" s="189"/>
      <c r="K210" s="189"/>
      <c r="L210" s="189"/>
      <c r="M210" s="189"/>
      <c r="N210" s="189"/>
      <c r="O210" s="189"/>
      <c r="P210" s="189"/>
      <c r="Q210" s="189"/>
      <c r="R210" s="189"/>
      <c r="S210" s="189"/>
      <c r="T210" s="189"/>
      <c r="U210" s="189"/>
      <c r="V210" s="189"/>
      <c r="W210" s="189"/>
      <c r="X210" s="189"/>
      <c r="Y210" s="189"/>
      <c r="Z210" s="189"/>
      <c r="AA210" s="189"/>
      <c r="AB210" s="189"/>
      <c r="AC210" s="189"/>
      <c r="AD210" s="189"/>
      <c r="AE210" s="189"/>
      <c r="AF210" s="189"/>
      <c r="AG210" s="189"/>
      <c r="AH210" s="189"/>
      <c r="AI210" s="189"/>
      <c r="AJ210" s="189"/>
      <c r="AK210" s="189"/>
      <c r="AL210" s="189"/>
      <c r="AM210" s="189"/>
      <c r="AN210" s="189"/>
      <c r="AO210" s="189"/>
      <c r="AP210" s="189"/>
      <c r="AQ210" s="189"/>
      <c r="AR210" s="189"/>
      <c r="AS210" s="189"/>
      <c r="AT210" s="189"/>
      <c r="AU210" s="189"/>
      <c r="AV210" s="189"/>
      <c r="AW210" s="189"/>
      <c r="AX210" s="189"/>
      <c r="AY210" s="189"/>
      <c r="AZ210" s="189"/>
      <c r="BA210" s="189"/>
      <c r="BB210" s="189"/>
      <c r="BC210" s="189"/>
      <c r="BD210" s="189"/>
      <c r="BE210" s="189"/>
      <c r="BF210" s="189"/>
      <c r="BG210" s="189"/>
      <c r="BH210" s="189"/>
    </row>
    <row r="211" spans="1:60" x14ac:dyDescent="0.25">
      <c r="A211" s="189"/>
      <c r="B211" s="189"/>
      <c r="C211" s="189"/>
      <c r="D211" s="189"/>
      <c r="E211" s="189"/>
      <c r="F211" s="189"/>
      <c r="G211" s="189"/>
      <c r="H211" s="189"/>
      <c r="I211" s="189"/>
      <c r="J211" s="189"/>
      <c r="K211" s="189"/>
      <c r="L211" s="189"/>
      <c r="M211" s="189"/>
      <c r="N211" s="189"/>
      <c r="O211" s="189"/>
      <c r="P211" s="189"/>
      <c r="Q211" s="189"/>
      <c r="R211" s="189"/>
      <c r="S211" s="189"/>
      <c r="T211" s="189"/>
      <c r="U211" s="189"/>
      <c r="V211" s="189"/>
      <c r="W211" s="189"/>
      <c r="X211" s="189"/>
      <c r="Y211" s="189"/>
      <c r="Z211" s="189"/>
      <c r="AA211" s="189"/>
      <c r="AB211" s="189"/>
      <c r="AC211" s="189"/>
      <c r="AD211" s="189"/>
      <c r="AE211" s="189"/>
      <c r="AF211" s="189"/>
      <c r="AG211" s="189"/>
      <c r="AH211" s="189"/>
      <c r="AI211" s="189"/>
      <c r="AJ211" s="189"/>
      <c r="AK211" s="189"/>
      <c r="AL211" s="189"/>
      <c r="AM211" s="189"/>
      <c r="AN211" s="189"/>
      <c r="AO211" s="189"/>
      <c r="AP211" s="189"/>
      <c r="AQ211" s="189"/>
      <c r="AR211" s="189"/>
      <c r="AS211" s="189"/>
      <c r="AT211" s="189"/>
      <c r="AU211" s="189"/>
      <c r="AV211" s="189"/>
      <c r="AW211" s="189"/>
      <c r="AX211" s="189"/>
      <c r="AY211" s="189"/>
      <c r="AZ211" s="189"/>
      <c r="BA211" s="189"/>
      <c r="BB211" s="189"/>
      <c r="BC211" s="189"/>
      <c r="BD211" s="189"/>
      <c r="BE211" s="189"/>
      <c r="BF211" s="189"/>
      <c r="BG211" s="189"/>
      <c r="BH211" s="189"/>
    </row>
    <row r="212" spans="1:60" x14ac:dyDescent="0.25">
      <c r="A212" s="189"/>
      <c r="B212" s="189"/>
      <c r="C212" s="189"/>
      <c r="D212" s="189"/>
      <c r="E212" s="189"/>
      <c r="F212" s="189"/>
      <c r="G212" s="189"/>
      <c r="H212" s="189"/>
      <c r="I212" s="189"/>
      <c r="J212" s="189"/>
      <c r="K212" s="189"/>
      <c r="L212" s="189"/>
      <c r="M212" s="189"/>
      <c r="N212" s="189"/>
      <c r="O212" s="189"/>
      <c r="P212" s="189"/>
      <c r="Q212" s="189"/>
      <c r="R212" s="189"/>
      <c r="S212" s="189"/>
      <c r="T212" s="189"/>
      <c r="U212" s="189"/>
      <c r="V212" s="189"/>
      <c r="W212" s="189"/>
      <c r="X212" s="189"/>
      <c r="Y212" s="189"/>
      <c r="Z212" s="189"/>
      <c r="AA212" s="189"/>
      <c r="AB212" s="189"/>
      <c r="AC212" s="189"/>
      <c r="AD212" s="189"/>
      <c r="AE212" s="189"/>
      <c r="AF212" s="189"/>
      <c r="AG212" s="189"/>
      <c r="AH212" s="189"/>
      <c r="AI212" s="189"/>
      <c r="AJ212" s="189"/>
      <c r="AK212" s="189"/>
      <c r="AL212" s="189"/>
      <c r="AM212" s="189"/>
      <c r="AN212" s="189"/>
      <c r="AO212" s="189"/>
      <c r="AP212" s="189"/>
      <c r="AQ212" s="189"/>
      <c r="AR212" s="189"/>
      <c r="AS212" s="189"/>
      <c r="AT212" s="189"/>
      <c r="AU212" s="189"/>
      <c r="AV212" s="189"/>
      <c r="AW212" s="189"/>
      <c r="AX212" s="189"/>
      <c r="AY212" s="189"/>
      <c r="AZ212" s="189"/>
      <c r="BA212" s="189"/>
      <c r="BB212" s="189"/>
      <c r="BC212" s="189"/>
      <c r="BD212" s="189"/>
      <c r="BE212" s="189"/>
      <c r="BF212" s="189"/>
      <c r="BG212" s="189"/>
      <c r="BH212" s="189"/>
    </row>
    <row r="213" spans="1:60" x14ac:dyDescent="0.25">
      <c r="A213" s="189"/>
      <c r="B213" s="189"/>
      <c r="C213" s="189"/>
      <c r="D213" s="189"/>
      <c r="E213" s="189"/>
      <c r="F213" s="189"/>
      <c r="G213" s="189"/>
      <c r="H213" s="189"/>
      <c r="I213" s="189"/>
      <c r="J213" s="189"/>
      <c r="K213" s="189"/>
      <c r="L213" s="189"/>
      <c r="M213" s="189"/>
      <c r="N213" s="189"/>
      <c r="O213" s="189"/>
      <c r="P213" s="189"/>
      <c r="Q213" s="189"/>
      <c r="R213" s="189"/>
      <c r="S213" s="189"/>
      <c r="T213" s="189"/>
      <c r="U213" s="189"/>
      <c r="V213" s="189"/>
      <c r="W213" s="189"/>
      <c r="X213" s="189"/>
      <c r="Y213" s="189"/>
      <c r="Z213" s="189"/>
      <c r="AA213" s="189"/>
      <c r="AB213" s="189"/>
      <c r="AC213" s="189"/>
      <c r="AD213" s="189"/>
      <c r="AE213" s="189"/>
      <c r="AF213" s="189"/>
      <c r="AG213" s="189"/>
      <c r="AH213" s="189"/>
      <c r="AI213" s="189"/>
      <c r="AJ213" s="189"/>
      <c r="AK213" s="189"/>
      <c r="AL213" s="189"/>
      <c r="AM213" s="189"/>
      <c r="AN213" s="189"/>
      <c r="AO213" s="189"/>
      <c r="AP213" s="189"/>
      <c r="AQ213" s="189"/>
      <c r="AR213" s="189"/>
      <c r="AS213" s="189"/>
      <c r="AT213" s="189"/>
      <c r="AU213" s="189"/>
      <c r="AV213" s="189"/>
      <c r="AW213" s="189"/>
      <c r="AX213" s="189"/>
      <c r="AY213" s="189"/>
      <c r="AZ213" s="189"/>
      <c r="BA213" s="189"/>
      <c r="BB213" s="189"/>
      <c r="BC213" s="189"/>
      <c r="BD213" s="189"/>
      <c r="BE213" s="189"/>
      <c r="BF213" s="189"/>
      <c r="BG213" s="189"/>
      <c r="BH213" s="189"/>
    </row>
    <row r="214" spans="1:60" x14ac:dyDescent="0.25">
      <c r="A214" s="189"/>
      <c r="B214" s="189"/>
      <c r="C214" s="189"/>
      <c r="D214" s="189"/>
      <c r="E214" s="189"/>
      <c r="F214" s="189"/>
      <c r="G214" s="189"/>
      <c r="H214" s="189"/>
      <c r="I214" s="189"/>
      <c r="J214" s="189"/>
      <c r="K214" s="189"/>
      <c r="L214" s="189"/>
      <c r="M214" s="189"/>
      <c r="N214" s="189"/>
      <c r="O214" s="189"/>
      <c r="P214" s="189"/>
      <c r="Q214" s="189"/>
      <c r="R214" s="189"/>
      <c r="S214" s="189"/>
      <c r="T214" s="189"/>
      <c r="U214" s="189"/>
      <c r="V214" s="189"/>
      <c r="W214" s="189"/>
      <c r="X214" s="189"/>
      <c r="Y214" s="189"/>
      <c r="Z214" s="189"/>
      <c r="AA214" s="189"/>
      <c r="AB214" s="189"/>
      <c r="AC214" s="189"/>
      <c r="AD214" s="189"/>
      <c r="AE214" s="189"/>
      <c r="AF214" s="189"/>
      <c r="AG214" s="189"/>
      <c r="AH214" s="189"/>
      <c r="AI214" s="189"/>
      <c r="AJ214" s="189"/>
      <c r="AK214" s="189"/>
      <c r="AL214" s="189"/>
      <c r="AM214" s="189"/>
      <c r="AN214" s="189"/>
      <c r="AO214" s="189"/>
      <c r="AP214" s="189"/>
      <c r="AQ214" s="189"/>
      <c r="AR214" s="189"/>
      <c r="AS214" s="189"/>
      <c r="AT214" s="189"/>
      <c r="AU214" s="189"/>
      <c r="AV214" s="189"/>
      <c r="AW214" s="189"/>
      <c r="AX214" s="189"/>
      <c r="AY214" s="189"/>
      <c r="AZ214" s="189"/>
      <c r="BA214" s="189"/>
      <c r="BB214" s="189"/>
      <c r="BC214" s="189"/>
      <c r="BD214" s="189"/>
      <c r="BE214" s="189"/>
      <c r="BF214" s="189"/>
      <c r="BG214" s="189"/>
      <c r="BH214" s="189"/>
    </row>
    <row r="215" spans="1:60" x14ac:dyDescent="0.25">
      <c r="A215" s="189"/>
      <c r="B215" s="189"/>
      <c r="C215" s="189"/>
      <c r="D215" s="189"/>
      <c r="E215" s="189"/>
      <c r="F215" s="189"/>
      <c r="G215" s="189"/>
      <c r="H215" s="189"/>
      <c r="I215" s="189"/>
      <c r="J215" s="189"/>
      <c r="K215" s="189"/>
      <c r="L215" s="189"/>
      <c r="M215" s="189"/>
      <c r="N215" s="189"/>
      <c r="O215" s="189"/>
      <c r="P215" s="189"/>
      <c r="Q215" s="189"/>
      <c r="R215" s="189"/>
      <c r="S215" s="189"/>
      <c r="T215" s="189"/>
      <c r="U215" s="189"/>
      <c r="V215" s="189"/>
      <c r="W215" s="189"/>
      <c r="X215" s="189"/>
      <c r="Y215" s="189"/>
      <c r="Z215" s="189"/>
      <c r="AA215" s="189"/>
      <c r="AB215" s="189"/>
      <c r="AC215" s="189"/>
      <c r="AD215" s="189"/>
      <c r="AE215" s="189"/>
      <c r="AF215" s="189"/>
      <c r="AG215" s="189"/>
      <c r="AH215" s="189"/>
      <c r="AI215" s="189"/>
      <c r="AJ215" s="189"/>
      <c r="AK215" s="189"/>
      <c r="AL215" s="189"/>
      <c r="AM215" s="189"/>
      <c r="AN215" s="189"/>
      <c r="AO215" s="189"/>
      <c r="AP215" s="189"/>
      <c r="AQ215" s="189"/>
      <c r="AR215" s="189"/>
      <c r="AS215" s="189"/>
      <c r="AT215" s="189"/>
      <c r="AU215" s="189"/>
      <c r="AV215" s="189"/>
      <c r="AW215" s="189"/>
      <c r="AX215" s="189"/>
      <c r="AY215" s="189"/>
      <c r="AZ215" s="189"/>
      <c r="BA215" s="189"/>
      <c r="BB215" s="189"/>
      <c r="BC215" s="189"/>
      <c r="BD215" s="189"/>
      <c r="BE215" s="189"/>
      <c r="BF215" s="189"/>
      <c r="BG215" s="189"/>
      <c r="BH215" s="189"/>
    </row>
    <row r="216" spans="1:60" x14ac:dyDescent="0.25">
      <c r="A216" s="189"/>
      <c r="B216" s="189"/>
      <c r="C216" s="189"/>
      <c r="D216" s="189"/>
      <c r="E216" s="189"/>
      <c r="F216" s="189"/>
      <c r="G216" s="189"/>
      <c r="H216" s="189"/>
      <c r="I216" s="189"/>
      <c r="J216" s="189"/>
      <c r="K216" s="189"/>
      <c r="L216" s="189"/>
      <c r="M216" s="189"/>
      <c r="N216" s="189"/>
      <c r="O216" s="189"/>
      <c r="P216" s="189"/>
      <c r="Q216" s="189"/>
      <c r="R216" s="189"/>
      <c r="S216" s="189"/>
      <c r="T216" s="189"/>
      <c r="U216" s="189"/>
      <c r="V216" s="189"/>
      <c r="W216" s="189"/>
      <c r="X216" s="189"/>
      <c r="Y216" s="189"/>
      <c r="Z216" s="189"/>
      <c r="AA216" s="189"/>
      <c r="AB216" s="189"/>
      <c r="AC216" s="189"/>
      <c r="AD216" s="189"/>
      <c r="AE216" s="189"/>
      <c r="AF216" s="189"/>
      <c r="AG216" s="189"/>
      <c r="AH216" s="189"/>
      <c r="AI216" s="189"/>
      <c r="AJ216" s="189"/>
      <c r="AK216" s="189"/>
      <c r="AL216" s="189"/>
      <c r="AM216" s="189"/>
      <c r="AN216" s="189"/>
      <c r="AO216" s="189"/>
      <c r="AP216" s="189"/>
      <c r="AQ216" s="189"/>
      <c r="AR216" s="189"/>
      <c r="AS216" s="189"/>
      <c r="AT216" s="189"/>
      <c r="AU216" s="189"/>
      <c r="AV216" s="189"/>
      <c r="AW216" s="189"/>
      <c r="AX216" s="189"/>
      <c r="AY216" s="189"/>
      <c r="AZ216" s="189"/>
      <c r="BA216" s="189"/>
      <c r="BB216" s="189"/>
      <c r="BC216" s="189"/>
      <c r="BD216" s="189"/>
      <c r="BE216" s="189"/>
      <c r="BF216" s="189"/>
      <c r="BG216" s="189"/>
      <c r="BH216" s="189"/>
    </row>
    <row r="217" spans="1:60" x14ac:dyDescent="0.25">
      <c r="A217" s="189"/>
      <c r="B217" s="189"/>
      <c r="C217" s="189"/>
      <c r="D217" s="189"/>
      <c r="E217" s="189"/>
      <c r="F217" s="189"/>
      <c r="G217" s="189"/>
      <c r="H217" s="189"/>
      <c r="I217" s="189"/>
      <c r="J217" s="189"/>
      <c r="K217" s="189"/>
      <c r="L217" s="189"/>
      <c r="M217" s="189"/>
      <c r="N217" s="189"/>
      <c r="O217" s="189"/>
      <c r="P217" s="189"/>
      <c r="Q217" s="189"/>
      <c r="R217" s="189"/>
      <c r="S217" s="189"/>
      <c r="T217" s="189"/>
      <c r="U217" s="189"/>
      <c r="V217" s="189"/>
      <c r="W217" s="189"/>
      <c r="X217" s="189"/>
      <c r="Y217" s="189"/>
      <c r="Z217" s="189"/>
      <c r="AA217" s="189"/>
      <c r="AB217" s="189"/>
      <c r="AC217" s="189"/>
      <c r="AD217" s="189"/>
      <c r="AE217" s="189"/>
      <c r="AF217" s="189"/>
      <c r="AG217" s="189"/>
      <c r="AH217" s="189"/>
      <c r="AI217" s="189"/>
      <c r="AJ217" s="189"/>
      <c r="AK217" s="189"/>
      <c r="AL217" s="189"/>
      <c r="AM217" s="189"/>
      <c r="AN217" s="189"/>
      <c r="AO217" s="189"/>
      <c r="AP217" s="189"/>
      <c r="AQ217" s="189"/>
      <c r="AR217" s="189"/>
      <c r="AS217" s="189"/>
      <c r="AT217" s="189"/>
      <c r="AU217" s="189"/>
      <c r="AV217" s="189"/>
      <c r="AW217" s="189"/>
      <c r="AX217" s="189"/>
      <c r="AY217" s="189"/>
      <c r="AZ217" s="189"/>
      <c r="BA217" s="189"/>
      <c r="BB217" s="189"/>
      <c r="BC217" s="189"/>
      <c r="BD217" s="189"/>
      <c r="BE217" s="189"/>
      <c r="BF217" s="189"/>
      <c r="BG217" s="189"/>
      <c r="BH217" s="189"/>
    </row>
    <row r="218" spans="1:60" x14ac:dyDescent="0.25">
      <c r="A218" s="189"/>
      <c r="B218" s="189"/>
      <c r="C218" s="189"/>
      <c r="D218" s="189"/>
      <c r="E218" s="189"/>
      <c r="F218" s="189"/>
      <c r="G218" s="189"/>
      <c r="H218" s="189"/>
      <c r="I218" s="189"/>
      <c r="J218" s="189"/>
      <c r="K218" s="189"/>
      <c r="L218" s="189"/>
      <c r="M218" s="189"/>
      <c r="N218" s="189"/>
      <c r="O218" s="189"/>
      <c r="P218" s="189"/>
      <c r="Q218" s="189"/>
      <c r="R218" s="189"/>
      <c r="S218" s="189"/>
      <c r="T218" s="189"/>
      <c r="U218" s="189"/>
      <c r="V218" s="189"/>
      <c r="W218" s="189"/>
      <c r="X218" s="189"/>
      <c r="Y218" s="189"/>
      <c r="Z218" s="189"/>
      <c r="AA218" s="189"/>
      <c r="AB218" s="189"/>
      <c r="AC218" s="189"/>
      <c r="AD218" s="189"/>
      <c r="AE218" s="189"/>
      <c r="AF218" s="189"/>
      <c r="AG218" s="189"/>
      <c r="AH218" s="189"/>
      <c r="AI218" s="189"/>
      <c r="AJ218" s="189"/>
      <c r="AK218" s="189"/>
      <c r="AL218" s="189"/>
      <c r="AM218" s="189"/>
      <c r="AN218" s="189"/>
      <c r="AO218" s="189"/>
      <c r="AP218" s="189"/>
      <c r="AQ218" s="189"/>
      <c r="AR218" s="189"/>
      <c r="AS218" s="189"/>
      <c r="AT218" s="189"/>
      <c r="AU218" s="189"/>
      <c r="AV218" s="189"/>
      <c r="AW218" s="189"/>
      <c r="AX218" s="189"/>
      <c r="AY218" s="189"/>
      <c r="AZ218" s="189"/>
      <c r="BA218" s="189"/>
      <c r="BB218" s="189"/>
      <c r="BC218" s="189"/>
      <c r="BD218" s="189"/>
      <c r="BE218" s="189"/>
      <c r="BF218" s="189"/>
      <c r="BG218" s="189"/>
      <c r="BH218" s="189"/>
    </row>
    <row r="219" spans="1:60" x14ac:dyDescent="0.25">
      <c r="A219" s="189"/>
      <c r="B219" s="189"/>
      <c r="C219" s="189"/>
      <c r="D219" s="189"/>
      <c r="E219" s="189"/>
      <c r="F219" s="189"/>
      <c r="G219" s="189"/>
      <c r="H219" s="189"/>
      <c r="I219" s="189"/>
      <c r="J219" s="189"/>
      <c r="K219" s="189"/>
      <c r="L219" s="189"/>
      <c r="M219" s="189"/>
      <c r="N219" s="189"/>
      <c r="O219" s="189"/>
      <c r="P219" s="189"/>
      <c r="Q219" s="189"/>
      <c r="R219" s="189"/>
      <c r="S219" s="189"/>
      <c r="T219" s="189"/>
      <c r="U219" s="189"/>
      <c r="V219" s="189"/>
      <c r="W219" s="189"/>
      <c r="X219" s="189"/>
      <c r="Y219" s="189"/>
      <c r="Z219" s="189"/>
      <c r="AA219" s="189"/>
      <c r="AB219" s="189"/>
      <c r="AC219" s="189"/>
      <c r="AD219" s="189"/>
      <c r="AE219" s="189"/>
      <c r="AF219" s="189"/>
      <c r="AG219" s="189"/>
      <c r="AH219" s="189"/>
      <c r="AI219" s="189"/>
      <c r="AJ219" s="189"/>
      <c r="AK219" s="189"/>
      <c r="AL219" s="189"/>
      <c r="AM219" s="189"/>
      <c r="AN219" s="189"/>
      <c r="AO219" s="189"/>
      <c r="AP219" s="189"/>
      <c r="AQ219" s="189"/>
      <c r="AR219" s="189"/>
      <c r="AS219" s="189"/>
      <c r="AT219" s="189"/>
      <c r="AU219" s="189"/>
      <c r="AV219" s="189"/>
      <c r="AW219" s="189"/>
      <c r="AX219" s="189"/>
      <c r="AY219" s="189"/>
      <c r="AZ219" s="189"/>
      <c r="BA219" s="189"/>
      <c r="BB219" s="189"/>
      <c r="BC219" s="189"/>
      <c r="BD219" s="189"/>
      <c r="BE219" s="189"/>
      <c r="BF219" s="189"/>
      <c r="BG219" s="189"/>
      <c r="BH219" s="189"/>
    </row>
    <row r="220" spans="1:60" x14ac:dyDescent="0.25">
      <c r="A220" s="189"/>
      <c r="B220" s="189"/>
      <c r="C220" s="189"/>
      <c r="D220" s="189"/>
      <c r="E220" s="189"/>
      <c r="F220" s="189"/>
      <c r="G220" s="189"/>
      <c r="H220" s="189"/>
      <c r="I220" s="189"/>
      <c r="J220" s="189"/>
      <c r="K220" s="189"/>
      <c r="L220" s="189"/>
      <c r="M220" s="189"/>
      <c r="N220" s="189"/>
      <c r="O220" s="189"/>
      <c r="P220" s="189"/>
      <c r="Q220" s="189"/>
      <c r="R220" s="189"/>
      <c r="S220" s="189"/>
      <c r="T220" s="189"/>
      <c r="U220" s="189"/>
      <c r="V220" s="189"/>
      <c r="W220" s="189"/>
      <c r="X220" s="189"/>
      <c r="Y220" s="189"/>
      <c r="Z220" s="189"/>
      <c r="AA220" s="189"/>
      <c r="AB220" s="189"/>
      <c r="AC220" s="189"/>
      <c r="AD220" s="189"/>
      <c r="AE220" s="189"/>
      <c r="AF220" s="189"/>
      <c r="AG220" s="189"/>
      <c r="AH220" s="189"/>
      <c r="AI220" s="189"/>
      <c r="AJ220" s="189"/>
      <c r="AK220" s="189"/>
      <c r="AL220" s="189"/>
      <c r="AM220" s="189"/>
      <c r="AN220" s="189"/>
      <c r="AO220" s="189"/>
      <c r="AP220" s="189"/>
      <c r="AQ220" s="189"/>
      <c r="AR220" s="189"/>
      <c r="AS220" s="189"/>
      <c r="AT220" s="189"/>
      <c r="AU220" s="189"/>
      <c r="AV220" s="189"/>
      <c r="AW220" s="189"/>
      <c r="AX220" s="189"/>
      <c r="AY220" s="189"/>
      <c r="AZ220" s="189"/>
      <c r="BA220" s="189"/>
      <c r="BB220" s="189"/>
      <c r="BC220" s="189"/>
      <c r="BD220" s="189"/>
      <c r="BE220" s="189"/>
      <c r="BF220" s="189"/>
      <c r="BG220" s="189"/>
      <c r="BH220" s="189"/>
    </row>
    <row r="221" spans="1:60" x14ac:dyDescent="0.25">
      <c r="A221" s="189"/>
      <c r="B221" s="189"/>
      <c r="C221" s="189"/>
      <c r="D221" s="189"/>
      <c r="E221" s="189"/>
      <c r="F221" s="189"/>
      <c r="G221" s="189"/>
      <c r="H221" s="189"/>
      <c r="I221" s="189"/>
      <c r="J221" s="189"/>
      <c r="K221" s="189"/>
      <c r="L221" s="189"/>
      <c r="M221" s="189"/>
      <c r="N221" s="189"/>
      <c r="O221" s="189"/>
      <c r="P221" s="189"/>
      <c r="Q221" s="189"/>
      <c r="R221" s="189"/>
      <c r="S221" s="189"/>
      <c r="T221" s="189"/>
      <c r="U221" s="189"/>
      <c r="V221" s="189"/>
      <c r="W221" s="189"/>
      <c r="X221" s="189"/>
      <c r="Y221" s="189"/>
      <c r="Z221" s="189"/>
      <c r="AA221" s="189"/>
      <c r="AB221" s="189"/>
      <c r="AC221" s="189"/>
      <c r="AD221" s="189"/>
      <c r="AE221" s="189"/>
      <c r="AF221" s="189"/>
      <c r="AG221" s="189"/>
      <c r="AH221" s="189"/>
      <c r="AI221" s="189"/>
      <c r="AJ221" s="189"/>
      <c r="AK221" s="189"/>
      <c r="AL221" s="189"/>
      <c r="AM221" s="189"/>
      <c r="AN221" s="189"/>
      <c r="AO221" s="189"/>
      <c r="AP221" s="189"/>
      <c r="AQ221" s="189"/>
      <c r="AR221" s="189"/>
      <c r="AS221" s="189"/>
      <c r="AT221" s="189"/>
      <c r="AU221" s="189"/>
      <c r="AV221" s="189"/>
      <c r="AW221" s="189"/>
      <c r="AX221" s="189"/>
      <c r="AY221" s="189"/>
      <c r="AZ221" s="189"/>
      <c r="BA221" s="189"/>
      <c r="BB221" s="189"/>
      <c r="BC221" s="189"/>
      <c r="BD221" s="189"/>
      <c r="BE221" s="189"/>
      <c r="BF221" s="189"/>
      <c r="BG221" s="189"/>
      <c r="BH221" s="189"/>
    </row>
    <row r="222" spans="1:60" x14ac:dyDescent="0.25">
      <c r="A222" s="189"/>
      <c r="B222" s="189"/>
      <c r="C222" s="189"/>
      <c r="D222" s="189"/>
      <c r="E222" s="189"/>
      <c r="F222" s="189"/>
      <c r="G222" s="189"/>
      <c r="H222" s="189"/>
      <c r="I222" s="189"/>
      <c r="J222" s="189"/>
      <c r="K222" s="189"/>
      <c r="L222" s="189"/>
      <c r="M222" s="189"/>
      <c r="N222" s="189"/>
      <c r="O222" s="189"/>
      <c r="P222" s="189"/>
      <c r="Q222" s="189"/>
      <c r="R222" s="189"/>
      <c r="S222" s="189"/>
      <c r="T222" s="189"/>
      <c r="U222" s="189"/>
      <c r="V222" s="189"/>
      <c r="W222" s="189"/>
      <c r="X222" s="189"/>
      <c r="Y222" s="189"/>
      <c r="Z222" s="189"/>
      <c r="AA222" s="189"/>
      <c r="AB222" s="189"/>
      <c r="AC222" s="189"/>
      <c r="AD222" s="189"/>
      <c r="AE222" s="189"/>
      <c r="AF222" s="189"/>
      <c r="AG222" s="189"/>
      <c r="AH222" s="189"/>
      <c r="AI222" s="189"/>
      <c r="AJ222" s="189"/>
      <c r="AK222" s="189"/>
      <c r="AL222" s="189"/>
      <c r="AM222" s="189"/>
      <c r="AN222" s="189"/>
      <c r="AO222" s="189"/>
      <c r="AP222" s="189"/>
      <c r="AQ222" s="189"/>
      <c r="AR222" s="189"/>
      <c r="AS222" s="189"/>
      <c r="AT222" s="189"/>
      <c r="AU222" s="189"/>
      <c r="AV222" s="189"/>
      <c r="AW222" s="189"/>
      <c r="AX222" s="189"/>
      <c r="AY222" s="189"/>
      <c r="AZ222" s="189"/>
      <c r="BA222" s="189"/>
      <c r="BB222" s="189"/>
      <c r="BC222" s="189"/>
      <c r="BD222" s="189"/>
      <c r="BE222" s="189"/>
      <c r="BF222" s="189"/>
      <c r="BG222" s="189"/>
      <c r="BH222" s="189"/>
    </row>
    <row r="223" spans="1:60" x14ac:dyDescent="0.25">
      <c r="A223" s="189"/>
      <c r="B223" s="189"/>
      <c r="C223" s="189"/>
      <c r="D223" s="189"/>
      <c r="E223" s="189"/>
      <c r="F223" s="189"/>
      <c r="G223" s="189"/>
      <c r="H223" s="189"/>
      <c r="I223" s="189"/>
      <c r="J223" s="189"/>
      <c r="K223" s="189"/>
      <c r="L223" s="189"/>
      <c r="M223" s="189"/>
      <c r="N223" s="189"/>
      <c r="O223" s="189"/>
      <c r="P223" s="189"/>
      <c r="Q223" s="189"/>
      <c r="R223" s="189"/>
      <c r="S223" s="189"/>
      <c r="T223" s="189"/>
      <c r="U223" s="189"/>
      <c r="V223" s="189"/>
      <c r="W223" s="189"/>
      <c r="X223" s="189"/>
      <c r="Y223" s="189"/>
      <c r="Z223" s="189"/>
      <c r="AA223" s="189"/>
      <c r="AB223" s="189"/>
      <c r="AC223" s="189"/>
      <c r="AD223" s="189"/>
      <c r="AE223" s="189"/>
      <c r="AF223" s="189"/>
      <c r="AG223" s="189"/>
      <c r="AH223" s="189"/>
      <c r="AI223" s="189"/>
      <c r="AJ223" s="189"/>
      <c r="AK223" s="189"/>
      <c r="AL223" s="189"/>
      <c r="AM223" s="189"/>
      <c r="AN223" s="189"/>
      <c r="AO223" s="189"/>
      <c r="AP223" s="189"/>
      <c r="AQ223" s="189"/>
      <c r="AR223" s="189"/>
      <c r="AS223" s="189"/>
      <c r="AT223" s="189"/>
      <c r="AU223" s="189"/>
      <c r="AV223" s="189"/>
      <c r="AW223" s="189"/>
      <c r="AX223" s="189"/>
      <c r="AY223" s="189"/>
      <c r="AZ223" s="189"/>
      <c r="BA223" s="189"/>
      <c r="BB223" s="189"/>
      <c r="BC223" s="189"/>
      <c r="BD223" s="189"/>
      <c r="BE223" s="189"/>
      <c r="BF223" s="189"/>
      <c r="BG223" s="189"/>
      <c r="BH223" s="189"/>
    </row>
    <row r="224" spans="1:60" x14ac:dyDescent="0.25">
      <c r="A224" s="189"/>
      <c r="B224" s="189"/>
      <c r="C224" s="189"/>
      <c r="D224" s="189"/>
      <c r="E224" s="189"/>
      <c r="F224" s="189"/>
      <c r="G224" s="189"/>
      <c r="H224" s="189"/>
      <c r="I224" s="189"/>
      <c r="J224" s="189"/>
      <c r="K224" s="189"/>
      <c r="L224" s="189"/>
      <c r="M224" s="189"/>
      <c r="N224" s="189"/>
      <c r="O224" s="189"/>
      <c r="P224" s="189"/>
      <c r="Q224" s="189"/>
      <c r="R224" s="189"/>
      <c r="S224" s="189"/>
      <c r="T224" s="189"/>
      <c r="U224" s="189"/>
      <c r="V224" s="189"/>
      <c r="W224" s="189"/>
      <c r="X224" s="189"/>
      <c r="Y224" s="189"/>
      <c r="Z224" s="189"/>
      <c r="AA224" s="189"/>
      <c r="AB224" s="189"/>
      <c r="AC224" s="189"/>
      <c r="AD224" s="189"/>
      <c r="AE224" s="189"/>
      <c r="AF224" s="189"/>
      <c r="AG224" s="189"/>
      <c r="AH224" s="189"/>
      <c r="AI224" s="189"/>
      <c r="AJ224" s="189"/>
      <c r="AK224" s="189"/>
      <c r="AL224" s="189"/>
      <c r="AM224" s="189"/>
      <c r="AN224" s="189"/>
      <c r="AO224" s="189"/>
      <c r="AP224" s="189"/>
      <c r="AQ224" s="189"/>
      <c r="AR224" s="189"/>
      <c r="AS224" s="189"/>
      <c r="AT224" s="189"/>
      <c r="AU224" s="189"/>
      <c r="AV224" s="189"/>
      <c r="AW224" s="189"/>
      <c r="AX224" s="189"/>
      <c r="AY224" s="189"/>
      <c r="AZ224" s="189"/>
      <c r="BA224" s="189"/>
      <c r="BB224" s="189"/>
      <c r="BC224" s="189"/>
      <c r="BD224" s="189"/>
      <c r="BE224" s="189"/>
      <c r="BF224" s="189"/>
      <c r="BG224" s="189"/>
      <c r="BH224" s="189"/>
    </row>
    <row r="225" spans="1:60" x14ac:dyDescent="0.25">
      <c r="A225" s="189"/>
      <c r="B225" s="189"/>
      <c r="C225" s="189"/>
      <c r="D225" s="189"/>
      <c r="E225" s="189"/>
      <c r="F225" s="189"/>
      <c r="G225" s="189"/>
      <c r="H225" s="189"/>
      <c r="I225" s="189"/>
      <c r="J225" s="189"/>
      <c r="K225" s="189"/>
      <c r="L225" s="189"/>
      <c r="M225" s="189"/>
      <c r="N225" s="189"/>
      <c r="O225" s="189"/>
      <c r="P225" s="189"/>
      <c r="Q225" s="189"/>
      <c r="R225" s="189"/>
      <c r="S225" s="189"/>
      <c r="T225" s="189"/>
      <c r="U225" s="189"/>
      <c r="V225" s="189"/>
      <c r="W225" s="189"/>
      <c r="X225" s="189"/>
      <c r="Y225" s="189"/>
      <c r="Z225" s="189"/>
      <c r="AA225" s="189"/>
      <c r="AB225" s="189"/>
      <c r="AC225" s="189"/>
      <c r="AD225" s="189"/>
      <c r="AE225" s="189"/>
      <c r="AF225" s="189"/>
      <c r="AG225" s="189"/>
      <c r="AH225" s="189"/>
      <c r="AI225" s="189"/>
      <c r="AJ225" s="189"/>
      <c r="AK225" s="189"/>
      <c r="AL225" s="189"/>
      <c r="AM225" s="189"/>
      <c r="AN225" s="189"/>
      <c r="AO225" s="189"/>
      <c r="AP225" s="189"/>
      <c r="AQ225" s="189"/>
      <c r="AR225" s="189"/>
      <c r="AS225" s="189"/>
      <c r="AT225" s="189"/>
      <c r="AU225" s="189"/>
      <c r="AV225" s="189"/>
      <c r="AW225" s="189"/>
      <c r="AX225" s="189"/>
      <c r="AY225" s="189"/>
      <c r="AZ225" s="189"/>
      <c r="BA225" s="189"/>
      <c r="BB225" s="189"/>
      <c r="BC225" s="189"/>
      <c r="BD225" s="189"/>
      <c r="BE225" s="189"/>
      <c r="BF225" s="189"/>
      <c r="BG225" s="189"/>
      <c r="BH225" s="189"/>
    </row>
    <row r="226" spans="1:60" x14ac:dyDescent="0.25">
      <c r="A226" s="189"/>
      <c r="B226" s="189"/>
      <c r="C226" s="189"/>
      <c r="D226" s="189"/>
      <c r="E226" s="189"/>
      <c r="F226" s="189"/>
      <c r="G226" s="189"/>
      <c r="H226" s="189"/>
      <c r="I226" s="189"/>
      <c r="J226" s="189"/>
      <c r="K226" s="189"/>
      <c r="L226" s="189"/>
      <c r="M226" s="189"/>
      <c r="N226" s="189"/>
      <c r="O226" s="189"/>
      <c r="P226" s="189"/>
      <c r="Q226" s="189"/>
      <c r="R226" s="189"/>
      <c r="S226" s="189"/>
      <c r="T226" s="189"/>
      <c r="U226" s="189"/>
      <c r="V226" s="189"/>
      <c r="W226" s="189"/>
      <c r="X226" s="189"/>
      <c r="Y226" s="189"/>
      <c r="Z226" s="189"/>
      <c r="AA226" s="189"/>
      <c r="AB226" s="189"/>
      <c r="AC226" s="189"/>
      <c r="AD226" s="189"/>
      <c r="AE226" s="189"/>
      <c r="AF226" s="189"/>
      <c r="AG226" s="189"/>
      <c r="AH226" s="189"/>
      <c r="AI226" s="189"/>
      <c r="AJ226" s="189"/>
      <c r="AK226" s="189"/>
      <c r="AL226" s="189"/>
      <c r="AM226" s="189"/>
      <c r="AN226" s="189"/>
      <c r="AO226" s="189"/>
      <c r="AP226" s="189"/>
      <c r="AQ226" s="189"/>
      <c r="AR226" s="189"/>
      <c r="AS226" s="189"/>
      <c r="AT226" s="189"/>
      <c r="AU226" s="189"/>
      <c r="AV226" s="189"/>
      <c r="AW226" s="189"/>
      <c r="AX226" s="189"/>
      <c r="AY226" s="189"/>
      <c r="AZ226" s="189"/>
      <c r="BA226" s="189"/>
      <c r="BB226" s="189"/>
      <c r="BC226" s="189"/>
      <c r="BD226" s="189"/>
      <c r="BE226" s="189"/>
      <c r="BF226" s="189"/>
      <c r="BG226" s="189"/>
      <c r="BH226" s="189"/>
    </row>
    <row r="227" spans="1:60" x14ac:dyDescent="0.25">
      <c r="A227" s="189"/>
      <c r="B227" s="189"/>
      <c r="C227" s="189"/>
      <c r="D227" s="189"/>
      <c r="E227" s="189"/>
      <c r="F227" s="189"/>
      <c r="G227" s="189"/>
      <c r="H227" s="189"/>
      <c r="I227" s="189"/>
      <c r="J227" s="189"/>
      <c r="K227" s="189"/>
      <c r="L227" s="189"/>
      <c r="M227" s="189"/>
      <c r="N227" s="189"/>
      <c r="O227" s="189"/>
      <c r="P227" s="189"/>
      <c r="Q227" s="189"/>
      <c r="R227" s="189"/>
      <c r="S227" s="189"/>
      <c r="T227" s="189"/>
      <c r="U227" s="189"/>
      <c r="V227" s="189"/>
      <c r="W227" s="189"/>
      <c r="X227" s="189"/>
      <c r="Y227" s="189"/>
      <c r="Z227" s="189"/>
      <c r="AA227" s="189"/>
      <c r="AB227" s="189"/>
      <c r="AC227" s="189"/>
      <c r="AD227" s="189"/>
      <c r="AE227" s="189"/>
      <c r="AF227" s="189"/>
      <c r="AG227" s="189"/>
      <c r="AH227" s="189"/>
      <c r="AI227" s="189"/>
      <c r="AJ227" s="189"/>
      <c r="AK227" s="189"/>
      <c r="AL227" s="189"/>
      <c r="AM227" s="189"/>
      <c r="AN227" s="189"/>
      <c r="AO227" s="189"/>
      <c r="AP227" s="189"/>
      <c r="AQ227" s="189"/>
      <c r="AR227" s="189"/>
      <c r="AS227" s="189"/>
      <c r="AT227" s="189"/>
      <c r="AU227" s="189"/>
      <c r="AV227" s="189"/>
      <c r="AW227" s="189"/>
      <c r="AX227" s="189"/>
      <c r="AY227" s="189"/>
      <c r="AZ227" s="189"/>
      <c r="BA227" s="189"/>
      <c r="BB227" s="189"/>
      <c r="BC227" s="189"/>
      <c r="BD227" s="189"/>
      <c r="BE227" s="189"/>
      <c r="BF227" s="189"/>
      <c r="BG227" s="189"/>
      <c r="BH227" s="189"/>
    </row>
    <row r="228" spans="1:60" x14ac:dyDescent="0.25">
      <c r="A228" s="189"/>
      <c r="B228" s="189"/>
      <c r="C228" s="189"/>
      <c r="D228" s="189"/>
      <c r="E228" s="189"/>
      <c r="F228" s="189"/>
      <c r="G228" s="189"/>
      <c r="H228" s="189"/>
      <c r="I228" s="189"/>
      <c r="J228" s="189"/>
      <c r="K228" s="189"/>
      <c r="L228" s="189"/>
      <c r="M228" s="189"/>
      <c r="N228" s="189"/>
      <c r="O228" s="189"/>
      <c r="P228" s="189"/>
      <c r="Q228" s="189"/>
      <c r="R228" s="189"/>
      <c r="S228" s="189"/>
      <c r="T228" s="189"/>
      <c r="U228" s="189"/>
      <c r="V228" s="189"/>
      <c r="W228" s="189"/>
      <c r="X228" s="189"/>
      <c r="Y228" s="189"/>
      <c r="Z228" s="189"/>
      <c r="AA228" s="189"/>
      <c r="AB228" s="189"/>
      <c r="AC228" s="189"/>
      <c r="AD228" s="189"/>
      <c r="AE228" s="189"/>
      <c r="AF228" s="189"/>
      <c r="AG228" s="189"/>
      <c r="AH228" s="189"/>
      <c r="AI228" s="189"/>
      <c r="AJ228" s="189"/>
      <c r="AK228" s="189"/>
      <c r="AL228" s="189"/>
      <c r="AM228" s="189"/>
      <c r="AN228" s="189"/>
      <c r="AO228" s="189"/>
      <c r="AP228" s="189"/>
      <c r="AQ228" s="189"/>
      <c r="AR228" s="189"/>
      <c r="AS228" s="189"/>
      <c r="AT228" s="189"/>
      <c r="AU228" s="189"/>
      <c r="AV228" s="189"/>
      <c r="AW228" s="189"/>
      <c r="AX228" s="189"/>
      <c r="AY228" s="189"/>
      <c r="AZ228" s="189"/>
      <c r="BA228" s="189"/>
      <c r="BB228" s="189"/>
      <c r="BC228" s="189"/>
      <c r="BD228" s="189"/>
      <c r="BE228" s="189"/>
      <c r="BF228" s="189"/>
      <c r="BG228" s="189"/>
      <c r="BH228" s="189"/>
    </row>
    <row r="229" spans="1:60" x14ac:dyDescent="0.25">
      <c r="A229" s="189"/>
      <c r="B229" s="189"/>
      <c r="C229" s="189"/>
      <c r="D229" s="189"/>
      <c r="E229" s="189"/>
      <c r="F229" s="189"/>
      <c r="G229" s="189"/>
      <c r="H229" s="189"/>
      <c r="I229" s="189"/>
      <c r="J229" s="189"/>
      <c r="K229" s="189"/>
      <c r="L229" s="189"/>
      <c r="M229" s="189"/>
      <c r="N229" s="189"/>
      <c r="O229" s="189"/>
      <c r="P229" s="189"/>
      <c r="Q229" s="189"/>
      <c r="R229" s="189"/>
      <c r="S229" s="189"/>
      <c r="T229" s="189"/>
      <c r="U229" s="189"/>
      <c r="V229" s="189"/>
      <c r="W229" s="189"/>
      <c r="X229" s="189"/>
      <c r="Y229" s="189"/>
      <c r="Z229" s="189"/>
      <c r="AA229" s="189"/>
      <c r="AB229" s="189"/>
      <c r="AC229" s="189"/>
      <c r="AD229" s="189"/>
      <c r="AE229" s="189"/>
      <c r="AF229" s="189"/>
      <c r="AG229" s="189"/>
      <c r="AH229" s="189"/>
      <c r="AI229" s="189"/>
      <c r="AJ229" s="189"/>
      <c r="AK229" s="189"/>
      <c r="AL229" s="189"/>
      <c r="AM229" s="189"/>
      <c r="AN229" s="189"/>
      <c r="AO229" s="189"/>
      <c r="AP229" s="189"/>
      <c r="AQ229" s="189"/>
      <c r="AR229" s="189"/>
      <c r="AS229" s="189"/>
      <c r="AT229" s="189"/>
      <c r="AU229" s="189"/>
      <c r="AV229" s="189"/>
      <c r="AW229" s="189"/>
      <c r="AX229" s="189"/>
      <c r="AY229" s="189"/>
      <c r="AZ229" s="189"/>
      <c r="BA229" s="189"/>
      <c r="BB229" s="189"/>
      <c r="BC229" s="189"/>
      <c r="BD229" s="189"/>
      <c r="BE229" s="189"/>
      <c r="BF229" s="189"/>
      <c r="BG229" s="189"/>
      <c r="BH229" s="189"/>
    </row>
    <row r="230" spans="1:60" x14ac:dyDescent="0.25">
      <c r="A230" s="189"/>
      <c r="B230" s="189"/>
      <c r="C230" s="189"/>
      <c r="D230" s="189"/>
      <c r="E230" s="189"/>
      <c r="F230" s="189"/>
      <c r="G230" s="189"/>
      <c r="H230" s="189"/>
      <c r="I230" s="189"/>
      <c r="J230" s="189"/>
      <c r="K230" s="189"/>
      <c r="L230" s="189"/>
      <c r="M230" s="189"/>
      <c r="N230" s="189"/>
      <c r="O230" s="189"/>
      <c r="P230" s="189"/>
      <c r="Q230" s="189"/>
      <c r="R230" s="189"/>
      <c r="S230" s="189"/>
      <c r="T230" s="189"/>
      <c r="U230" s="189"/>
      <c r="V230" s="189"/>
      <c r="W230" s="189"/>
      <c r="X230" s="189"/>
      <c r="Y230" s="189"/>
      <c r="Z230" s="189"/>
      <c r="AA230" s="189"/>
      <c r="AB230" s="189"/>
      <c r="AC230" s="189"/>
      <c r="AD230" s="189"/>
      <c r="AE230" s="189"/>
      <c r="AF230" s="189"/>
      <c r="AG230" s="189"/>
      <c r="AH230" s="189"/>
      <c r="AI230" s="189"/>
      <c r="AJ230" s="189"/>
      <c r="AK230" s="189"/>
      <c r="AL230" s="189"/>
      <c r="AM230" s="189"/>
      <c r="AN230" s="189"/>
      <c r="AO230" s="189"/>
      <c r="AP230" s="189"/>
      <c r="AQ230" s="189"/>
      <c r="AR230" s="189"/>
      <c r="AS230" s="189"/>
      <c r="AT230" s="189"/>
      <c r="AU230" s="189"/>
      <c r="AV230" s="189"/>
      <c r="AW230" s="189"/>
      <c r="AX230" s="189"/>
      <c r="AY230" s="189"/>
      <c r="AZ230" s="189"/>
      <c r="BA230" s="189"/>
      <c r="BB230" s="189"/>
      <c r="BC230" s="189"/>
      <c r="BD230" s="189"/>
      <c r="BE230" s="189"/>
      <c r="BF230" s="189"/>
      <c r="BG230" s="189"/>
      <c r="BH230" s="189"/>
    </row>
    <row r="231" spans="1:60" x14ac:dyDescent="0.25">
      <c r="A231" s="189"/>
      <c r="B231" s="189"/>
      <c r="C231" s="189"/>
      <c r="D231" s="189"/>
      <c r="E231" s="189"/>
      <c r="F231" s="189"/>
      <c r="G231" s="189"/>
      <c r="H231" s="189"/>
      <c r="I231" s="189"/>
      <c r="J231" s="189"/>
      <c r="K231" s="189"/>
      <c r="L231" s="189"/>
      <c r="M231" s="189"/>
      <c r="N231" s="189"/>
      <c r="O231" s="189"/>
      <c r="P231" s="189"/>
      <c r="Q231" s="189"/>
      <c r="R231" s="189"/>
      <c r="S231" s="189"/>
      <c r="T231" s="189"/>
      <c r="U231" s="189"/>
      <c r="V231" s="189"/>
      <c r="W231" s="189"/>
      <c r="X231" s="189"/>
      <c r="Y231" s="189"/>
      <c r="Z231" s="189"/>
      <c r="AA231" s="189"/>
      <c r="AB231" s="189"/>
      <c r="AC231" s="189"/>
      <c r="AD231" s="189"/>
      <c r="AE231" s="189"/>
      <c r="AF231" s="189"/>
      <c r="AG231" s="189"/>
      <c r="AH231" s="189"/>
      <c r="AI231" s="189"/>
      <c r="AJ231" s="189"/>
      <c r="AK231" s="189"/>
      <c r="AL231" s="189"/>
      <c r="AM231" s="189"/>
      <c r="AN231" s="189"/>
      <c r="AO231" s="189"/>
      <c r="AP231" s="189"/>
      <c r="AQ231" s="189"/>
      <c r="AR231" s="189"/>
      <c r="AS231" s="189"/>
      <c r="AT231" s="189"/>
      <c r="AU231" s="189"/>
      <c r="AV231" s="189"/>
      <c r="AW231" s="189"/>
      <c r="AX231" s="189"/>
      <c r="AY231" s="189"/>
      <c r="AZ231" s="189"/>
      <c r="BA231" s="189"/>
      <c r="BB231" s="189"/>
      <c r="BC231" s="189"/>
      <c r="BD231" s="189"/>
      <c r="BE231" s="189"/>
      <c r="BF231" s="189"/>
      <c r="BG231" s="189"/>
      <c r="BH231" s="189"/>
    </row>
    <row r="232" spans="1:60" x14ac:dyDescent="0.25">
      <c r="A232" s="189"/>
      <c r="B232" s="189"/>
      <c r="C232" s="189"/>
      <c r="D232" s="189"/>
      <c r="E232" s="189"/>
      <c r="F232" s="189"/>
      <c r="G232" s="189"/>
      <c r="H232" s="189"/>
      <c r="I232" s="189"/>
      <c r="J232" s="189"/>
      <c r="K232" s="189"/>
      <c r="L232" s="189"/>
      <c r="M232" s="189"/>
      <c r="N232" s="189"/>
      <c r="O232" s="189"/>
      <c r="P232" s="189"/>
      <c r="Q232" s="189"/>
      <c r="R232" s="189"/>
      <c r="S232" s="189"/>
      <c r="T232" s="189"/>
      <c r="U232" s="189"/>
      <c r="V232" s="189"/>
      <c r="W232" s="189"/>
      <c r="X232" s="189"/>
      <c r="Y232" s="189"/>
      <c r="Z232" s="189"/>
      <c r="AA232" s="189"/>
      <c r="AB232" s="189"/>
      <c r="AC232" s="189"/>
      <c r="AD232" s="189"/>
      <c r="AE232" s="189"/>
      <c r="AF232" s="189"/>
      <c r="AG232" s="189"/>
      <c r="AH232" s="189"/>
      <c r="AI232" s="189"/>
      <c r="AJ232" s="189"/>
      <c r="AK232" s="189"/>
      <c r="AL232" s="189"/>
      <c r="AM232" s="189"/>
      <c r="AN232" s="189"/>
      <c r="AO232" s="189"/>
      <c r="AP232" s="189"/>
      <c r="AQ232" s="189"/>
      <c r="AR232" s="189"/>
      <c r="AS232" s="189"/>
      <c r="AT232" s="189"/>
      <c r="AU232" s="189"/>
      <c r="AV232" s="189"/>
      <c r="AW232" s="189"/>
      <c r="AX232" s="189"/>
      <c r="AY232" s="189"/>
      <c r="AZ232" s="189"/>
      <c r="BA232" s="189"/>
      <c r="BB232" s="189"/>
      <c r="BC232" s="189"/>
      <c r="BD232" s="189"/>
      <c r="BE232" s="189"/>
      <c r="BF232" s="189"/>
      <c r="BG232" s="189"/>
      <c r="BH232" s="189"/>
    </row>
    <row r="233" spans="1:60" x14ac:dyDescent="0.25">
      <c r="A233" s="189"/>
      <c r="B233" s="189"/>
      <c r="C233" s="189"/>
      <c r="D233" s="189"/>
      <c r="E233" s="189"/>
      <c r="F233" s="189"/>
      <c r="G233" s="189"/>
      <c r="H233" s="189"/>
      <c r="I233" s="189"/>
      <c r="J233" s="189"/>
      <c r="K233" s="189"/>
      <c r="L233" s="189"/>
      <c r="M233" s="189"/>
      <c r="N233" s="189"/>
      <c r="O233" s="189"/>
      <c r="P233" s="189"/>
      <c r="Q233" s="189"/>
      <c r="R233" s="189"/>
      <c r="S233" s="189"/>
      <c r="T233" s="189"/>
      <c r="U233" s="189"/>
      <c r="V233" s="189"/>
      <c r="W233" s="189"/>
      <c r="X233" s="189"/>
      <c r="Y233" s="189"/>
      <c r="Z233" s="189"/>
      <c r="AA233" s="189"/>
      <c r="AB233" s="189"/>
      <c r="AC233" s="189"/>
      <c r="AD233" s="189"/>
      <c r="AE233" s="189"/>
      <c r="AF233" s="189"/>
      <c r="AG233" s="189"/>
      <c r="AH233" s="189"/>
      <c r="AI233" s="189"/>
      <c r="AJ233" s="189"/>
      <c r="AK233" s="189"/>
      <c r="AL233" s="189"/>
      <c r="AM233" s="189"/>
      <c r="AN233" s="189"/>
      <c r="AO233" s="189"/>
      <c r="AP233" s="189"/>
      <c r="AQ233" s="189"/>
      <c r="AR233" s="189"/>
      <c r="AS233" s="189"/>
      <c r="AT233" s="189"/>
      <c r="AU233" s="189"/>
      <c r="AV233" s="189"/>
      <c r="AW233" s="189"/>
      <c r="AX233" s="189"/>
      <c r="AY233" s="189"/>
      <c r="AZ233" s="189"/>
      <c r="BA233" s="189"/>
      <c r="BB233" s="189"/>
      <c r="BC233" s="189"/>
      <c r="BD233" s="189"/>
      <c r="BE233" s="189"/>
      <c r="BF233" s="189"/>
      <c r="BG233" s="189"/>
      <c r="BH233" s="189"/>
    </row>
    <row r="234" spans="1:60" x14ac:dyDescent="0.25">
      <c r="A234" s="189"/>
      <c r="B234" s="189"/>
      <c r="C234" s="189"/>
      <c r="D234" s="189"/>
      <c r="E234" s="189"/>
      <c r="F234" s="189"/>
      <c r="G234" s="189"/>
      <c r="H234" s="189"/>
      <c r="I234" s="189"/>
      <c r="J234" s="189"/>
      <c r="K234" s="189"/>
      <c r="L234" s="189"/>
      <c r="M234" s="189"/>
      <c r="N234" s="189"/>
      <c r="O234" s="189"/>
      <c r="P234" s="189"/>
      <c r="Q234" s="189"/>
      <c r="R234" s="189"/>
      <c r="S234" s="189"/>
      <c r="T234" s="189"/>
      <c r="U234" s="189"/>
      <c r="V234" s="189"/>
      <c r="W234" s="189"/>
      <c r="X234" s="189"/>
      <c r="Y234" s="189"/>
      <c r="Z234" s="189"/>
      <c r="AA234" s="189"/>
      <c r="AB234" s="189"/>
      <c r="AC234" s="189"/>
      <c r="AD234" s="189"/>
      <c r="AE234" s="189"/>
      <c r="AF234" s="189"/>
      <c r="AG234" s="189"/>
      <c r="AH234" s="189"/>
      <c r="AI234" s="189"/>
      <c r="AJ234" s="189"/>
      <c r="AK234" s="189"/>
      <c r="AL234" s="189"/>
      <c r="AM234" s="189"/>
      <c r="AN234" s="189"/>
      <c r="AO234" s="189"/>
      <c r="AP234" s="189"/>
      <c r="AQ234" s="189"/>
      <c r="AR234" s="189"/>
      <c r="AS234" s="189"/>
      <c r="AT234" s="189"/>
      <c r="AU234" s="189"/>
      <c r="AV234" s="189"/>
      <c r="AW234" s="189"/>
      <c r="AX234" s="189"/>
      <c r="AY234" s="189"/>
      <c r="AZ234" s="189"/>
      <c r="BA234" s="189"/>
      <c r="BB234" s="189"/>
      <c r="BC234" s="189"/>
      <c r="BD234" s="189"/>
      <c r="BE234" s="189"/>
      <c r="BF234" s="189"/>
      <c r="BG234" s="189"/>
      <c r="BH234" s="189"/>
    </row>
    <row r="235" spans="1:60" x14ac:dyDescent="0.25">
      <c r="A235" s="189"/>
      <c r="B235" s="189"/>
      <c r="C235" s="189"/>
      <c r="D235" s="189"/>
      <c r="E235" s="189"/>
      <c r="F235" s="189"/>
      <c r="G235" s="189"/>
      <c r="H235" s="189"/>
      <c r="I235" s="189"/>
      <c r="J235" s="189"/>
      <c r="K235" s="189"/>
      <c r="L235" s="189"/>
      <c r="M235" s="189"/>
      <c r="N235" s="189"/>
      <c r="O235" s="189"/>
      <c r="P235" s="189"/>
      <c r="Q235" s="189"/>
      <c r="R235" s="189"/>
      <c r="S235" s="189"/>
      <c r="T235" s="189"/>
      <c r="U235" s="189"/>
      <c r="V235" s="189"/>
      <c r="W235" s="189"/>
      <c r="X235" s="189"/>
      <c r="Y235" s="189"/>
      <c r="Z235" s="189"/>
      <c r="AA235" s="189"/>
      <c r="AB235" s="189"/>
      <c r="AC235" s="189"/>
      <c r="AD235" s="189"/>
      <c r="AE235" s="189"/>
      <c r="AF235" s="189"/>
      <c r="AG235" s="189"/>
      <c r="AH235" s="189"/>
      <c r="AI235" s="189"/>
      <c r="AJ235" s="189"/>
      <c r="AK235" s="189"/>
      <c r="AL235" s="189"/>
      <c r="AM235" s="189"/>
      <c r="AN235" s="189"/>
      <c r="AO235" s="189"/>
      <c r="AP235" s="189"/>
      <c r="AQ235" s="189"/>
      <c r="AR235" s="189"/>
      <c r="AS235" s="189"/>
      <c r="AT235" s="189"/>
      <c r="AU235" s="189"/>
      <c r="AV235" s="189"/>
      <c r="AW235" s="189"/>
      <c r="AX235" s="189"/>
      <c r="AY235" s="189"/>
      <c r="AZ235" s="189"/>
      <c r="BA235" s="189"/>
      <c r="BB235" s="189"/>
      <c r="BC235" s="189"/>
      <c r="BD235" s="189"/>
      <c r="BE235" s="189"/>
      <c r="BF235" s="189"/>
      <c r="BG235" s="189"/>
      <c r="BH235" s="189"/>
    </row>
    <row r="236" spans="1:60" x14ac:dyDescent="0.25">
      <c r="A236" s="189"/>
      <c r="B236" s="189"/>
      <c r="C236" s="189"/>
      <c r="D236" s="189"/>
      <c r="E236" s="189"/>
      <c r="F236" s="189"/>
      <c r="G236" s="189"/>
      <c r="H236" s="189"/>
      <c r="I236" s="189"/>
      <c r="J236" s="189"/>
      <c r="K236" s="189"/>
      <c r="L236" s="189"/>
      <c r="M236" s="189"/>
      <c r="N236" s="189"/>
      <c r="O236" s="189"/>
      <c r="P236" s="189"/>
      <c r="Q236" s="189"/>
      <c r="R236" s="189"/>
      <c r="S236" s="189"/>
      <c r="T236" s="189"/>
      <c r="U236" s="189"/>
      <c r="V236" s="189"/>
      <c r="W236" s="189"/>
      <c r="X236" s="189"/>
      <c r="Y236" s="189"/>
      <c r="Z236" s="189"/>
      <c r="AA236" s="189"/>
      <c r="AB236" s="189"/>
      <c r="AC236" s="189"/>
      <c r="AD236" s="189"/>
      <c r="AE236" s="189"/>
      <c r="AF236" s="189"/>
      <c r="AG236" s="189"/>
      <c r="AH236" s="189"/>
      <c r="AI236" s="189"/>
      <c r="AJ236" s="189"/>
      <c r="AK236" s="189"/>
      <c r="AL236" s="189"/>
      <c r="AM236" s="189"/>
      <c r="AN236" s="189"/>
      <c r="AO236" s="189"/>
      <c r="AP236" s="189"/>
      <c r="AQ236" s="189"/>
      <c r="AR236" s="189"/>
      <c r="AS236" s="189"/>
      <c r="AT236" s="189"/>
      <c r="AU236" s="189"/>
      <c r="AV236" s="189"/>
      <c r="AW236" s="189"/>
      <c r="AX236" s="189"/>
      <c r="AY236" s="189"/>
      <c r="AZ236" s="189"/>
      <c r="BA236" s="189"/>
      <c r="BB236" s="189"/>
      <c r="BC236" s="189"/>
      <c r="BD236" s="189"/>
      <c r="BE236" s="189"/>
      <c r="BF236" s="189"/>
      <c r="BG236" s="189"/>
      <c r="BH236" s="189"/>
    </row>
    <row r="237" spans="1:60" x14ac:dyDescent="0.25">
      <c r="A237" s="189"/>
      <c r="B237" s="189"/>
      <c r="C237" s="189"/>
      <c r="D237" s="189"/>
      <c r="E237" s="189"/>
      <c r="F237" s="189"/>
      <c r="G237" s="189"/>
      <c r="H237" s="189"/>
      <c r="I237" s="189"/>
      <c r="J237" s="189"/>
      <c r="K237" s="189"/>
      <c r="L237" s="189"/>
      <c r="M237" s="189"/>
      <c r="N237" s="189"/>
      <c r="O237" s="189"/>
      <c r="P237" s="189"/>
      <c r="Q237" s="189"/>
      <c r="R237" s="189"/>
      <c r="S237" s="189"/>
      <c r="T237" s="189"/>
      <c r="U237" s="189"/>
      <c r="V237" s="189"/>
      <c r="W237" s="189"/>
      <c r="X237" s="189"/>
      <c r="Y237" s="189"/>
      <c r="Z237" s="189"/>
      <c r="AA237" s="189"/>
      <c r="AB237" s="189"/>
      <c r="AC237" s="189"/>
      <c r="AD237" s="189"/>
      <c r="AE237" s="189"/>
      <c r="AF237" s="189"/>
      <c r="AG237" s="189"/>
      <c r="AH237" s="189"/>
      <c r="AI237" s="189"/>
      <c r="AJ237" s="189"/>
      <c r="AK237" s="189"/>
      <c r="AL237" s="189"/>
      <c r="AM237" s="189"/>
      <c r="AN237" s="189"/>
      <c r="AO237" s="189"/>
      <c r="AP237" s="189"/>
      <c r="AQ237" s="189"/>
      <c r="AR237" s="189"/>
      <c r="AS237" s="189"/>
      <c r="AT237" s="189"/>
      <c r="AU237" s="189"/>
      <c r="AV237" s="189"/>
      <c r="AW237" s="189"/>
      <c r="AX237" s="189"/>
      <c r="AY237" s="189"/>
      <c r="AZ237" s="189"/>
      <c r="BA237" s="189"/>
      <c r="BB237" s="189"/>
      <c r="BC237" s="189"/>
      <c r="BD237" s="189"/>
      <c r="BE237" s="189"/>
      <c r="BF237" s="189"/>
      <c r="BG237" s="189"/>
      <c r="BH237" s="189"/>
    </row>
    <row r="238" spans="1:60" x14ac:dyDescent="0.25">
      <c r="A238" s="189"/>
      <c r="B238" s="189"/>
      <c r="C238" s="189"/>
      <c r="D238" s="189"/>
      <c r="E238" s="189"/>
      <c r="F238" s="189"/>
      <c r="G238" s="189"/>
      <c r="H238" s="189"/>
      <c r="I238" s="189"/>
      <c r="J238" s="189"/>
      <c r="K238" s="189"/>
      <c r="L238" s="189"/>
      <c r="M238" s="189"/>
      <c r="N238" s="189"/>
      <c r="O238" s="189"/>
      <c r="P238" s="189"/>
      <c r="Q238" s="189"/>
      <c r="R238" s="189"/>
      <c r="S238" s="189"/>
      <c r="T238" s="189"/>
      <c r="U238" s="189"/>
      <c r="V238" s="189"/>
      <c r="W238" s="189"/>
      <c r="X238" s="189"/>
      <c r="Y238" s="189"/>
      <c r="Z238" s="189"/>
      <c r="AA238" s="189"/>
      <c r="AB238" s="189"/>
      <c r="AC238" s="189"/>
      <c r="AD238" s="189"/>
      <c r="AE238" s="189"/>
      <c r="AF238" s="189"/>
      <c r="AG238" s="189"/>
      <c r="AH238" s="189"/>
      <c r="AI238" s="189"/>
      <c r="AJ238" s="189"/>
      <c r="AK238" s="189"/>
      <c r="AL238" s="189"/>
      <c r="AM238" s="189"/>
      <c r="AN238" s="189"/>
      <c r="AO238" s="189"/>
      <c r="AP238" s="189"/>
      <c r="AQ238" s="189"/>
      <c r="AR238" s="189"/>
      <c r="AS238" s="189"/>
      <c r="AT238" s="189"/>
      <c r="AU238" s="189"/>
      <c r="AV238" s="189"/>
      <c r="AW238" s="189"/>
      <c r="AX238" s="189"/>
      <c r="AY238" s="189"/>
      <c r="AZ238" s="189"/>
      <c r="BA238" s="189"/>
      <c r="BB238" s="189"/>
      <c r="BC238" s="189"/>
      <c r="BD238" s="189"/>
      <c r="BE238" s="189"/>
      <c r="BF238" s="189"/>
      <c r="BG238" s="189"/>
      <c r="BH238" s="189"/>
    </row>
    <row r="239" spans="1:60" x14ac:dyDescent="0.25">
      <c r="A239" s="189"/>
      <c r="B239" s="189"/>
      <c r="C239" s="189"/>
      <c r="D239" s="189"/>
      <c r="E239" s="189"/>
      <c r="F239" s="189"/>
      <c r="G239" s="189"/>
      <c r="H239" s="189"/>
      <c r="I239" s="189"/>
      <c r="J239" s="189"/>
      <c r="K239" s="189"/>
      <c r="L239" s="189"/>
      <c r="M239" s="189"/>
      <c r="N239" s="189"/>
      <c r="O239" s="189"/>
      <c r="P239" s="189"/>
      <c r="Q239" s="189"/>
      <c r="R239" s="189"/>
      <c r="S239" s="189"/>
      <c r="T239" s="189"/>
      <c r="U239" s="189"/>
      <c r="V239" s="189"/>
      <c r="W239" s="189"/>
      <c r="X239" s="189"/>
      <c r="Y239" s="189"/>
      <c r="Z239" s="189"/>
      <c r="AA239" s="189"/>
      <c r="AB239" s="189"/>
      <c r="AC239" s="189"/>
      <c r="AD239" s="189"/>
      <c r="AE239" s="189"/>
      <c r="AF239" s="189"/>
      <c r="AG239" s="189"/>
      <c r="AH239" s="189"/>
      <c r="AI239" s="189"/>
      <c r="AJ239" s="189"/>
      <c r="AK239" s="189"/>
      <c r="AL239" s="189"/>
      <c r="AM239" s="189"/>
      <c r="AN239" s="189"/>
      <c r="AO239" s="189"/>
      <c r="AP239" s="189"/>
      <c r="AQ239" s="189"/>
      <c r="AR239" s="189"/>
      <c r="AS239" s="189"/>
      <c r="AT239" s="189"/>
      <c r="AU239" s="189"/>
      <c r="AV239" s="189"/>
      <c r="AW239" s="189"/>
      <c r="AX239" s="189"/>
      <c r="AY239" s="189"/>
      <c r="AZ239" s="189"/>
      <c r="BA239" s="189"/>
      <c r="BB239" s="189"/>
      <c r="BC239" s="189"/>
      <c r="BD239" s="189"/>
      <c r="BE239" s="189"/>
      <c r="BF239" s="189"/>
      <c r="BG239" s="189"/>
      <c r="BH239" s="189"/>
    </row>
    <row r="240" spans="1:60" x14ac:dyDescent="0.25">
      <c r="A240" s="189"/>
      <c r="B240" s="189"/>
      <c r="C240" s="189"/>
      <c r="D240" s="189"/>
      <c r="E240" s="189"/>
      <c r="F240" s="189"/>
      <c r="G240" s="189"/>
      <c r="H240" s="189"/>
      <c r="I240" s="189"/>
      <c r="J240" s="189"/>
      <c r="K240" s="189"/>
      <c r="L240" s="189"/>
      <c r="M240" s="189"/>
      <c r="N240" s="189"/>
      <c r="O240" s="189"/>
      <c r="P240" s="189"/>
      <c r="Q240" s="189"/>
      <c r="R240" s="189"/>
      <c r="S240" s="189"/>
      <c r="T240" s="189"/>
      <c r="U240" s="189"/>
      <c r="V240" s="189"/>
      <c r="W240" s="189"/>
      <c r="X240" s="189"/>
      <c r="Y240" s="189"/>
      <c r="Z240" s="189"/>
      <c r="AA240" s="189"/>
      <c r="AB240" s="189"/>
      <c r="AC240" s="189"/>
      <c r="AD240" s="189"/>
      <c r="AE240" s="189"/>
      <c r="AF240" s="189"/>
      <c r="AG240" s="189"/>
      <c r="AH240" s="189"/>
      <c r="AI240" s="189"/>
      <c r="AJ240" s="189"/>
      <c r="AK240" s="189"/>
      <c r="AL240" s="189"/>
      <c r="AM240" s="189"/>
      <c r="AN240" s="189"/>
      <c r="AO240" s="189"/>
      <c r="AP240" s="189"/>
      <c r="AQ240" s="189"/>
      <c r="AR240" s="189"/>
      <c r="AS240" s="189"/>
      <c r="AT240" s="189"/>
      <c r="AU240" s="189"/>
      <c r="AV240" s="189"/>
      <c r="AW240" s="189"/>
      <c r="AX240" s="189"/>
      <c r="AY240" s="189"/>
      <c r="AZ240" s="189"/>
      <c r="BA240" s="189"/>
      <c r="BB240" s="189"/>
      <c r="BC240" s="189"/>
      <c r="BD240" s="189"/>
      <c r="BE240" s="189"/>
      <c r="BF240" s="189"/>
      <c r="BG240" s="189"/>
      <c r="BH240" s="189"/>
    </row>
    <row r="241" spans="1:60" x14ac:dyDescent="0.25">
      <c r="A241" s="189"/>
      <c r="B241" s="189"/>
      <c r="C241" s="189"/>
      <c r="D241" s="189"/>
      <c r="E241" s="189"/>
      <c r="F241" s="189"/>
      <c r="G241" s="189"/>
      <c r="H241" s="189"/>
      <c r="I241" s="189"/>
      <c r="J241" s="189"/>
      <c r="K241" s="189"/>
      <c r="L241" s="189"/>
      <c r="M241" s="189"/>
      <c r="N241" s="189"/>
      <c r="O241" s="189"/>
      <c r="P241" s="189"/>
      <c r="Q241" s="189"/>
      <c r="R241" s="189"/>
      <c r="S241" s="189"/>
      <c r="T241" s="189"/>
      <c r="U241" s="189"/>
      <c r="V241" s="189"/>
      <c r="W241" s="189"/>
      <c r="X241" s="189"/>
      <c r="Y241" s="189"/>
      <c r="Z241" s="189"/>
      <c r="AA241" s="189"/>
      <c r="AB241" s="189"/>
      <c r="AC241" s="189"/>
      <c r="AD241" s="189"/>
      <c r="AE241" s="189"/>
      <c r="AF241" s="189"/>
      <c r="AG241" s="189"/>
      <c r="AH241" s="189"/>
      <c r="AI241" s="189"/>
      <c r="AJ241" s="189"/>
      <c r="AK241" s="189"/>
      <c r="AL241" s="189"/>
      <c r="AM241" s="189"/>
      <c r="AN241" s="189"/>
      <c r="AO241" s="189"/>
      <c r="AP241" s="189"/>
      <c r="AQ241" s="189"/>
      <c r="AR241" s="189"/>
      <c r="AS241" s="189"/>
      <c r="AT241" s="189"/>
      <c r="AU241" s="189"/>
      <c r="AV241" s="189"/>
      <c r="AW241" s="189"/>
      <c r="AX241" s="189"/>
      <c r="AY241" s="189"/>
      <c r="AZ241" s="189"/>
      <c r="BA241" s="189"/>
      <c r="BB241" s="189"/>
      <c r="BC241" s="189"/>
      <c r="BD241" s="189"/>
      <c r="BE241" s="189"/>
      <c r="BF241" s="189"/>
      <c r="BG241" s="189"/>
      <c r="BH241" s="189"/>
    </row>
    <row r="242" spans="1:60" x14ac:dyDescent="0.25">
      <c r="A242" s="189"/>
      <c r="B242" s="189"/>
      <c r="C242" s="189"/>
      <c r="D242" s="189"/>
      <c r="E242" s="189"/>
      <c r="F242" s="189"/>
      <c r="G242" s="189"/>
      <c r="H242" s="189"/>
      <c r="I242" s="189"/>
      <c r="J242" s="189"/>
      <c r="K242" s="189"/>
      <c r="L242" s="189"/>
      <c r="M242" s="189"/>
      <c r="N242" s="189"/>
      <c r="O242" s="189"/>
      <c r="P242" s="189"/>
      <c r="Q242" s="189"/>
      <c r="R242" s="189"/>
      <c r="S242" s="189"/>
      <c r="T242" s="189"/>
      <c r="U242" s="189"/>
      <c r="V242" s="189"/>
      <c r="W242" s="189"/>
      <c r="X242" s="189"/>
      <c r="Y242" s="189"/>
      <c r="Z242" s="189"/>
      <c r="AA242" s="189"/>
      <c r="AB242" s="189"/>
      <c r="AC242" s="189"/>
      <c r="AD242" s="189"/>
      <c r="AE242" s="189"/>
      <c r="AF242" s="189"/>
      <c r="AG242" s="189"/>
      <c r="AH242" s="189"/>
      <c r="AI242" s="189"/>
      <c r="AJ242" s="189"/>
      <c r="AK242" s="189"/>
      <c r="AL242" s="189"/>
      <c r="AM242" s="189"/>
      <c r="AN242" s="189"/>
      <c r="AO242" s="189"/>
      <c r="AP242" s="189"/>
      <c r="AQ242" s="189"/>
      <c r="AR242" s="189"/>
      <c r="AS242" s="189"/>
      <c r="AT242" s="189"/>
      <c r="AU242" s="189"/>
      <c r="AV242" s="189"/>
      <c r="AW242" s="189"/>
      <c r="AX242" s="189"/>
      <c r="AY242" s="189"/>
      <c r="AZ242" s="189"/>
      <c r="BA242" s="189"/>
      <c r="BB242" s="189"/>
      <c r="BC242" s="189"/>
      <c r="BD242" s="189"/>
      <c r="BE242" s="189"/>
      <c r="BF242" s="189"/>
      <c r="BG242" s="189"/>
      <c r="BH242" s="189"/>
    </row>
    <row r="243" spans="1:60" x14ac:dyDescent="0.25">
      <c r="A243" s="189"/>
      <c r="B243" s="189"/>
      <c r="C243" s="189"/>
      <c r="D243" s="189"/>
      <c r="E243" s="189"/>
      <c r="F243" s="189"/>
      <c r="G243" s="189"/>
      <c r="H243" s="189"/>
      <c r="I243" s="189"/>
      <c r="J243" s="189"/>
      <c r="K243" s="189"/>
      <c r="L243" s="189"/>
      <c r="M243" s="189"/>
      <c r="N243" s="189"/>
      <c r="O243" s="189"/>
      <c r="P243" s="189"/>
      <c r="Q243" s="189"/>
      <c r="R243" s="189"/>
      <c r="S243" s="189"/>
      <c r="T243" s="189"/>
      <c r="U243" s="189"/>
      <c r="V243" s="189"/>
      <c r="W243" s="189"/>
      <c r="X243" s="189"/>
      <c r="Y243" s="189"/>
      <c r="Z243" s="189"/>
      <c r="AA243" s="189"/>
      <c r="AB243" s="189"/>
      <c r="AC243" s="189"/>
      <c r="AD243" s="189"/>
      <c r="AE243" s="189"/>
      <c r="AF243" s="189"/>
      <c r="AG243" s="189"/>
      <c r="AH243" s="189"/>
      <c r="AI243" s="189"/>
      <c r="AJ243" s="189"/>
      <c r="AK243" s="189"/>
      <c r="AL243" s="189"/>
      <c r="AM243" s="189"/>
      <c r="AN243" s="189"/>
      <c r="AO243" s="189"/>
      <c r="AP243" s="189"/>
      <c r="AQ243" s="189"/>
      <c r="AR243" s="189"/>
      <c r="AS243" s="189"/>
      <c r="AT243" s="189"/>
      <c r="AU243" s="189"/>
      <c r="AV243" s="189"/>
      <c r="AW243" s="189"/>
      <c r="AX243" s="189"/>
      <c r="AY243" s="189"/>
      <c r="AZ243" s="189"/>
      <c r="BA243" s="189"/>
      <c r="BB243" s="189"/>
      <c r="BC243" s="189"/>
      <c r="BD243" s="189"/>
      <c r="BE243" s="189"/>
      <c r="BF243" s="189"/>
      <c r="BG243" s="189"/>
      <c r="BH243" s="189"/>
    </row>
    <row r="244" spans="1:60" x14ac:dyDescent="0.25">
      <c r="A244" s="189"/>
      <c r="B244" s="189"/>
      <c r="C244" s="189"/>
      <c r="D244" s="189"/>
      <c r="E244" s="189"/>
      <c r="F244" s="189"/>
      <c r="G244" s="189"/>
      <c r="H244" s="189"/>
      <c r="I244" s="189"/>
      <c r="J244" s="189"/>
      <c r="K244" s="189"/>
      <c r="L244" s="189"/>
      <c r="M244" s="189"/>
      <c r="N244" s="189"/>
      <c r="O244" s="189"/>
      <c r="P244" s="189"/>
      <c r="Q244" s="189"/>
      <c r="R244" s="189"/>
      <c r="S244" s="189"/>
      <c r="T244" s="189"/>
      <c r="U244" s="189"/>
      <c r="V244" s="189"/>
      <c r="W244" s="189"/>
      <c r="X244" s="189"/>
      <c r="Y244" s="189"/>
      <c r="Z244" s="189"/>
      <c r="AA244" s="189"/>
      <c r="AB244" s="189"/>
      <c r="AC244" s="189"/>
      <c r="AD244" s="189"/>
      <c r="AE244" s="189"/>
      <c r="AF244" s="189"/>
      <c r="AG244" s="189"/>
      <c r="AH244" s="189"/>
      <c r="AI244" s="189"/>
      <c r="AJ244" s="189"/>
      <c r="AK244" s="189"/>
      <c r="AL244" s="189"/>
      <c r="AM244" s="189"/>
      <c r="AN244" s="189"/>
      <c r="AO244" s="189"/>
      <c r="AP244" s="189"/>
      <c r="AQ244" s="189"/>
      <c r="AR244" s="189"/>
      <c r="AS244" s="189"/>
      <c r="AT244" s="189"/>
      <c r="AU244" s="189"/>
      <c r="AV244" s="189"/>
      <c r="AW244" s="189"/>
      <c r="AX244" s="189"/>
      <c r="AY244" s="189"/>
      <c r="AZ244" s="189"/>
      <c r="BA244" s="189"/>
      <c r="BB244" s="189"/>
      <c r="BC244" s="189"/>
      <c r="BD244" s="189"/>
      <c r="BE244" s="189"/>
      <c r="BF244" s="189"/>
      <c r="BG244" s="189"/>
      <c r="BH244" s="189"/>
    </row>
    <row r="245" spans="1:60" x14ac:dyDescent="0.25">
      <c r="A245" s="189"/>
      <c r="B245" s="189"/>
      <c r="C245" s="189"/>
      <c r="D245" s="189"/>
      <c r="E245" s="189"/>
      <c r="F245" s="189"/>
      <c r="G245" s="189"/>
      <c r="H245" s="189"/>
      <c r="I245" s="189"/>
      <c r="J245" s="189"/>
      <c r="K245" s="189"/>
      <c r="L245" s="189"/>
      <c r="M245" s="189"/>
      <c r="N245" s="189"/>
      <c r="O245" s="189"/>
      <c r="P245" s="189"/>
      <c r="Q245" s="189"/>
      <c r="R245" s="189"/>
      <c r="S245" s="189"/>
      <c r="T245" s="189"/>
      <c r="U245" s="189"/>
      <c r="V245" s="189"/>
      <c r="W245" s="189"/>
      <c r="X245" s="189"/>
      <c r="Y245" s="189"/>
      <c r="Z245" s="189"/>
      <c r="AA245" s="189"/>
      <c r="AB245" s="189"/>
      <c r="AC245" s="189"/>
      <c r="AD245" s="189"/>
      <c r="AE245" s="189"/>
      <c r="AF245" s="189"/>
      <c r="AG245" s="189"/>
      <c r="AH245" s="189"/>
      <c r="AI245" s="189"/>
      <c r="AJ245" s="189"/>
      <c r="AK245" s="189"/>
      <c r="AL245" s="189"/>
      <c r="AM245" s="189"/>
      <c r="AN245" s="189"/>
      <c r="AO245" s="189"/>
      <c r="AP245" s="189"/>
      <c r="AQ245" s="189"/>
      <c r="AR245" s="189"/>
      <c r="AS245" s="189"/>
      <c r="AT245" s="189"/>
      <c r="AU245" s="189"/>
      <c r="AV245" s="189"/>
      <c r="AW245" s="189"/>
      <c r="AX245" s="189"/>
      <c r="AY245" s="189"/>
      <c r="AZ245" s="189"/>
      <c r="BA245" s="189"/>
      <c r="BB245" s="189"/>
      <c r="BC245" s="189"/>
      <c r="BD245" s="189"/>
      <c r="BE245" s="189"/>
      <c r="BF245" s="189"/>
      <c r="BG245" s="189"/>
      <c r="BH245" s="189"/>
    </row>
    <row r="246" spans="1:60" x14ac:dyDescent="0.25">
      <c r="A246" s="189"/>
      <c r="B246" s="189"/>
      <c r="C246" s="189"/>
      <c r="D246" s="189"/>
      <c r="E246" s="189"/>
      <c r="F246" s="189"/>
      <c r="G246" s="189"/>
      <c r="H246" s="189"/>
      <c r="I246" s="189"/>
      <c r="J246" s="189"/>
      <c r="K246" s="189"/>
      <c r="L246" s="189"/>
      <c r="M246" s="189"/>
      <c r="N246" s="189"/>
      <c r="O246" s="189"/>
      <c r="P246" s="189"/>
      <c r="Q246" s="189"/>
      <c r="R246" s="189"/>
      <c r="S246" s="189"/>
      <c r="T246" s="189"/>
      <c r="U246" s="189"/>
      <c r="V246" s="189"/>
      <c r="W246" s="189"/>
      <c r="X246" s="189"/>
      <c r="Y246" s="189"/>
      <c r="Z246" s="189"/>
      <c r="AA246" s="189"/>
      <c r="AB246" s="189"/>
      <c r="AC246" s="189"/>
      <c r="AD246" s="189"/>
      <c r="AE246" s="189"/>
      <c r="AF246" s="189"/>
      <c r="AG246" s="189"/>
      <c r="AH246" s="189"/>
      <c r="AI246" s="189"/>
      <c r="AJ246" s="189"/>
      <c r="AK246" s="189"/>
      <c r="AL246" s="189"/>
      <c r="AM246" s="189"/>
      <c r="AN246" s="189"/>
      <c r="AO246" s="189"/>
      <c r="AP246" s="189"/>
      <c r="AQ246" s="189"/>
      <c r="AR246" s="189"/>
      <c r="AS246" s="189"/>
      <c r="AT246" s="189"/>
      <c r="AU246" s="189"/>
      <c r="AV246" s="189"/>
      <c r="AW246" s="189"/>
      <c r="AX246" s="189"/>
      <c r="AY246" s="189"/>
      <c r="AZ246" s="189"/>
      <c r="BA246" s="189"/>
      <c r="BB246" s="189"/>
      <c r="BC246" s="189"/>
      <c r="BD246" s="189"/>
      <c r="BE246" s="189"/>
      <c r="BF246" s="189"/>
      <c r="BG246" s="189"/>
      <c r="BH246" s="189"/>
    </row>
    <row r="247" spans="1:60" x14ac:dyDescent="0.25">
      <c r="A247" s="189"/>
      <c r="B247" s="189"/>
      <c r="C247" s="189"/>
      <c r="D247" s="189"/>
      <c r="E247" s="189"/>
      <c r="F247" s="189"/>
      <c r="G247" s="189"/>
      <c r="H247" s="189"/>
      <c r="I247" s="189"/>
      <c r="J247" s="189"/>
      <c r="K247" s="189"/>
      <c r="L247" s="189"/>
      <c r="M247" s="189"/>
      <c r="N247" s="189"/>
      <c r="O247" s="189"/>
      <c r="P247" s="189"/>
      <c r="Q247" s="189"/>
      <c r="R247" s="189"/>
      <c r="S247" s="189"/>
      <c r="T247" s="189"/>
      <c r="U247" s="189"/>
      <c r="V247" s="189"/>
      <c r="W247" s="189"/>
      <c r="X247" s="189"/>
      <c r="Y247" s="189"/>
      <c r="Z247" s="189"/>
      <c r="AA247" s="189"/>
      <c r="AB247" s="189"/>
      <c r="AC247" s="189"/>
      <c r="AD247" s="189"/>
      <c r="AE247" s="189"/>
      <c r="AF247" s="189"/>
      <c r="AG247" s="189"/>
      <c r="AH247" s="189"/>
      <c r="AI247" s="189"/>
      <c r="AJ247" s="189"/>
      <c r="AK247" s="189"/>
      <c r="AL247" s="189"/>
      <c r="AM247" s="189"/>
      <c r="AN247" s="189"/>
      <c r="AO247" s="189"/>
      <c r="AP247" s="189"/>
      <c r="AQ247" s="189"/>
      <c r="AR247" s="189"/>
      <c r="AS247" s="189"/>
      <c r="AT247" s="189"/>
      <c r="AU247" s="189"/>
      <c r="AV247" s="189"/>
      <c r="AW247" s="189"/>
      <c r="AX247" s="189"/>
      <c r="AY247" s="189"/>
      <c r="AZ247" s="189"/>
      <c r="BA247" s="189"/>
      <c r="BB247" s="189"/>
      <c r="BC247" s="189"/>
      <c r="BD247" s="189"/>
      <c r="BE247" s="189"/>
      <c r="BF247" s="189"/>
      <c r="BG247" s="189"/>
      <c r="BH247" s="189"/>
    </row>
    <row r="248" spans="1:60" x14ac:dyDescent="0.25">
      <c r="A248" s="189"/>
      <c r="B248" s="189"/>
      <c r="C248" s="189"/>
      <c r="D248" s="189"/>
      <c r="E248" s="189"/>
      <c r="F248" s="189"/>
      <c r="G248" s="189"/>
      <c r="H248" s="189"/>
      <c r="I248" s="189"/>
      <c r="J248" s="189"/>
      <c r="K248" s="189"/>
      <c r="L248" s="189"/>
      <c r="M248" s="189"/>
      <c r="N248" s="189"/>
      <c r="O248" s="189"/>
      <c r="P248" s="189"/>
      <c r="Q248" s="189"/>
      <c r="R248" s="189"/>
      <c r="S248" s="189"/>
      <c r="T248" s="189"/>
      <c r="U248" s="189"/>
      <c r="V248" s="189"/>
      <c r="W248" s="189"/>
      <c r="X248" s="189"/>
      <c r="Y248" s="189"/>
      <c r="Z248" s="189"/>
      <c r="AA248" s="189"/>
      <c r="AB248" s="189"/>
      <c r="AC248" s="189"/>
      <c r="AD248" s="189"/>
      <c r="AE248" s="189"/>
      <c r="AF248" s="189"/>
      <c r="AG248" s="189"/>
      <c r="AH248" s="189"/>
      <c r="AI248" s="189"/>
      <c r="AJ248" s="189"/>
      <c r="AK248" s="189"/>
      <c r="AL248" s="189"/>
      <c r="AM248" s="189"/>
      <c r="AN248" s="189"/>
      <c r="AO248" s="189"/>
      <c r="AP248" s="189"/>
      <c r="AQ248" s="189"/>
      <c r="AR248" s="189"/>
      <c r="AS248" s="189"/>
      <c r="AT248" s="189"/>
      <c r="AU248" s="189"/>
      <c r="AV248" s="189"/>
      <c r="AW248" s="189"/>
      <c r="AX248" s="189"/>
      <c r="AY248" s="189"/>
      <c r="AZ248" s="189"/>
      <c r="BA248" s="189"/>
      <c r="BB248" s="189"/>
      <c r="BC248" s="189"/>
      <c r="BD248" s="189"/>
      <c r="BE248" s="189"/>
      <c r="BF248" s="189"/>
      <c r="BG248" s="189"/>
      <c r="BH248" s="189"/>
    </row>
    <row r="249" spans="1:60" x14ac:dyDescent="0.25">
      <c r="A249" s="189"/>
      <c r="B249" s="189"/>
      <c r="C249" s="189"/>
      <c r="D249" s="189"/>
      <c r="E249" s="189"/>
      <c r="F249" s="189"/>
      <c r="G249" s="189"/>
      <c r="H249" s="189"/>
      <c r="I249" s="189"/>
      <c r="J249" s="189"/>
      <c r="K249" s="189"/>
      <c r="L249" s="189"/>
      <c r="M249" s="189"/>
      <c r="N249" s="189"/>
      <c r="O249" s="189"/>
      <c r="P249" s="189"/>
      <c r="Q249" s="189"/>
      <c r="R249" s="189"/>
      <c r="S249" s="189"/>
      <c r="T249" s="189"/>
      <c r="U249" s="189"/>
      <c r="V249" s="189"/>
      <c r="W249" s="189"/>
      <c r="X249" s="189"/>
      <c r="Y249" s="189"/>
      <c r="Z249" s="189"/>
      <c r="AA249" s="189"/>
      <c r="AB249" s="189"/>
      <c r="AC249" s="189"/>
      <c r="AD249" s="189"/>
      <c r="AE249" s="189"/>
      <c r="AF249" s="189"/>
      <c r="AG249" s="189"/>
      <c r="AH249" s="189"/>
      <c r="AI249" s="189"/>
      <c r="AJ249" s="189"/>
      <c r="AK249" s="189"/>
      <c r="AL249" s="189"/>
      <c r="AM249" s="189"/>
      <c r="AN249" s="189"/>
      <c r="AO249" s="189"/>
      <c r="AP249" s="189"/>
      <c r="AQ249" s="189"/>
      <c r="AR249" s="189"/>
      <c r="AS249" s="189"/>
      <c r="AT249" s="189"/>
      <c r="AU249" s="189"/>
      <c r="AV249" s="189"/>
      <c r="AW249" s="189"/>
      <c r="AX249" s="189"/>
      <c r="AY249" s="189"/>
      <c r="AZ249" s="189"/>
      <c r="BA249" s="189"/>
      <c r="BB249" s="189"/>
      <c r="BC249" s="189"/>
      <c r="BD249" s="189"/>
      <c r="BE249" s="189"/>
      <c r="BF249" s="189"/>
      <c r="BG249" s="189"/>
      <c r="BH249" s="189"/>
    </row>
    <row r="250" spans="1:60" x14ac:dyDescent="0.25">
      <c r="A250" s="189"/>
      <c r="B250" s="189"/>
      <c r="C250" s="189"/>
      <c r="D250" s="189"/>
      <c r="E250" s="189"/>
      <c r="F250" s="189"/>
      <c r="G250" s="189"/>
      <c r="H250" s="189"/>
      <c r="I250" s="189"/>
      <c r="J250" s="189"/>
      <c r="K250" s="189"/>
      <c r="L250" s="189"/>
      <c r="M250" s="189"/>
      <c r="N250" s="189"/>
      <c r="O250" s="189"/>
      <c r="P250" s="189"/>
      <c r="Q250" s="189"/>
      <c r="R250" s="189"/>
      <c r="S250" s="189"/>
      <c r="T250" s="189"/>
      <c r="U250" s="189"/>
      <c r="V250" s="189"/>
      <c r="W250" s="189"/>
      <c r="X250" s="189"/>
      <c r="Y250" s="189"/>
      <c r="Z250" s="189"/>
      <c r="AA250" s="189"/>
      <c r="AB250" s="189"/>
      <c r="AC250" s="189"/>
      <c r="AD250" s="189"/>
      <c r="AE250" s="189"/>
      <c r="AF250" s="189"/>
      <c r="AG250" s="189"/>
      <c r="AH250" s="189"/>
      <c r="AI250" s="189"/>
      <c r="AJ250" s="189"/>
      <c r="AK250" s="189"/>
      <c r="AL250" s="189"/>
      <c r="AM250" s="189"/>
      <c r="AN250" s="189"/>
      <c r="AO250" s="189"/>
      <c r="AP250" s="189"/>
      <c r="AQ250" s="189"/>
      <c r="AR250" s="189"/>
      <c r="AS250" s="189"/>
      <c r="AT250" s="189"/>
      <c r="AU250" s="189"/>
      <c r="AV250" s="189"/>
      <c r="AW250" s="189"/>
      <c r="AX250" s="189"/>
      <c r="AY250" s="189"/>
      <c r="AZ250" s="189"/>
      <c r="BA250" s="189"/>
      <c r="BB250" s="189"/>
      <c r="BC250" s="189"/>
      <c r="BD250" s="189"/>
      <c r="BE250" s="189"/>
      <c r="BF250" s="189"/>
      <c r="BG250" s="189"/>
      <c r="BH250" s="189"/>
    </row>
    <row r="251" spans="1:60" x14ac:dyDescent="0.25">
      <c r="A251" s="189"/>
      <c r="B251" s="189"/>
      <c r="C251" s="189"/>
      <c r="D251" s="189"/>
      <c r="E251" s="189"/>
      <c r="F251" s="189"/>
      <c r="G251" s="189"/>
      <c r="H251" s="189"/>
      <c r="I251" s="189"/>
      <c r="J251" s="189"/>
      <c r="K251" s="189"/>
      <c r="L251" s="189"/>
      <c r="M251" s="189"/>
      <c r="N251" s="189"/>
      <c r="O251" s="189"/>
      <c r="P251" s="189"/>
      <c r="Q251" s="189"/>
      <c r="R251" s="189"/>
      <c r="S251" s="189"/>
      <c r="T251" s="189"/>
      <c r="U251" s="189"/>
      <c r="V251" s="189"/>
      <c r="W251" s="189"/>
      <c r="X251" s="189"/>
      <c r="Y251" s="189"/>
      <c r="Z251" s="189"/>
      <c r="AA251" s="189"/>
      <c r="AB251" s="189"/>
      <c r="AC251" s="189"/>
      <c r="AD251" s="189"/>
      <c r="AE251" s="189"/>
      <c r="AF251" s="189"/>
      <c r="AG251" s="189"/>
      <c r="AH251" s="189"/>
      <c r="AI251" s="189"/>
      <c r="AJ251" s="189"/>
      <c r="AK251" s="189"/>
      <c r="AL251" s="189"/>
      <c r="AM251" s="189"/>
      <c r="AN251" s="189"/>
      <c r="AO251" s="189"/>
      <c r="AP251" s="189"/>
      <c r="AQ251" s="189"/>
      <c r="AR251" s="189"/>
      <c r="AS251" s="189"/>
      <c r="AT251" s="189"/>
      <c r="AU251" s="189"/>
      <c r="AV251" s="189"/>
      <c r="AW251" s="189"/>
      <c r="AX251" s="189"/>
      <c r="AY251" s="189"/>
      <c r="AZ251" s="189"/>
      <c r="BA251" s="189"/>
      <c r="BB251" s="189"/>
      <c r="BC251" s="189"/>
      <c r="BD251" s="189"/>
      <c r="BE251" s="189"/>
      <c r="BF251" s="189"/>
      <c r="BG251" s="189"/>
      <c r="BH251" s="189"/>
    </row>
    <row r="252" spans="1:60" x14ac:dyDescent="0.25">
      <c r="A252" s="189"/>
      <c r="B252" s="189"/>
      <c r="C252" s="189"/>
      <c r="D252" s="189"/>
      <c r="E252" s="189"/>
      <c r="F252" s="189"/>
      <c r="G252" s="189"/>
      <c r="H252" s="189"/>
      <c r="I252" s="189"/>
      <c r="J252" s="189"/>
      <c r="K252" s="189"/>
      <c r="L252" s="189"/>
      <c r="M252" s="189"/>
      <c r="N252" s="189"/>
      <c r="O252" s="189"/>
      <c r="P252" s="189"/>
      <c r="Q252" s="189"/>
      <c r="R252" s="189"/>
      <c r="S252" s="189"/>
      <c r="T252" s="189"/>
      <c r="U252" s="189"/>
      <c r="V252" s="189"/>
      <c r="W252" s="189"/>
      <c r="X252" s="189"/>
      <c r="Y252" s="189"/>
      <c r="Z252" s="189"/>
      <c r="AA252" s="189"/>
      <c r="AB252" s="189"/>
      <c r="AC252" s="189"/>
      <c r="AD252" s="189"/>
      <c r="AE252" s="189"/>
      <c r="AF252" s="189"/>
      <c r="AG252" s="189"/>
      <c r="AH252" s="189"/>
      <c r="AI252" s="189"/>
      <c r="AJ252" s="189"/>
      <c r="AK252" s="189"/>
      <c r="AL252" s="189"/>
      <c r="AM252" s="189"/>
      <c r="AN252" s="189"/>
      <c r="AO252" s="189"/>
      <c r="AP252" s="189"/>
      <c r="AQ252" s="189"/>
      <c r="AR252" s="189"/>
      <c r="AS252" s="189"/>
      <c r="AT252" s="189"/>
      <c r="AU252" s="189"/>
      <c r="AV252" s="189"/>
      <c r="AW252" s="189"/>
      <c r="AX252" s="189"/>
      <c r="AY252" s="189"/>
      <c r="AZ252" s="189"/>
      <c r="BA252" s="189"/>
      <c r="BB252" s="189"/>
      <c r="BC252" s="189"/>
      <c r="BD252" s="189"/>
      <c r="BE252" s="189"/>
      <c r="BF252" s="189"/>
      <c r="BG252" s="189"/>
      <c r="BH252" s="189"/>
    </row>
    <row r="253" spans="1:60" x14ac:dyDescent="0.25">
      <c r="A253" s="189"/>
      <c r="B253" s="189"/>
      <c r="C253" s="189"/>
      <c r="D253" s="189"/>
      <c r="E253" s="189"/>
      <c r="F253" s="189"/>
      <c r="G253" s="189"/>
      <c r="H253" s="189"/>
      <c r="I253" s="189"/>
      <c r="J253" s="189"/>
      <c r="K253" s="189"/>
      <c r="L253" s="189"/>
      <c r="M253" s="189"/>
      <c r="N253" s="189"/>
      <c r="O253" s="189"/>
      <c r="P253" s="189"/>
      <c r="Q253" s="189"/>
      <c r="R253" s="189"/>
      <c r="S253" s="189"/>
      <c r="T253" s="189"/>
      <c r="U253" s="189"/>
      <c r="V253" s="189"/>
      <c r="W253" s="189"/>
      <c r="X253" s="189"/>
      <c r="Y253" s="189"/>
      <c r="Z253" s="189"/>
      <c r="AA253" s="189"/>
      <c r="AB253" s="189"/>
      <c r="AC253" s="189"/>
      <c r="AD253" s="189"/>
      <c r="AE253" s="189"/>
      <c r="AF253" s="189"/>
      <c r="AG253" s="189"/>
      <c r="AH253" s="189"/>
      <c r="AI253" s="189"/>
      <c r="AJ253" s="189"/>
      <c r="AK253" s="189"/>
      <c r="AL253" s="189"/>
      <c r="AM253" s="189"/>
      <c r="AN253" s="189"/>
      <c r="AO253" s="189"/>
      <c r="AP253" s="189"/>
      <c r="AQ253" s="189"/>
      <c r="AR253" s="189"/>
      <c r="AS253" s="189"/>
      <c r="AT253" s="189"/>
      <c r="AU253" s="189"/>
      <c r="AV253" s="189"/>
      <c r="AW253" s="189"/>
      <c r="AX253" s="189"/>
      <c r="AY253" s="189"/>
      <c r="AZ253" s="189"/>
      <c r="BA253" s="189"/>
      <c r="BB253" s="189"/>
      <c r="BC253" s="189"/>
      <c r="BD253" s="189"/>
      <c r="BE253" s="189"/>
      <c r="BF253" s="189"/>
      <c r="BG253" s="189"/>
      <c r="BH253" s="189"/>
    </row>
    <row r="254" spans="1:60" x14ac:dyDescent="0.25">
      <c r="A254" s="189"/>
      <c r="B254" s="189"/>
      <c r="C254" s="189"/>
      <c r="D254" s="189"/>
      <c r="E254" s="189"/>
      <c r="F254" s="189"/>
      <c r="G254" s="189"/>
      <c r="H254" s="189"/>
      <c r="I254" s="189"/>
      <c r="J254" s="189"/>
      <c r="K254" s="189"/>
      <c r="L254" s="189"/>
      <c r="M254" s="189"/>
      <c r="N254" s="189"/>
      <c r="O254" s="189"/>
      <c r="P254" s="189"/>
      <c r="Q254" s="189"/>
      <c r="R254" s="189"/>
      <c r="S254" s="189"/>
      <c r="T254" s="189"/>
      <c r="U254" s="189"/>
      <c r="V254" s="189"/>
      <c r="W254" s="189"/>
      <c r="X254" s="189"/>
      <c r="Y254" s="189"/>
      <c r="Z254" s="189"/>
      <c r="AA254" s="189"/>
      <c r="AB254" s="189"/>
      <c r="AC254" s="189"/>
      <c r="AD254" s="189"/>
      <c r="AE254" s="189"/>
      <c r="AF254" s="189"/>
      <c r="AG254" s="189"/>
      <c r="AH254" s="189"/>
      <c r="AI254" s="189"/>
      <c r="AJ254" s="189"/>
      <c r="AK254" s="189"/>
      <c r="AL254" s="189"/>
      <c r="AM254" s="189"/>
      <c r="AN254" s="189"/>
      <c r="AO254" s="189"/>
      <c r="AP254" s="189"/>
      <c r="AQ254" s="189"/>
      <c r="AR254" s="189"/>
      <c r="AS254" s="189"/>
      <c r="AT254" s="189"/>
      <c r="AU254" s="189"/>
      <c r="AV254" s="189"/>
      <c r="AW254" s="189"/>
      <c r="AX254" s="189"/>
      <c r="AY254" s="189"/>
      <c r="AZ254" s="189"/>
      <c r="BA254" s="189"/>
      <c r="BB254" s="189"/>
      <c r="BC254" s="189"/>
      <c r="BD254" s="189"/>
      <c r="BE254" s="189"/>
      <c r="BF254" s="189"/>
      <c r="BG254" s="189"/>
      <c r="BH254" s="189"/>
    </row>
    <row r="255" spans="1:60" x14ac:dyDescent="0.25">
      <c r="A255" s="189"/>
      <c r="B255" s="189"/>
      <c r="C255" s="189"/>
      <c r="D255" s="189"/>
      <c r="E255" s="189"/>
      <c r="F255" s="189"/>
      <c r="G255" s="189"/>
      <c r="H255" s="189"/>
      <c r="I255" s="189"/>
      <c r="J255" s="189"/>
      <c r="K255" s="189"/>
      <c r="L255" s="189"/>
      <c r="M255" s="189"/>
      <c r="N255" s="189"/>
      <c r="O255" s="189"/>
      <c r="P255" s="189"/>
      <c r="Q255" s="189"/>
      <c r="R255" s="189"/>
      <c r="S255" s="189"/>
      <c r="T255" s="189"/>
      <c r="U255" s="189"/>
      <c r="V255" s="189"/>
      <c r="W255" s="189"/>
      <c r="X255" s="189"/>
      <c r="Y255" s="189"/>
      <c r="Z255" s="189"/>
      <c r="AA255" s="189"/>
      <c r="AB255" s="189"/>
      <c r="AC255" s="189"/>
      <c r="AD255" s="189"/>
      <c r="AE255" s="189"/>
      <c r="AF255" s="189"/>
      <c r="AG255" s="189"/>
      <c r="AH255" s="189"/>
      <c r="AI255" s="189"/>
      <c r="AJ255" s="189"/>
      <c r="AK255" s="189"/>
      <c r="AL255" s="189"/>
      <c r="AM255" s="189"/>
      <c r="AN255" s="189"/>
      <c r="AO255" s="189"/>
      <c r="AP255" s="189"/>
      <c r="AQ255" s="189"/>
      <c r="AR255" s="189"/>
      <c r="AS255" s="189"/>
      <c r="AT255" s="189"/>
      <c r="AU255" s="189"/>
      <c r="AV255" s="189"/>
      <c r="AW255" s="189"/>
      <c r="AX255" s="189"/>
      <c r="AY255" s="189"/>
      <c r="AZ255" s="189"/>
      <c r="BA255" s="189"/>
      <c r="BB255" s="189"/>
      <c r="BC255" s="189"/>
      <c r="BD255" s="189"/>
      <c r="BE255" s="189"/>
      <c r="BF255" s="189"/>
      <c r="BG255" s="189"/>
      <c r="BH255" s="189"/>
    </row>
    <row r="256" spans="1:60" x14ac:dyDescent="0.25">
      <c r="A256" s="189"/>
      <c r="B256" s="189"/>
      <c r="C256" s="189"/>
      <c r="D256" s="189"/>
      <c r="E256" s="189"/>
      <c r="F256" s="189"/>
      <c r="G256" s="189"/>
      <c r="H256" s="189"/>
      <c r="I256" s="189"/>
      <c r="J256" s="189"/>
      <c r="K256" s="189"/>
      <c r="L256" s="189"/>
      <c r="M256" s="189"/>
      <c r="N256" s="189"/>
      <c r="O256" s="189"/>
      <c r="P256" s="189"/>
      <c r="Q256" s="189"/>
      <c r="R256" s="189"/>
      <c r="S256" s="189"/>
      <c r="T256" s="189"/>
      <c r="U256" s="189"/>
      <c r="V256" s="189"/>
      <c r="W256" s="189"/>
      <c r="X256" s="189"/>
      <c r="Y256" s="189"/>
      <c r="Z256" s="189"/>
      <c r="AA256" s="189"/>
      <c r="AB256" s="189"/>
      <c r="AC256" s="189"/>
      <c r="AD256" s="189"/>
      <c r="AE256" s="189"/>
      <c r="AF256" s="189"/>
      <c r="AG256" s="189"/>
      <c r="AH256" s="189"/>
      <c r="AI256" s="189"/>
      <c r="AJ256" s="189"/>
      <c r="AK256" s="189"/>
      <c r="AL256" s="189"/>
      <c r="AM256" s="189"/>
      <c r="AN256" s="189"/>
      <c r="AO256" s="189"/>
      <c r="AP256" s="189"/>
      <c r="AQ256" s="189"/>
      <c r="AR256" s="189"/>
      <c r="AS256" s="189"/>
      <c r="AT256" s="189"/>
      <c r="AU256" s="189"/>
      <c r="AV256" s="189"/>
      <c r="AW256" s="189"/>
      <c r="AX256" s="189"/>
      <c r="AY256" s="189"/>
      <c r="AZ256" s="189"/>
      <c r="BA256" s="189"/>
      <c r="BB256" s="189"/>
      <c r="BC256" s="189"/>
      <c r="BD256" s="189"/>
      <c r="BE256" s="189"/>
      <c r="BF256" s="189"/>
      <c r="BG256" s="189"/>
      <c r="BH256" s="189"/>
    </row>
    <row r="257" spans="1:60" x14ac:dyDescent="0.25">
      <c r="A257" s="189"/>
      <c r="B257" s="189"/>
      <c r="C257" s="189"/>
      <c r="D257" s="189"/>
      <c r="E257" s="189"/>
      <c r="F257" s="189"/>
      <c r="G257" s="189"/>
      <c r="H257" s="189"/>
      <c r="I257" s="189"/>
      <c r="J257" s="189"/>
      <c r="K257" s="189"/>
      <c r="L257" s="189"/>
      <c r="M257" s="189"/>
      <c r="N257" s="189"/>
      <c r="O257" s="189"/>
      <c r="P257" s="189"/>
      <c r="Q257" s="189"/>
      <c r="R257" s="189"/>
      <c r="S257" s="189"/>
      <c r="T257" s="189"/>
      <c r="U257" s="189"/>
      <c r="V257" s="189"/>
      <c r="W257" s="189"/>
      <c r="X257" s="189"/>
      <c r="Y257" s="189"/>
      <c r="Z257" s="189"/>
      <c r="AA257" s="189"/>
      <c r="AB257" s="189"/>
      <c r="AC257" s="189"/>
      <c r="AD257" s="189"/>
      <c r="AE257" s="189"/>
      <c r="AF257" s="189"/>
      <c r="AG257" s="189"/>
      <c r="AH257" s="189"/>
      <c r="AI257" s="189"/>
      <c r="AJ257" s="189"/>
      <c r="AK257" s="189"/>
      <c r="AL257" s="189"/>
      <c r="AM257" s="189"/>
      <c r="AN257" s="189"/>
      <c r="AO257" s="189"/>
      <c r="AP257" s="189"/>
      <c r="AQ257" s="189"/>
      <c r="AR257" s="189"/>
      <c r="AS257" s="189"/>
      <c r="AT257" s="189"/>
      <c r="AU257" s="189"/>
      <c r="AV257" s="189"/>
      <c r="AW257" s="189"/>
      <c r="AX257" s="189"/>
      <c r="AY257" s="189"/>
      <c r="AZ257" s="189"/>
      <c r="BA257" s="189"/>
      <c r="BB257" s="189"/>
      <c r="BC257" s="189"/>
      <c r="BD257" s="189"/>
      <c r="BE257" s="189"/>
      <c r="BF257" s="189"/>
      <c r="BG257" s="189"/>
      <c r="BH257" s="189"/>
    </row>
    <row r="258" spans="1:60" x14ac:dyDescent="0.25">
      <c r="A258" s="189"/>
      <c r="B258" s="189"/>
      <c r="C258" s="189"/>
      <c r="D258" s="189"/>
      <c r="E258" s="189"/>
      <c r="F258" s="189"/>
      <c r="G258" s="189"/>
      <c r="H258" s="189"/>
      <c r="I258" s="189"/>
      <c r="J258" s="189"/>
      <c r="K258" s="189"/>
      <c r="L258" s="189"/>
      <c r="M258" s="189"/>
      <c r="N258" s="189"/>
      <c r="O258" s="189"/>
      <c r="P258" s="189"/>
      <c r="Q258" s="189"/>
      <c r="R258" s="189"/>
      <c r="S258" s="189"/>
      <c r="T258" s="189"/>
      <c r="U258" s="189"/>
      <c r="V258" s="189"/>
      <c r="W258" s="189"/>
      <c r="X258" s="189"/>
      <c r="Y258" s="189"/>
      <c r="Z258" s="189"/>
      <c r="AA258" s="189"/>
      <c r="AB258" s="189"/>
      <c r="AC258" s="189"/>
      <c r="AD258" s="189"/>
      <c r="AE258" s="189"/>
      <c r="AF258" s="189"/>
      <c r="AG258" s="189"/>
      <c r="AH258" s="189"/>
      <c r="AI258" s="189"/>
      <c r="AJ258" s="189"/>
      <c r="AK258" s="189"/>
      <c r="AL258" s="189"/>
      <c r="AM258" s="189"/>
      <c r="AN258" s="189"/>
      <c r="AO258" s="189"/>
      <c r="AP258" s="189"/>
      <c r="AQ258" s="189"/>
      <c r="AR258" s="189"/>
      <c r="AS258" s="189"/>
      <c r="AT258" s="189"/>
      <c r="AU258" s="189"/>
      <c r="AV258" s="189"/>
      <c r="AW258" s="189"/>
      <c r="AX258" s="189"/>
      <c r="AY258" s="189"/>
      <c r="AZ258" s="189"/>
      <c r="BA258" s="189"/>
      <c r="BB258" s="189"/>
      <c r="BC258" s="189"/>
      <c r="BD258" s="189"/>
      <c r="BE258" s="189"/>
      <c r="BF258" s="189"/>
      <c r="BG258" s="189"/>
      <c r="BH258" s="189"/>
    </row>
    <row r="259" spans="1:60" x14ac:dyDescent="0.25">
      <c r="A259" s="189"/>
      <c r="B259" s="189"/>
      <c r="C259" s="189"/>
      <c r="D259" s="189"/>
      <c r="E259" s="189"/>
      <c r="F259" s="189"/>
      <c r="G259" s="189"/>
      <c r="H259" s="189"/>
      <c r="I259" s="189"/>
      <c r="J259" s="189"/>
      <c r="K259" s="189"/>
      <c r="L259" s="189"/>
      <c r="M259" s="189"/>
      <c r="N259" s="189"/>
      <c r="O259" s="189"/>
      <c r="P259" s="189"/>
      <c r="Q259" s="189"/>
      <c r="R259" s="189"/>
      <c r="S259" s="189"/>
      <c r="T259" s="189"/>
      <c r="U259" s="189"/>
      <c r="V259" s="189"/>
      <c r="W259" s="189"/>
      <c r="X259" s="189"/>
      <c r="Y259" s="189"/>
      <c r="Z259" s="189"/>
      <c r="AA259" s="189"/>
      <c r="AB259" s="189"/>
      <c r="AC259" s="189"/>
      <c r="AD259" s="189"/>
      <c r="AE259" s="189"/>
      <c r="AF259" s="189"/>
      <c r="AG259" s="189"/>
      <c r="AH259" s="189"/>
      <c r="AI259" s="189"/>
      <c r="AJ259" s="189"/>
      <c r="AK259" s="189"/>
      <c r="AL259" s="189"/>
      <c r="AM259" s="189"/>
      <c r="AN259" s="189"/>
      <c r="AO259" s="189"/>
      <c r="AP259" s="189"/>
      <c r="AQ259" s="189"/>
      <c r="AR259" s="189"/>
      <c r="AS259" s="189"/>
      <c r="AT259" s="189"/>
      <c r="AU259" s="189"/>
      <c r="AV259" s="189"/>
      <c r="AW259" s="189"/>
      <c r="AX259" s="189"/>
      <c r="AY259" s="189"/>
      <c r="AZ259" s="189"/>
      <c r="BA259" s="189"/>
      <c r="BB259" s="189"/>
      <c r="BC259" s="189"/>
      <c r="BD259" s="189"/>
      <c r="BE259" s="189"/>
      <c r="BF259" s="189"/>
      <c r="BG259" s="189"/>
      <c r="BH259" s="189"/>
    </row>
    <row r="260" spans="1:60" x14ac:dyDescent="0.25">
      <c r="A260" s="189"/>
      <c r="B260" s="189"/>
      <c r="C260" s="189"/>
      <c r="D260" s="189"/>
      <c r="E260" s="189"/>
      <c r="F260" s="189"/>
      <c r="G260" s="189"/>
      <c r="H260" s="189"/>
      <c r="I260" s="189"/>
      <c r="J260" s="189"/>
      <c r="K260" s="189"/>
      <c r="L260" s="189"/>
      <c r="M260" s="189"/>
      <c r="N260" s="189"/>
      <c r="O260" s="189"/>
      <c r="P260" s="189"/>
      <c r="Q260" s="189"/>
      <c r="R260" s="189"/>
      <c r="S260" s="189"/>
      <c r="T260" s="189"/>
      <c r="U260" s="189"/>
      <c r="V260" s="189"/>
      <c r="W260" s="189"/>
      <c r="X260" s="189"/>
      <c r="Y260" s="189"/>
      <c r="Z260" s="189"/>
      <c r="AA260" s="189"/>
      <c r="AB260" s="189"/>
      <c r="AC260" s="189"/>
      <c r="AD260" s="189"/>
      <c r="AE260" s="189"/>
      <c r="AF260" s="189"/>
      <c r="AG260" s="189"/>
      <c r="AH260" s="189"/>
      <c r="AI260" s="189"/>
      <c r="AJ260" s="189"/>
      <c r="AK260" s="189"/>
      <c r="AL260" s="189"/>
      <c r="AM260" s="189"/>
      <c r="AN260" s="189"/>
      <c r="AO260" s="189"/>
      <c r="AP260" s="189"/>
      <c r="AQ260" s="189"/>
      <c r="AR260" s="189"/>
      <c r="AS260" s="189"/>
      <c r="AT260" s="189"/>
      <c r="AU260" s="189"/>
      <c r="AV260" s="189"/>
      <c r="AW260" s="189"/>
      <c r="AX260" s="189"/>
      <c r="AY260" s="189"/>
      <c r="AZ260" s="189"/>
      <c r="BA260" s="189"/>
      <c r="BB260" s="189"/>
      <c r="BC260" s="189"/>
      <c r="BD260" s="189"/>
      <c r="BE260" s="189"/>
      <c r="BF260" s="189"/>
      <c r="BG260" s="189"/>
      <c r="BH260" s="189"/>
    </row>
    <row r="261" spans="1:60" x14ac:dyDescent="0.25">
      <c r="A261" s="189"/>
      <c r="B261" s="189"/>
      <c r="C261" s="189"/>
      <c r="D261" s="189"/>
      <c r="E261" s="189"/>
      <c r="F261" s="189"/>
      <c r="G261" s="189"/>
      <c r="H261" s="189"/>
      <c r="I261" s="189"/>
      <c r="J261" s="189"/>
      <c r="K261" s="189"/>
      <c r="L261" s="189"/>
      <c r="M261" s="189"/>
      <c r="N261" s="189"/>
      <c r="O261" s="189"/>
      <c r="P261" s="189"/>
      <c r="Q261" s="189"/>
      <c r="R261" s="189"/>
      <c r="S261" s="189"/>
      <c r="T261" s="189"/>
      <c r="U261" s="189"/>
      <c r="V261" s="189"/>
      <c r="W261" s="189"/>
      <c r="X261" s="189"/>
      <c r="Y261" s="189"/>
      <c r="Z261" s="189"/>
      <c r="AA261" s="189"/>
      <c r="AB261" s="189"/>
      <c r="AC261" s="189"/>
      <c r="AD261" s="189"/>
      <c r="AE261" s="189"/>
      <c r="AF261" s="189"/>
      <c r="AG261" s="189"/>
      <c r="AH261" s="189"/>
      <c r="AI261" s="189"/>
      <c r="AJ261" s="189"/>
      <c r="AK261" s="189"/>
      <c r="AL261" s="189"/>
      <c r="AM261" s="189"/>
      <c r="AN261" s="189"/>
      <c r="AO261" s="189"/>
      <c r="AP261" s="189"/>
      <c r="AQ261" s="189"/>
      <c r="AR261" s="189"/>
      <c r="AS261" s="189"/>
      <c r="AT261" s="189"/>
      <c r="AU261" s="189"/>
      <c r="AV261" s="189"/>
      <c r="AW261" s="189"/>
      <c r="AX261" s="189"/>
      <c r="AY261" s="189"/>
      <c r="AZ261" s="189"/>
      <c r="BA261" s="189"/>
      <c r="BB261" s="189"/>
      <c r="BC261" s="189"/>
      <c r="BD261" s="189"/>
      <c r="BE261" s="189"/>
      <c r="BF261" s="189"/>
      <c r="BG261" s="189"/>
      <c r="BH261" s="189"/>
    </row>
    <row r="262" spans="1:60" x14ac:dyDescent="0.25">
      <c r="A262" s="189"/>
      <c r="B262" s="189"/>
      <c r="C262" s="189"/>
      <c r="D262" s="189"/>
      <c r="E262" s="189"/>
      <c r="F262" s="189"/>
      <c r="G262" s="189"/>
      <c r="H262" s="189"/>
      <c r="I262" s="189"/>
      <c r="J262" s="189"/>
      <c r="K262" s="189"/>
      <c r="L262" s="189"/>
      <c r="M262" s="189"/>
      <c r="N262" s="189"/>
      <c r="O262" s="189"/>
      <c r="P262" s="189"/>
      <c r="Q262" s="189"/>
      <c r="R262" s="189"/>
      <c r="S262" s="189"/>
      <c r="T262" s="189"/>
      <c r="U262" s="189"/>
      <c r="V262" s="189"/>
      <c r="W262" s="189"/>
      <c r="X262" s="189"/>
      <c r="Y262" s="189"/>
      <c r="Z262" s="189"/>
      <c r="AA262" s="189"/>
      <c r="AB262" s="189"/>
      <c r="AC262" s="189"/>
      <c r="AD262" s="189"/>
      <c r="AE262" s="189"/>
      <c r="AF262" s="189"/>
      <c r="AG262" s="189"/>
      <c r="AH262" s="189"/>
      <c r="AI262" s="189"/>
      <c r="AJ262" s="189"/>
      <c r="AK262" s="189"/>
      <c r="AL262" s="189"/>
      <c r="AM262" s="189"/>
      <c r="AN262" s="189"/>
      <c r="AO262" s="189"/>
      <c r="AP262" s="189"/>
      <c r="AQ262" s="189"/>
      <c r="AR262" s="189"/>
      <c r="AS262" s="189"/>
      <c r="AT262" s="189"/>
      <c r="AU262" s="189"/>
      <c r="AV262" s="189"/>
      <c r="AW262" s="189"/>
      <c r="AX262" s="189"/>
      <c r="AY262" s="189"/>
      <c r="AZ262" s="189"/>
      <c r="BA262" s="189"/>
      <c r="BB262" s="189"/>
      <c r="BC262" s="189"/>
      <c r="BD262" s="189"/>
      <c r="BE262" s="189"/>
      <c r="BF262" s="189"/>
      <c r="BG262" s="189"/>
      <c r="BH262" s="189"/>
    </row>
    <row r="263" spans="1:60" x14ac:dyDescent="0.25">
      <c r="A263" s="189"/>
      <c r="B263" s="189"/>
      <c r="C263" s="189"/>
      <c r="D263" s="189"/>
      <c r="E263" s="189"/>
      <c r="F263" s="189"/>
      <c r="G263" s="189"/>
      <c r="H263" s="189"/>
      <c r="I263" s="189"/>
      <c r="J263" s="189"/>
      <c r="K263" s="189"/>
      <c r="L263" s="189"/>
      <c r="M263" s="189"/>
      <c r="N263" s="189"/>
      <c r="O263" s="189"/>
      <c r="P263" s="189"/>
      <c r="Q263" s="189"/>
      <c r="R263" s="189"/>
      <c r="S263" s="189"/>
      <c r="T263" s="189"/>
      <c r="U263" s="189"/>
      <c r="V263" s="189"/>
      <c r="W263" s="189"/>
      <c r="X263" s="189"/>
      <c r="Y263" s="189"/>
      <c r="Z263" s="189"/>
      <c r="AA263" s="189"/>
      <c r="AB263" s="189"/>
      <c r="AC263" s="189"/>
      <c r="AD263" s="189"/>
      <c r="AE263" s="189"/>
      <c r="AF263" s="189"/>
      <c r="AG263" s="189"/>
      <c r="AH263" s="189"/>
      <c r="AI263" s="189"/>
      <c r="AJ263" s="189"/>
      <c r="AK263" s="189"/>
      <c r="AL263" s="189"/>
      <c r="AM263" s="189"/>
      <c r="AN263" s="189"/>
      <c r="AO263" s="189"/>
      <c r="AP263" s="189"/>
      <c r="AQ263" s="189"/>
      <c r="AR263" s="189"/>
      <c r="AS263" s="189"/>
      <c r="AT263" s="189"/>
      <c r="AU263" s="189"/>
      <c r="AV263" s="189"/>
      <c r="AW263" s="189"/>
      <c r="AX263" s="189"/>
      <c r="AY263" s="189"/>
      <c r="AZ263" s="189"/>
      <c r="BA263" s="189"/>
      <c r="BB263" s="189"/>
      <c r="BC263" s="189"/>
      <c r="BD263" s="189"/>
      <c r="BE263" s="189"/>
      <c r="BF263" s="189"/>
      <c r="BG263" s="189"/>
      <c r="BH263" s="189"/>
    </row>
    <row r="264" spans="1:60" x14ac:dyDescent="0.25">
      <c r="A264" s="189"/>
      <c r="B264" s="189"/>
      <c r="C264" s="189"/>
      <c r="D264" s="189"/>
      <c r="E264" s="189"/>
      <c r="F264" s="189"/>
      <c r="G264" s="189"/>
      <c r="H264" s="189"/>
      <c r="I264" s="189"/>
      <c r="J264" s="189"/>
      <c r="K264" s="189"/>
      <c r="L264" s="189"/>
      <c r="M264" s="189"/>
      <c r="N264" s="189"/>
      <c r="O264" s="189"/>
      <c r="P264" s="189"/>
      <c r="Q264" s="189"/>
      <c r="R264" s="189"/>
      <c r="S264" s="189"/>
      <c r="T264" s="189"/>
      <c r="U264" s="189"/>
      <c r="V264" s="189"/>
      <c r="W264" s="189"/>
      <c r="X264" s="189"/>
      <c r="Y264" s="189"/>
      <c r="Z264" s="189"/>
      <c r="AA264" s="189"/>
      <c r="AB264" s="189"/>
      <c r="AC264" s="189"/>
      <c r="AD264" s="189"/>
      <c r="AE264" s="189"/>
      <c r="AF264" s="189"/>
      <c r="AG264" s="189"/>
      <c r="AH264" s="189"/>
      <c r="AI264" s="189"/>
      <c r="AJ264" s="189"/>
      <c r="AK264" s="189"/>
      <c r="AL264" s="189"/>
      <c r="AM264" s="189"/>
      <c r="AN264" s="189"/>
      <c r="AO264" s="189"/>
      <c r="AP264" s="189"/>
      <c r="AQ264" s="189"/>
      <c r="AR264" s="189"/>
      <c r="AS264" s="189"/>
      <c r="AT264" s="189"/>
      <c r="AU264" s="189"/>
      <c r="AV264" s="189"/>
      <c r="AW264" s="189"/>
      <c r="AX264" s="189"/>
      <c r="AY264" s="189"/>
      <c r="AZ264" s="189"/>
      <c r="BA264" s="189"/>
      <c r="BB264" s="189"/>
      <c r="BC264" s="189"/>
      <c r="BD264" s="189"/>
      <c r="BE264" s="189"/>
      <c r="BF264" s="189"/>
      <c r="BG264" s="189"/>
      <c r="BH264" s="189"/>
    </row>
    <row r="265" spans="1:60" x14ac:dyDescent="0.25">
      <c r="A265" s="189"/>
      <c r="B265" s="189"/>
      <c r="C265" s="189"/>
      <c r="D265" s="189"/>
      <c r="E265" s="189"/>
      <c r="F265" s="189"/>
      <c r="G265" s="189"/>
      <c r="H265" s="189"/>
      <c r="I265" s="189"/>
      <c r="J265" s="189"/>
      <c r="K265" s="189"/>
      <c r="L265" s="189"/>
      <c r="M265" s="189"/>
      <c r="N265" s="189"/>
      <c r="O265" s="189"/>
      <c r="P265" s="189"/>
      <c r="Q265" s="189"/>
      <c r="R265" s="189"/>
      <c r="S265" s="189"/>
      <c r="T265" s="189"/>
      <c r="U265" s="189"/>
      <c r="V265" s="189"/>
      <c r="W265" s="189"/>
      <c r="X265" s="189"/>
      <c r="Y265" s="189"/>
      <c r="Z265" s="189"/>
      <c r="AA265" s="189"/>
      <c r="AB265" s="189"/>
      <c r="AC265" s="189"/>
      <c r="AD265" s="189"/>
      <c r="AE265" s="189"/>
      <c r="AF265" s="189"/>
      <c r="AG265" s="189"/>
      <c r="AH265" s="189"/>
      <c r="AI265" s="189"/>
      <c r="AJ265" s="189"/>
      <c r="AK265" s="189"/>
      <c r="AL265" s="189"/>
      <c r="AM265" s="189"/>
      <c r="AN265" s="189"/>
      <c r="AO265" s="189"/>
      <c r="AP265" s="189"/>
      <c r="AQ265" s="189"/>
      <c r="AR265" s="189"/>
      <c r="AS265" s="189"/>
      <c r="AT265" s="189"/>
      <c r="AU265" s="189"/>
      <c r="AV265" s="189"/>
      <c r="AW265" s="189"/>
      <c r="AX265" s="189"/>
      <c r="AY265" s="189"/>
      <c r="AZ265" s="189"/>
      <c r="BA265" s="189"/>
      <c r="BB265" s="189"/>
      <c r="BC265" s="189"/>
      <c r="BD265" s="189"/>
      <c r="BE265" s="189"/>
      <c r="BF265" s="189"/>
      <c r="BG265" s="189"/>
      <c r="BH265" s="189"/>
    </row>
    <row r="266" spans="1:60" x14ac:dyDescent="0.25">
      <c r="A266" s="189"/>
      <c r="B266" s="189"/>
      <c r="C266" s="189"/>
      <c r="D266" s="189"/>
      <c r="E266" s="189"/>
      <c r="F266" s="189"/>
      <c r="G266" s="189"/>
      <c r="H266" s="189"/>
      <c r="I266" s="189"/>
      <c r="J266" s="189"/>
      <c r="K266" s="189"/>
      <c r="L266" s="189"/>
      <c r="M266" s="189"/>
      <c r="N266" s="189"/>
      <c r="O266" s="189"/>
      <c r="P266" s="189"/>
      <c r="Q266" s="189"/>
      <c r="R266" s="189"/>
      <c r="S266" s="189"/>
      <c r="T266" s="189"/>
      <c r="U266" s="189"/>
      <c r="V266" s="189"/>
      <c r="W266" s="189"/>
      <c r="X266" s="189"/>
      <c r="Y266" s="189"/>
      <c r="Z266" s="189"/>
      <c r="AA266" s="189"/>
      <c r="AB266" s="189"/>
      <c r="AC266" s="189"/>
      <c r="AD266" s="189"/>
      <c r="AE266" s="189"/>
      <c r="AF266" s="189"/>
      <c r="AG266" s="189"/>
      <c r="AH266" s="189"/>
      <c r="AI266" s="189"/>
      <c r="AJ266" s="189"/>
      <c r="AK266" s="189"/>
      <c r="AL266" s="189"/>
      <c r="AM266" s="189"/>
      <c r="AN266" s="189"/>
      <c r="AO266" s="189"/>
      <c r="AP266" s="189"/>
      <c r="AQ266" s="189"/>
      <c r="AR266" s="189"/>
      <c r="AS266" s="189"/>
      <c r="AT266" s="189"/>
      <c r="AU266" s="189"/>
      <c r="AV266" s="189"/>
      <c r="AW266" s="189"/>
      <c r="AX266" s="189"/>
      <c r="AY266" s="189"/>
      <c r="AZ266" s="189"/>
      <c r="BA266" s="189"/>
      <c r="BB266" s="189"/>
      <c r="BC266" s="189"/>
      <c r="BD266" s="189"/>
      <c r="BE266" s="189"/>
      <c r="BF266" s="189"/>
      <c r="BG266" s="189"/>
      <c r="BH266" s="189"/>
    </row>
    <row r="267" spans="1:60" x14ac:dyDescent="0.25">
      <c r="A267" s="189"/>
      <c r="B267" s="189"/>
      <c r="C267" s="189"/>
      <c r="D267" s="189"/>
      <c r="E267" s="189"/>
      <c r="F267" s="189"/>
      <c r="G267" s="189"/>
      <c r="H267" s="189"/>
      <c r="I267" s="189"/>
      <c r="J267" s="189"/>
      <c r="K267" s="189"/>
      <c r="L267" s="189"/>
      <c r="M267" s="189"/>
      <c r="N267" s="189"/>
      <c r="O267" s="189"/>
      <c r="P267" s="189"/>
      <c r="Q267" s="189"/>
      <c r="R267" s="189"/>
      <c r="S267" s="189"/>
      <c r="T267" s="189"/>
      <c r="U267" s="189"/>
      <c r="V267" s="189"/>
      <c r="W267" s="189"/>
      <c r="X267" s="189"/>
      <c r="Y267" s="189"/>
      <c r="Z267" s="189"/>
      <c r="AA267" s="189"/>
      <c r="AB267" s="189"/>
      <c r="AC267" s="189"/>
      <c r="AD267" s="189"/>
      <c r="AE267" s="189"/>
      <c r="AF267" s="189"/>
      <c r="AG267" s="189"/>
      <c r="AH267" s="189"/>
      <c r="AI267" s="189"/>
      <c r="AJ267" s="189"/>
      <c r="AK267" s="189"/>
      <c r="AL267" s="189"/>
      <c r="AM267" s="189"/>
      <c r="AN267" s="189"/>
      <c r="AO267" s="189"/>
      <c r="AP267" s="189"/>
      <c r="AQ267" s="189"/>
      <c r="AR267" s="189"/>
      <c r="AS267" s="189"/>
      <c r="AT267" s="189"/>
      <c r="AU267" s="189"/>
      <c r="AV267" s="189"/>
      <c r="AW267" s="189"/>
      <c r="AX267" s="189"/>
      <c r="AY267" s="189"/>
      <c r="AZ267" s="189"/>
      <c r="BA267" s="189"/>
      <c r="BB267" s="189"/>
      <c r="BC267" s="189"/>
      <c r="BD267" s="189"/>
      <c r="BE267" s="189"/>
      <c r="BF267" s="189"/>
      <c r="BG267" s="189"/>
      <c r="BH267" s="189"/>
    </row>
    <row r="268" spans="1:60" x14ac:dyDescent="0.25">
      <c r="A268" s="189"/>
      <c r="B268" s="189"/>
      <c r="C268" s="189"/>
      <c r="D268" s="189"/>
      <c r="E268" s="189"/>
      <c r="F268" s="189"/>
      <c r="G268" s="189"/>
      <c r="H268" s="189"/>
      <c r="I268" s="189"/>
      <c r="J268" s="189"/>
      <c r="K268" s="189"/>
      <c r="L268" s="189"/>
      <c r="M268" s="189"/>
      <c r="N268" s="189"/>
      <c r="O268" s="189"/>
      <c r="P268" s="189"/>
      <c r="Q268" s="189"/>
      <c r="R268" s="189"/>
      <c r="S268" s="189"/>
      <c r="T268" s="189"/>
      <c r="U268" s="189"/>
      <c r="V268" s="189"/>
      <c r="W268" s="189"/>
      <c r="X268" s="189"/>
      <c r="Y268" s="189"/>
      <c r="Z268" s="189"/>
      <c r="AA268" s="189"/>
      <c r="AB268" s="189"/>
      <c r="AC268" s="189"/>
      <c r="AD268" s="189"/>
      <c r="AE268" s="189"/>
      <c r="AF268" s="189"/>
      <c r="AG268" s="189"/>
      <c r="AH268" s="189"/>
      <c r="AI268" s="189"/>
      <c r="AJ268" s="189"/>
      <c r="AK268" s="189"/>
      <c r="AL268" s="189"/>
      <c r="AM268" s="189"/>
      <c r="AN268" s="189"/>
      <c r="AO268" s="189"/>
      <c r="AP268" s="189"/>
      <c r="AQ268" s="189"/>
      <c r="AR268" s="189"/>
      <c r="AS268" s="189"/>
      <c r="AT268" s="189"/>
      <c r="AU268" s="189"/>
      <c r="AV268" s="189"/>
      <c r="AW268" s="189"/>
      <c r="AX268" s="189"/>
      <c r="AY268" s="189"/>
      <c r="AZ268" s="189"/>
      <c r="BA268" s="189"/>
      <c r="BB268" s="189"/>
      <c r="BC268" s="189"/>
      <c r="BD268" s="189"/>
      <c r="BE268" s="189"/>
      <c r="BF268" s="189"/>
      <c r="BG268" s="189"/>
      <c r="BH268" s="189"/>
    </row>
    <row r="269" spans="1:60" x14ac:dyDescent="0.25">
      <c r="A269" s="189"/>
      <c r="B269" s="189"/>
      <c r="C269" s="189"/>
      <c r="D269" s="189"/>
      <c r="E269" s="189"/>
      <c r="F269" s="189"/>
      <c r="G269" s="189"/>
      <c r="H269" s="189"/>
      <c r="I269" s="189"/>
      <c r="J269" s="189"/>
      <c r="K269" s="189"/>
      <c r="L269" s="189"/>
      <c r="M269" s="189"/>
      <c r="N269" s="189"/>
      <c r="O269" s="189"/>
      <c r="P269" s="189"/>
      <c r="Q269" s="189"/>
      <c r="R269" s="189"/>
      <c r="S269" s="189"/>
      <c r="T269" s="189"/>
      <c r="U269" s="189"/>
      <c r="V269" s="189"/>
      <c r="W269" s="189"/>
      <c r="X269" s="189"/>
      <c r="Y269" s="189"/>
      <c r="Z269" s="189"/>
      <c r="AA269" s="189"/>
      <c r="AB269" s="189"/>
      <c r="AC269" s="189"/>
      <c r="AD269" s="189"/>
      <c r="AE269" s="189"/>
      <c r="AF269" s="189"/>
      <c r="AG269" s="189"/>
      <c r="AH269" s="189"/>
      <c r="AI269" s="189"/>
      <c r="AJ269" s="189"/>
      <c r="AK269" s="189"/>
      <c r="AL269" s="189"/>
      <c r="AM269" s="189"/>
      <c r="AN269" s="189"/>
      <c r="AO269" s="189"/>
      <c r="AP269" s="189"/>
      <c r="AQ269" s="189"/>
      <c r="AR269" s="189"/>
      <c r="AS269" s="189"/>
      <c r="AT269" s="189"/>
      <c r="AU269" s="189"/>
      <c r="AV269" s="189"/>
      <c r="AW269" s="189"/>
      <c r="AX269" s="189"/>
      <c r="AY269" s="189"/>
      <c r="AZ269" s="189"/>
      <c r="BA269" s="189"/>
      <c r="BB269" s="189"/>
      <c r="BC269" s="189"/>
      <c r="BD269" s="189"/>
      <c r="BE269" s="189"/>
      <c r="BF269" s="189"/>
      <c r="BG269" s="189"/>
      <c r="BH269" s="189"/>
    </row>
    <row r="270" spans="1:60" x14ac:dyDescent="0.25">
      <c r="A270" s="189"/>
      <c r="B270" s="189"/>
      <c r="C270" s="189"/>
      <c r="D270" s="189"/>
      <c r="E270" s="189"/>
      <c r="F270" s="189"/>
      <c r="G270" s="189"/>
      <c r="H270" s="189"/>
      <c r="I270" s="189"/>
      <c r="J270" s="189"/>
      <c r="K270" s="189"/>
      <c r="L270" s="189"/>
      <c r="M270" s="189"/>
      <c r="N270" s="189"/>
      <c r="O270" s="189"/>
      <c r="P270" s="189"/>
      <c r="Q270" s="189"/>
      <c r="R270" s="189"/>
      <c r="S270" s="189"/>
      <c r="T270" s="189"/>
      <c r="U270" s="189"/>
      <c r="V270" s="189"/>
      <c r="W270" s="189"/>
      <c r="X270" s="189"/>
      <c r="Y270" s="189"/>
      <c r="Z270" s="189"/>
      <c r="AA270" s="189"/>
      <c r="AB270" s="189"/>
      <c r="AC270" s="189"/>
      <c r="AD270" s="189"/>
      <c r="AE270" s="189"/>
      <c r="AF270" s="189"/>
      <c r="AG270" s="189"/>
      <c r="AH270" s="189"/>
      <c r="AI270" s="189"/>
      <c r="AJ270" s="189"/>
      <c r="AK270" s="189"/>
      <c r="AL270" s="189"/>
      <c r="AM270" s="189"/>
      <c r="AN270" s="189"/>
      <c r="AO270" s="189"/>
      <c r="AP270" s="189"/>
      <c r="AQ270" s="189"/>
      <c r="AR270" s="189"/>
      <c r="AS270" s="189"/>
      <c r="AT270" s="189"/>
      <c r="AU270" s="189"/>
      <c r="AV270" s="189"/>
      <c r="AW270" s="189"/>
      <c r="AX270" s="189"/>
      <c r="AY270" s="189"/>
      <c r="AZ270" s="189"/>
      <c r="BA270" s="189"/>
      <c r="BB270" s="189"/>
      <c r="BC270" s="189"/>
      <c r="BD270" s="189"/>
      <c r="BE270" s="189"/>
      <c r="BF270" s="189"/>
      <c r="BG270" s="189"/>
      <c r="BH270" s="189"/>
    </row>
    <row r="271" spans="1:60" x14ac:dyDescent="0.25">
      <c r="A271" s="189"/>
      <c r="B271" s="189"/>
      <c r="C271" s="189"/>
      <c r="D271" s="189"/>
      <c r="E271" s="189"/>
      <c r="F271" s="189"/>
      <c r="G271" s="189"/>
      <c r="H271" s="189"/>
      <c r="I271" s="189"/>
      <c r="J271" s="189"/>
      <c r="K271" s="189"/>
      <c r="L271" s="189"/>
      <c r="M271" s="189"/>
      <c r="N271" s="189"/>
      <c r="O271" s="189"/>
      <c r="P271" s="189"/>
      <c r="Q271" s="189"/>
      <c r="R271" s="189"/>
      <c r="S271" s="189"/>
      <c r="T271" s="189"/>
      <c r="U271" s="189"/>
      <c r="V271" s="189"/>
      <c r="W271" s="189"/>
      <c r="X271" s="189"/>
      <c r="Y271" s="189"/>
      <c r="Z271" s="189"/>
      <c r="AA271" s="189"/>
      <c r="AB271" s="189"/>
      <c r="AC271" s="189"/>
      <c r="AD271" s="189"/>
      <c r="AE271" s="189"/>
      <c r="AF271" s="189"/>
      <c r="AG271" s="189"/>
      <c r="AH271" s="189"/>
      <c r="AI271" s="189"/>
      <c r="AJ271" s="189"/>
      <c r="AK271" s="189"/>
      <c r="AL271" s="189"/>
      <c r="AM271" s="189"/>
      <c r="AN271" s="189"/>
      <c r="AO271" s="189"/>
      <c r="AP271" s="189"/>
      <c r="AQ271" s="189"/>
      <c r="AR271" s="189"/>
      <c r="AS271" s="189"/>
      <c r="AT271" s="189"/>
      <c r="AU271" s="189"/>
      <c r="AV271" s="189"/>
      <c r="AW271" s="189"/>
      <c r="AX271" s="189"/>
      <c r="AY271" s="189"/>
      <c r="AZ271" s="189"/>
      <c r="BA271" s="189"/>
      <c r="BB271" s="189"/>
      <c r="BC271" s="189"/>
      <c r="BD271" s="189"/>
      <c r="BE271" s="189"/>
      <c r="BF271" s="189"/>
      <c r="BG271" s="189"/>
      <c r="BH271" s="189"/>
    </row>
    <row r="272" spans="1:60" x14ac:dyDescent="0.25">
      <c r="A272" s="189"/>
      <c r="B272" s="189"/>
      <c r="C272" s="189"/>
      <c r="D272" s="189"/>
      <c r="E272" s="189"/>
      <c r="F272" s="189"/>
      <c r="G272" s="189"/>
      <c r="H272" s="189"/>
      <c r="I272" s="189"/>
      <c r="J272" s="189"/>
      <c r="K272" s="189"/>
      <c r="L272" s="189"/>
      <c r="M272" s="189"/>
      <c r="N272" s="189"/>
      <c r="O272" s="189"/>
      <c r="P272" s="189"/>
      <c r="Q272" s="189"/>
      <c r="R272" s="189"/>
      <c r="S272" s="189"/>
      <c r="T272" s="189"/>
      <c r="U272" s="189"/>
      <c r="V272" s="189"/>
      <c r="W272" s="189"/>
      <c r="X272" s="189"/>
      <c r="Y272" s="189"/>
      <c r="Z272" s="189"/>
      <c r="AA272" s="189"/>
      <c r="AB272" s="189"/>
      <c r="AC272" s="189"/>
      <c r="AD272" s="189"/>
      <c r="AE272" s="189"/>
      <c r="AF272" s="189"/>
      <c r="AG272" s="189"/>
      <c r="AH272" s="189"/>
      <c r="AI272" s="189"/>
      <c r="AJ272" s="189"/>
      <c r="AK272" s="189"/>
      <c r="AL272" s="189"/>
      <c r="AM272" s="189"/>
      <c r="AN272" s="189"/>
      <c r="AO272" s="189"/>
      <c r="AP272" s="189"/>
      <c r="AQ272" s="189"/>
      <c r="AR272" s="189"/>
      <c r="AS272" s="189"/>
      <c r="AT272" s="189"/>
      <c r="AU272" s="189"/>
      <c r="AV272" s="189"/>
      <c r="AW272" s="189"/>
      <c r="AX272" s="189"/>
      <c r="AY272" s="189"/>
      <c r="AZ272" s="189"/>
      <c r="BA272" s="189"/>
      <c r="BB272" s="189"/>
      <c r="BC272" s="189"/>
      <c r="BD272" s="189"/>
      <c r="BE272" s="189"/>
      <c r="BF272" s="189"/>
      <c r="BG272" s="189"/>
      <c r="BH272" s="189"/>
    </row>
    <row r="273" spans="1:60" x14ac:dyDescent="0.25">
      <c r="A273" s="189"/>
      <c r="B273" s="189"/>
      <c r="C273" s="189"/>
      <c r="D273" s="189"/>
      <c r="E273" s="189"/>
      <c r="F273" s="189"/>
      <c r="G273" s="189"/>
      <c r="H273" s="189"/>
      <c r="I273" s="189"/>
      <c r="J273" s="189"/>
      <c r="K273" s="189"/>
      <c r="L273" s="189"/>
      <c r="M273" s="189"/>
      <c r="N273" s="189"/>
      <c r="O273" s="189"/>
      <c r="P273" s="189"/>
      <c r="Q273" s="189"/>
      <c r="R273" s="189"/>
      <c r="S273" s="189"/>
      <c r="T273" s="189"/>
      <c r="U273" s="189"/>
      <c r="V273" s="189"/>
      <c r="W273" s="189"/>
      <c r="X273" s="189"/>
      <c r="Y273" s="189"/>
      <c r="Z273" s="189"/>
      <c r="AA273" s="189"/>
      <c r="AB273" s="189"/>
      <c r="AC273" s="189"/>
      <c r="AD273" s="189"/>
      <c r="AE273" s="189"/>
      <c r="AF273" s="189"/>
      <c r="AG273" s="189"/>
      <c r="AH273" s="189"/>
      <c r="AI273" s="189"/>
      <c r="AJ273" s="189"/>
      <c r="AK273" s="189"/>
      <c r="AL273" s="189"/>
      <c r="AM273" s="189"/>
      <c r="AN273" s="189"/>
      <c r="AO273" s="189"/>
      <c r="AP273" s="189"/>
      <c r="AQ273" s="189"/>
      <c r="AR273" s="189"/>
      <c r="AS273" s="189"/>
      <c r="AT273" s="189"/>
      <c r="AU273" s="189"/>
      <c r="AV273" s="189"/>
      <c r="AW273" s="189"/>
      <c r="AX273" s="189"/>
      <c r="AY273" s="189"/>
      <c r="AZ273" s="189"/>
      <c r="BA273" s="189"/>
      <c r="BB273" s="189"/>
      <c r="BC273" s="189"/>
      <c r="BD273" s="189"/>
      <c r="BE273" s="189"/>
      <c r="BF273" s="189"/>
      <c r="BG273" s="189"/>
      <c r="BH273" s="189"/>
    </row>
    <row r="274" spans="1:60" x14ac:dyDescent="0.25">
      <c r="A274" s="189"/>
      <c r="B274" s="189"/>
      <c r="C274" s="189"/>
      <c r="D274" s="189"/>
      <c r="E274" s="189"/>
      <c r="F274" s="189"/>
      <c r="G274" s="189"/>
      <c r="H274" s="189"/>
      <c r="I274" s="189"/>
      <c r="J274" s="189"/>
      <c r="K274" s="189"/>
      <c r="L274" s="189"/>
      <c r="M274" s="189"/>
      <c r="N274" s="189"/>
      <c r="O274" s="189"/>
      <c r="P274" s="189"/>
      <c r="Q274" s="189"/>
      <c r="R274" s="189"/>
      <c r="S274" s="189"/>
      <c r="T274" s="189"/>
      <c r="U274" s="189"/>
      <c r="V274" s="189"/>
      <c r="W274" s="189"/>
      <c r="X274" s="189"/>
      <c r="Y274" s="189"/>
      <c r="Z274" s="189"/>
      <c r="AA274" s="189"/>
      <c r="AB274" s="189"/>
      <c r="AC274" s="189"/>
      <c r="AD274" s="189"/>
      <c r="AE274" s="189"/>
      <c r="AF274" s="189"/>
      <c r="AG274" s="189"/>
      <c r="AH274" s="189"/>
      <c r="AI274" s="189"/>
      <c r="AJ274" s="189"/>
      <c r="AK274" s="189"/>
      <c r="AL274" s="189"/>
      <c r="AM274" s="189"/>
      <c r="AN274" s="189"/>
      <c r="AO274" s="189"/>
      <c r="AP274" s="189"/>
      <c r="AQ274" s="189"/>
      <c r="AR274" s="189"/>
      <c r="AS274" s="189"/>
      <c r="AT274" s="189"/>
      <c r="AU274" s="189"/>
      <c r="AV274" s="189"/>
      <c r="AW274" s="189"/>
      <c r="AX274" s="189"/>
      <c r="AY274" s="189"/>
      <c r="AZ274" s="189"/>
      <c r="BA274" s="189"/>
      <c r="BB274" s="189"/>
      <c r="BC274" s="189"/>
      <c r="BD274" s="189"/>
      <c r="BE274" s="189"/>
      <c r="BF274" s="189"/>
      <c r="BG274" s="189"/>
      <c r="BH274" s="189"/>
    </row>
    <row r="275" spans="1:60" x14ac:dyDescent="0.25">
      <c r="A275" s="189"/>
      <c r="B275" s="189"/>
      <c r="C275" s="189"/>
      <c r="D275" s="189"/>
      <c r="E275" s="189"/>
      <c r="F275" s="189"/>
      <c r="G275" s="189"/>
      <c r="H275" s="189"/>
      <c r="I275" s="189"/>
      <c r="J275" s="189"/>
      <c r="K275" s="189"/>
      <c r="L275" s="189"/>
      <c r="M275" s="189"/>
      <c r="N275" s="189"/>
      <c r="O275" s="189"/>
      <c r="P275" s="189"/>
      <c r="Q275" s="189"/>
      <c r="R275" s="189"/>
      <c r="S275" s="189"/>
      <c r="T275" s="189"/>
      <c r="U275" s="189"/>
      <c r="V275" s="189"/>
      <c r="W275" s="189"/>
      <c r="X275" s="189"/>
      <c r="Y275" s="189"/>
      <c r="Z275" s="189"/>
      <c r="AA275" s="189"/>
      <c r="AB275" s="189"/>
      <c r="AC275" s="189"/>
      <c r="AD275" s="189"/>
      <c r="AE275" s="189"/>
      <c r="AF275" s="189"/>
      <c r="AG275" s="189"/>
      <c r="AH275" s="189"/>
      <c r="AI275" s="189"/>
      <c r="AJ275" s="189"/>
      <c r="AK275" s="189"/>
      <c r="AL275" s="189"/>
      <c r="AM275" s="189"/>
      <c r="AN275" s="189"/>
      <c r="AO275" s="189"/>
      <c r="AP275" s="189"/>
      <c r="AQ275" s="189"/>
      <c r="AR275" s="189"/>
      <c r="AS275" s="189"/>
      <c r="AT275" s="189"/>
      <c r="AU275" s="189"/>
      <c r="AV275" s="189"/>
      <c r="AW275" s="189"/>
      <c r="AX275" s="189"/>
      <c r="AY275" s="189"/>
      <c r="AZ275" s="189"/>
      <c r="BA275" s="189"/>
      <c r="BB275" s="189"/>
      <c r="BC275" s="189"/>
      <c r="BD275" s="189"/>
      <c r="BE275" s="189"/>
      <c r="BF275" s="189"/>
      <c r="BG275" s="189"/>
      <c r="BH275" s="189"/>
    </row>
    <row r="276" spans="1:60" x14ac:dyDescent="0.25">
      <c r="A276" s="189"/>
      <c r="B276" s="189"/>
      <c r="C276" s="189"/>
      <c r="D276" s="189"/>
      <c r="E276" s="189"/>
      <c r="F276" s="189"/>
      <c r="G276" s="189"/>
      <c r="H276" s="189"/>
      <c r="I276" s="189"/>
      <c r="J276" s="189"/>
      <c r="K276" s="189"/>
      <c r="L276" s="189"/>
      <c r="M276" s="189"/>
      <c r="N276" s="189"/>
      <c r="O276" s="189"/>
      <c r="P276" s="189"/>
      <c r="Q276" s="189"/>
      <c r="R276" s="189"/>
      <c r="S276" s="189"/>
      <c r="T276" s="189"/>
      <c r="U276" s="189"/>
      <c r="V276" s="189"/>
      <c r="W276" s="189"/>
      <c r="X276" s="189"/>
      <c r="Y276" s="189"/>
      <c r="Z276" s="189"/>
      <c r="AA276" s="189"/>
      <c r="AB276" s="189"/>
      <c r="AC276" s="189"/>
      <c r="AD276" s="189"/>
      <c r="AE276" s="189"/>
      <c r="AF276" s="189"/>
      <c r="AG276" s="189"/>
      <c r="AH276" s="189"/>
      <c r="AI276" s="189"/>
      <c r="AJ276" s="189"/>
      <c r="AK276" s="189"/>
      <c r="AL276" s="189"/>
      <c r="AM276" s="189"/>
      <c r="AN276" s="189"/>
      <c r="AO276" s="189"/>
      <c r="AP276" s="189"/>
      <c r="AQ276" s="189"/>
      <c r="AR276" s="189"/>
      <c r="AS276" s="189"/>
      <c r="AT276" s="189"/>
      <c r="AU276" s="189"/>
      <c r="AV276" s="189"/>
      <c r="AW276" s="189"/>
      <c r="AX276" s="189"/>
      <c r="AY276" s="189"/>
      <c r="AZ276" s="189"/>
      <c r="BA276" s="189"/>
      <c r="BB276" s="189"/>
      <c r="BC276" s="189"/>
      <c r="BD276" s="189"/>
      <c r="BE276" s="189"/>
      <c r="BF276" s="189"/>
      <c r="BG276" s="189"/>
      <c r="BH276" s="189"/>
    </row>
    <row r="277" spans="1:60" x14ac:dyDescent="0.25">
      <c r="A277" s="189"/>
      <c r="B277" s="189"/>
      <c r="C277" s="189"/>
      <c r="D277" s="189"/>
      <c r="E277" s="189"/>
      <c r="F277" s="189"/>
      <c r="G277" s="189"/>
      <c r="H277" s="189"/>
      <c r="I277" s="189"/>
      <c r="J277" s="189"/>
      <c r="K277" s="189"/>
      <c r="L277" s="189"/>
      <c r="M277" s="189"/>
      <c r="N277" s="189"/>
      <c r="O277" s="189"/>
      <c r="P277" s="189"/>
      <c r="Q277" s="189"/>
      <c r="R277" s="189"/>
      <c r="S277" s="189"/>
      <c r="T277" s="189"/>
      <c r="U277" s="189"/>
      <c r="V277" s="189"/>
      <c r="W277" s="189"/>
      <c r="X277" s="189"/>
      <c r="Y277" s="189"/>
      <c r="Z277" s="189"/>
      <c r="AA277" s="189"/>
      <c r="AB277" s="189"/>
      <c r="AC277" s="189"/>
      <c r="AD277" s="189"/>
      <c r="AE277" s="189"/>
      <c r="AF277" s="189"/>
      <c r="AG277" s="189"/>
      <c r="AH277" s="189"/>
      <c r="AI277" s="189"/>
      <c r="AJ277" s="189"/>
      <c r="AK277" s="189"/>
      <c r="AL277" s="189"/>
      <c r="AM277" s="189"/>
      <c r="AN277" s="189"/>
      <c r="AO277" s="189"/>
      <c r="AP277" s="189"/>
      <c r="AQ277" s="189"/>
      <c r="AR277" s="189"/>
      <c r="AS277" s="189"/>
      <c r="AT277" s="189"/>
      <c r="AU277" s="189"/>
      <c r="AV277" s="189"/>
      <c r="AW277" s="189"/>
      <c r="AX277" s="189"/>
      <c r="AY277" s="189"/>
      <c r="AZ277" s="189"/>
      <c r="BA277" s="189"/>
      <c r="BB277" s="189"/>
      <c r="BC277" s="189"/>
      <c r="BD277" s="189"/>
      <c r="BE277" s="189"/>
      <c r="BF277" s="189"/>
      <c r="BG277" s="189"/>
      <c r="BH277" s="189"/>
    </row>
    <row r="278" spans="1:60" x14ac:dyDescent="0.25">
      <c r="A278" s="189"/>
      <c r="B278" s="189"/>
      <c r="C278" s="189"/>
      <c r="D278" s="189"/>
      <c r="E278" s="189"/>
      <c r="F278" s="189"/>
      <c r="G278" s="189"/>
      <c r="H278" s="189"/>
      <c r="I278" s="189"/>
      <c r="J278" s="189"/>
      <c r="K278" s="189"/>
      <c r="L278" s="189"/>
      <c r="M278" s="189"/>
      <c r="N278" s="189"/>
      <c r="O278" s="189"/>
      <c r="P278" s="189"/>
      <c r="Q278" s="189"/>
      <c r="R278" s="189"/>
      <c r="S278" s="189"/>
      <c r="T278" s="189"/>
      <c r="U278" s="189"/>
      <c r="V278" s="189"/>
      <c r="W278" s="189"/>
      <c r="X278" s="189"/>
      <c r="Y278" s="189"/>
      <c r="Z278" s="189"/>
      <c r="AA278" s="189"/>
      <c r="AB278" s="189"/>
      <c r="AC278" s="189"/>
      <c r="AD278" s="189"/>
      <c r="AE278" s="189"/>
      <c r="AF278" s="189"/>
      <c r="AG278" s="189"/>
      <c r="AH278" s="189"/>
      <c r="AI278" s="189"/>
      <c r="AJ278" s="189"/>
      <c r="AK278" s="189"/>
      <c r="AL278" s="189"/>
      <c r="AM278" s="189"/>
      <c r="AN278" s="189"/>
      <c r="AO278" s="189"/>
      <c r="AP278" s="189"/>
      <c r="AQ278" s="189"/>
      <c r="AR278" s="189"/>
      <c r="AS278" s="189"/>
      <c r="AT278" s="189"/>
      <c r="AU278" s="189"/>
      <c r="AV278" s="189"/>
      <c r="AW278" s="189"/>
      <c r="AX278" s="189"/>
      <c r="AY278" s="189"/>
      <c r="AZ278" s="189"/>
      <c r="BA278" s="189"/>
      <c r="BB278" s="189"/>
      <c r="BC278" s="189"/>
      <c r="BD278" s="189"/>
      <c r="BE278" s="189"/>
      <c r="BF278" s="189"/>
      <c r="BG278" s="189"/>
      <c r="BH278" s="189"/>
    </row>
    <row r="279" spans="1:60" x14ac:dyDescent="0.25">
      <c r="A279" s="189"/>
      <c r="B279" s="189"/>
      <c r="C279" s="189"/>
      <c r="D279" s="189"/>
      <c r="E279" s="189"/>
      <c r="F279" s="189"/>
      <c r="G279" s="189"/>
      <c r="H279" s="189"/>
      <c r="I279" s="189"/>
      <c r="J279" s="189"/>
      <c r="K279" s="189"/>
      <c r="L279" s="189"/>
      <c r="M279" s="189"/>
      <c r="N279" s="189"/>
      <c r="O279" s="189"/>
      <c r="P279" s="189"/>
      <c r="Q279" s="189"/>
      <c r="R279" s="189"/>
      <c r="S279" s="189"/>
      <c r="T279" s="189"/>
      <c r="U279" s="189"/>
      <c r="V279" s="189"/>
      <c r="W279" s="189"/>
      <c r="X279" s="189"/>
      <c r="Y279" s="189"/>
      <c r="Z279" s="189"/>
      <c r="AA279" s="189"/>
      <c r="AB279" s="189"/>
      <c r="AC279" s="189"/>
      <c r="AD279" s="189"/>
      <c r="AE279" s="189"/>
      <c r="AF279" s="189"/>
      <c r="AG279" s="189"/>
      <c r="AH279" s="189"/>
      <c r="AI279" s="189"/>
      <c r="AJ279" s="189"/>
      <c r="AK279" s="189"/>
      <c r="AL279" s="189"/>
      <c r="AM279" s="189"/>
      <c r="AN279" s="189"/>
      <c r="AO279" s="189"/>
      <c r="AP279" s="189"/>
      <c r="AQ279" s="189"/>
      <c r="AR279" s="189"/>
      <c r="AS279" s="189"/>
      <c r="AT279" s="189"/>
      <c r="AU279" s="189"/>
      <c r="AV279" s="189"/>
      <c r="AW279" s="189"/>
      <c r="AX279" s="189"/>
      <c r="AY279" s="189"/>
      <c r="AZ279" s="189"/>
      <c r="BA279" s="189"/>
      <c r="BB279" s="189"/>
      <c r="BC279" s="189"/>
      <c r="BD279" s="189"/>
      <c r="BE279" s="189"/>
      <c r="BF279" s="189"/>
      <c r="BG279" s="189"/>
      <c r="BH279" s="189"/>
    </row>
    <row r="280" spans="1:60" x14ac:dyDescent="0.25">
      <c r="A280" s="189"/>
      <c r="B280" s="189"/>
      <c r="C280" s="189"/>
      <c r="D280" s="189"/>
      <c r="E280" s="189"/>
      <c r="F280" s="189"/>
      <c r="G280" s="189"/>
      <c r="H280" s="189"/>
      <c r="I280" s="189"/>
      <c r="J280" s="189"/>
      <c r="K280" s="189"/>
      <c r="L280" s="189"/>
      <c r="M280" s="189"/>
      <c r="N280" s="189"/>
      <c r="O280" s="189"/>
      <c r="P280" s="189"/>
      <c r="Q280" s="189"/>
      <c r="R280" s="189"/>
      <c r="S280" s="189"/>
      <c r="T280" s="189"/>
      <c r="U280" s="189"/>
      <c r="V280" s="189"/>
      <c r="W280" s="189"/>
      <c r="X280" s="189"/>
      <c r="Y280" s="189"/>
      <c r="Z280" s="189"/>
      <c r="AA280" s="189"/>
      <c r="AB280" s="189"/>
      <c r="AC280" s="189"/>
      <c r="AD280" s="189"/>
      <c r="AE280" s="189"/>
      <c r="AF280" s="189"/>
      <c r="AG280" s="189"/>
      <c r="AH280" s="189"/>
      <c r="AI280" s="189"/>
      <c r="AJ280" s="189"/>
      <c r="AK280" s="189"/>
      <c r="AL280" s="189"/>
      <c r="AM280" s="189"/>
      <c r="AN280" s="189"/>
      <c r="AO280" s="189"/>
      <c r="AP280" s="189"/>
      <c r="AQ280" s="189"/>
      <c r="AR280" s="189"/>
      <c r="AS280" s="189"/>
      <c r="AT280" s="189"/>
      <c r="AU280" s="189"/>
      <c r="AV280" s="189"/>
      <c r="AW280" s="189"/>
      <c r="AX280" s="189"/>
      <c r="AY280" s="189"/>
      <c r="AZ280" s="189"/>
      <c r="BA280" s="189"/>
      <c r="BB280" s="189"/>
      <c r="BC280" s="189"/>
      <c r="BD280" s="189"/>
      <c r="BE280" s="189"/>
      <c r="BF280" s="189"/>
      <c r="BG280" s="189"/>
      <c r="BH280" s="189"/>
    </row>
    <row r="281" spans="1:60" x14ac:dyDescent="0.25">
      <c r="A281" s="189"/>
      <c r="B281" s="189"/>
      <c r="C281" s="189"/>
      <c r="D281" s="189"/>
      <c r="E281" s="189"/>
      <c r="F281" s="189"/>
      <c r="G281" s="189"/>
      <c r="H281" s="189"/>
      <c r="I281" s="189"/>
      <c r="J281" s="189"/>
      <c r="K281" s="189"/>
      <c r="L281" s="189"/>
      <c r="M281" s="189"/>
      <c r="N281" s="189"/>
      <c r="O281" s="189"/>
      <c r="P281" s="189"/>
      <c r="Q281" s="189"/>
      <c r="R281" s="189"/>
      <c r="S281" s="189"/>
      <c r="T281" s="189"/>
      <c r="U281" s="189"/>
      <c r="V281" s="189"/>
      <c r="W281" s="189"/>
      <c r="X281" s="189"/>
      <c r="Y281" s="189"/>
      <c r="Z281" s="189"/>
      <c r="AA281" s="189"/>
      <c r="AB281" s="189"/>
      <c r="AC281" s="189"/>
      <c r="AD281" s="189"/>
      <c r="AE281" s="189"/>
      <c r="AF281" s="189"/>
      <c r="AG281" s="189"/>
      <c r="AH281" s="189"/>
      <c r="AI281" s="189"/>
      <c r="AJ281" s="189"/>
      <c r="AK281" s="189"/>
      <c r="AL281" s="189"/>
      <c r="AM281" s="189"/>
      <c r="AN281" s="189"/>
      <c r="AO281" s="189"/>
      <c r="AP281" s="189"/>
      <c r="AQ281" s="189"/>
      <c r="AR281" s="189"/>
      <c r="AS281" s="189"/>
      <c r="AT281" s="189"/>
      <c r="AU281" s="189"/>
      <c r="AV281" s="189"/>
      <c r="AW281" s="189"/>
      <c r="AX281" s="189"/>
      <c r="AY281" s="189"/>
      <c r="AZ281" s="189"/>
      <c r="BA281" s="189"/>
      <c r="BB281" s="189"/>
      <c r="BC281" s="189"/>
      <c r="BD281" s="189"/>
      <c r="BE281" s="189"/>
      <c r="BF281" s="189"/>
      <c r="BG281" s="189"/>
      <c r="BH281" s="189"/>
    </row>
    <row r="282" spans="1:60" x14ac:dyDescent="0.25">
      <c r="A282" s="189"/>
      <c r="B282" s="189"/>
      <c r="C282" s="189"/>
      <c r="D282" s="189"/>
      <c r="E282" s="189"/>
      <c r="F282" s="189"/>
      <c r="G282" s="189"/>
      <c r="H282" s="189"/>
      <c r="I282" s="189"/>
      <c r="J282" s="189"/>
      <c r="K282" s="189"/>
      <c r="L282" s="189"/>
      <c r="M282" s="189"/>
      <c r="N282" s="189"/>
      <c r="O282" s="189"/>
      <c r="P282" s="189"/>
      <c r="Q282" s="189"/>
      <c r="R282" s="189"/>
      <c r="S282" s="189"/>
      <c r="T282" s="189"/>
      <c r="U282" s="189"/>
      <c r="V282" s="189"/>
      <c r="W282" s="189"/>
      <c r="X282" s="189"/>
      <c r="Y282" s="189"/>
      <c r="Z282" s="189"/>
      <c r="AA282" s="189"/>
      <c r="AB282" s="189"/>
      <c r="AC282" s="189"/>
      <c r="AD282" s="189"/>
      <c r="AE282" s="189"/>
      <c r="AF282" s="189"/>
      <c r="AG282" s="189"/>
      <c r="AH282" s="189"/>
      <c r="AI282" s="189"/>
      <c r="AJ282" s="189"/>
      <c r="AK282" s="189"/>
      <c r="AL282" s="189"/>
      <c r="AM282" s="189"/>
      <c r="AN282" s="189"/>
      <c r="AO282" s="189"/>
      <c r="AP282" s="189"/>
      <c r="AQ282" s="189"/>
      <c r="AR282" s="189"/>
      <c r="AS282" s="189"/>
      <c r="AT282" s="189"/>
      <c r="AU282" s="189"/>
      <c r="AV282" s="189"/>
      <c r="AW282" s="189"/>
      <c r="AX282" s="189"/>
      <c r="AY282" s="189"/>
      <c r="AZ282" s="189"/>
      <c r="BA282" s="189"/>
      <c r="BB282" s="189"/>
      <c r="BC282" s="189"/>
      <c r="BD282" s="189"/>
      <c r="BE282" s="189"/>
      <c r="BF282" s="189"/>
      <c r="BG282" s="189"/>
      <c r="BH282" s="189"/>
    </row>
    <row r="283" spans="1:60" x14ac:dyDescent="0.25">
      <c r="A283" s="189"/>
      <c r="B283" s="189"/>
      <c r="C283" s="189"/>
      <c r="D283" s="189"/>
      <c r="E283" s="189"/>
      <c r="F283" s="189"/>
      <c r="G283" s="189"/>
      <c r="H283" s="189"/>
      <c r="I283" s="189"/>
      <c r="J283" s="189"/>
      <c r="K283" s="189"/>
      <c r="L283" s="189"/>
      <c r="M283" s="189"/>
      <c r="N283" s="189"/>
      <c r="O283" s="189"/>
      <c r="P283" s="189"/>
      <c r="Q283" s="189"/>
      <c r="R283" s="189"/>
      <c r="S283" s="189"/>
      <c r="T283" s="189"/>
      <c r="U283" s="189"/>
      <c r="V283" s="189"/>
      <c r="W283" s="189"/>
      <c r="X283" s="189"/>
      <c r="Y283" s="189"/>
      <c r="Z283" s="189"/>
      <c r="AA283" s="189"/>
      <c r="AB283" s="189"/>
      <c r="AC283" s="189"/>
      <c r="AD283" s="189"/>
      <c r="AE283" s="189"/>
      <c r="AF283" s="189"/>
      <c r="AG283" s="189"/>
      <c r="AH283" s="189"/>
      <c r="AI283" s="189"/>
      <c r="AJ283" s="189"/>
      <c r="AK283" s="189"/>
      <c r="AL283" s="189"/>
      <c r="AM283" s="189"/>
      <c r="AN283" s="189"/>
      <c r="AO283" s="189"/>
      <c r="AP283" s="189"/>
      <c r="AQ283" s="189"/>
      <c r="AR283" s="189"/>
      <c r="AS283" s="189"/>
      <c r="AT283" s="189"/>
      <c r="AU283" s="189"/>
      <c r="AV283" s="189"/>
      <c r="AW283" s="189"/>
      <c r="AX283" s="189"/>
      <c r="AY283" s="189"/>
      <c r="AZ283" s="189"/>
      <c r="BA283" s="189"/>
      <c r="BB283" s="189"/>
      <c r="BC283" s="189"/>
      <c r="BD283" s="189"/>
      <c r="BE283" s="189"/>
      <c r="BF283" s="189"/>
      <c r="BG283" s="189"/>
      <c r="BH283" s="189"/>
    </row>
    <row r="284" spans="1:60" x14ac:dyDescent="0.25">
      <c r="A284" s="189"/>
      <c r="B284" s="189"/>
      <c r="C284" s="189"/>
      <c r="D284" s="189"/>
      <c r="E284" s="189"/>
      <c r="F284" s="189"/>
      <c r="G284" s="189"/>
      <c r="H284" s="189"/>
      <c r="I284" s="189"/>
      <c r="J284" s="189"/>
      <c r="K284" s="189"/>
      <c r="L284" s="189"/>
      <c r="M284" s="189"/>
      <c r="N284" s="189"/>
      <c r="O284" s="189"/>
      <c r="P284" s="189"/>
      <c r="Q284" s="189"/>
      <c r="R284" s="189"/>
      <c r="S284" s="189"/>
      <c r="T284" s="189"/>
      <c r="U284" s="189"/>
      <c r="V284" s="189"/>
      <c r="W284" s="189"/>
      <c r="X284" s="189"/>
      <c r="Y284" s="189"/>
      <c r="Z284" s="189"/>
      <c r="AA284" s="189"/>
      <c r="AB284" s="189"/>
      <c r="AC284" s="189"/>
      <c r="AD284" s="189"/>
      <c r="AE284" s="189"/>
      <c r="AF284" s="189"/>
      <c r="AG284" s="189"/>
      <c r="AH284" s="189"/>
      <c r="AI284" s="189"/>
      <c r="AJ284" s="189"/>
      <c r="AK284" s="189"/>
      <c r="AL284" s="189"/>
      <c r="AM284" s="189"/>
      <c r="AN284" s="189"/>
      <c r="AO284" s="189"/>
      <c r="AP284" s="189"/>
      <c r="AQ284" s="189"/>
      <c r="AR284" s="189"/>
      <c r="AS284" s="189"/>
      <c r="AT284" s="189"/>
      <c r="AU284" s="189"/>
      <c r="AV284" s="189"/>
      <c r="AW284" s="189"/>
      <c r="AX284" s="189"/>
      <c r="AY284" s="189"/>
      <c r="AZ284" s="189"/>
      <c r="BA284" s="189"/>
      <c r="BB284" s="189"/>
      <c r="BC284" s="189"/>
      <c r="BD284" s="189"/>
      <c r="BE284" s="189"/>
      <c r="BF284" s="189"/>
      <c r="BG284" s="189"/>
      <c r="BH284" s="189"/>
    </row>
    <row r="285" spans="1:60" x14ac:dyDescent="0.25">
      <c r="A285" s="189"/>
      <c r="B285" s="189"/>
      <c r="C285" s="189"/>
      <c r="D285" s="189"/>
      <c r="E285" s="189"/>
      <c r="F285" s="189"/>
      <c r="G285" s="189"/>
      <c r="H285" s="189"/>
      <c r="I285" s="189"/>
      <c r="J285" s="189"/>
      <c r="K285" s="189"/>
      <c r="L285" s="189"/>
      <c r="M285" s="189"/>
      <c r="N285" s="189"/>
      <c r="O285" s="189"/>
      <c r="P285" s="189"/>
      <c r="Q285" s="189"/>
      <c r="R285" s="189"/>
      <c r="S285" s="189"/>
      <c r="T285" s="189"/>
      <c r="U285" s="189"/>
      <c r="V285" s="189"/>
      <c r="W285" s="189"/>
      <c r="X285" s="189"/>
      <c r="Y285" s="189"/>
      <c r="Z285" s="189"/>
      <c r="AA285" s="189"/>
      <c r="AB285" s="189"/>
      <c r="AC285" s="189"/>
      <c r="AD285" s="189"/>
      <c r="AE285" s="189"/>
      <c r="AF285" s="189"/>
      <c r="AG285" s="189"/>
      <c r="AH285" s="189"/>
      <c r="AI285" s="189"/>
      <c r="AJ285" s="189"/>
      <c r="AK285" s="189"/>
      <c r="AL285" s="189"/>
      <c r="AM285" s="189"/>
      <c r="AN285" s="189"/>
      <c r="AO285" s="189"/>
      <c r="AP285" s="189"/>
      <c r="AQ285" s="189"/>
      <c r="AR285" s="189"/>
      <c r="AS285" s="189"/>
      <c r="AT285" s="189"/>
      <c r="AU285" s="189"/>
      <c r="AV285" s="189"/>
      <c r="AW285" s="189"/>
      <c r="AX285" s="189"/>
      <c r="AY285" s="189"/>
      <c r="AZ285" s="189"/>
      <c r="BA285" s="189"/>
      <c r="BB285" s="189"/>
      <c r="BC285" s="189"/>
      <c r="BD285" s="189"/>
      <c r="BE285" s="189"/>
      <c r="BF285" s="189"/>
      <c r="BG285" s="189"/>
      <c r="BH285" s="189"/>
    </row>
    <row r="286" spans="1:60" x14ac:dyDescent="0.25">
      <c r="A286" s="189"/>
      <c r="B286" s="189"/>
      <c r="C286" s="189"/>
      <c r="D286" s="189"/>
      <c r="E286" s="189"/>
      <c r="F286" s="189"/>
      <c r="G286" s="189"/>
      <c r="H286" s="189"/>
      <c r="I286" s="189"/>
      <c r="J286" s="189"/>
      <c r="K286" s="189"/>
      <c r="L286" s="189"/>
      <c r="M286" s="189"/>
      <c r="N286" s="189"/>
      <c r="O286" s="189"/>
      <c r="P286" s="189"/>
      <c r="Q286" s="189"/>
      <c r="R286" s="189"/>
      <c r="S286" s="189"/>
      <c r="T286" s="189"/>
      <c r="U286" s="189"/>
      <c r="V286" s="189"/>
      <c r="W286" s="189"/>
      <c r="X286" s="189"/>
      <c r="Y286" s="189"/>
      <c r="Z286" s="189"/>
      <c r="AA286" s="189"/>
      <c r="AB286" s="189"/>
      <c r="AC286" s="189"/>
      <c r="AD286" s="189"/>
      <c r="AE286" s="189"/>
      <c r="AF286" s="189"/>
      <c r="AG286" s="189"/>
      <c r="AH286" s="189"/>
      <c r="AI286" s="189"/>
      <c r="AJ286" s="189"/>
      <c r="AK286" s="189"/>
      <c r="AL286" s="189"/>
      <c r="AM286" s="189"/>
      <c r="AN286" s="189"/>
      <c r="AO286" s="189"/>
      <c r="AP286" s="189"/>
      <c r="AQ286" s="189"/>
      <c r="AR286" s="189"/>
      <c r="AS286" s="189"/>
      <c r="AT286" s="189"/>
      <c r="AU286" s="189"/>
      <c r="AV286" s="189"/>
      <c r="AW286" s="189"/>
      <c r="AX286" s="189"/>
      <c r="AY286" s="189"/>
      <c r="AZ286" s="189"/>
      <c r="BA286" s="189"/>
      <c r="BB286" s="189"/>
      <c r="BC286" s="189"/>
      <c r="BD286" s="189"/>
      <c r="BE286" s="189"/>
      <c r="BF286" s="189"/>
      <c r="BG286" s="189"/>
      <c r="BH286" s="189"/>
    </row>
    <row r="287" spans="1:60" x14ac:dyDescent="0.25">
      <c r="A287" s="189"/>
      <c r="B287" s="189"/>
      <c r="C287" s="189"/>
      <c r="D287" s="189"/>
      <c r="E287" s="189"/>
      <c r="F287" s="189"/>
      <c r="G287" s="189"/>
      <c r="H287" s="189"/>
      <c r="I287" s="189"/>
      <c r="J287" s="189"/>
      <c r="K287" s="189"/>
      <c r="L287" s="189"/>
      <c r="M287" s="189"/>
      <c r="N287" s="189"/>
      <c r="O287" s="189"/>
      <c r="P287" s="189"/>
      <c r="Q287" s="189"/>
      <c r="R287" s="189"/>
      <c r="S287" s="189"/>
      <c r="T287" s="189"/>
      <c r="U287" s="189"/>
      <c r="V287" s="189"/>
      <c r="W287" s="189"/>
      <c r="X287" s="189"/>
      <c r="Y287" s="189"/>
      <c r="Z287" s="189"/>
      <c r="AA287" s="189"/>
      <c r="AB287" s="189"/>
      <c r="AC287" s="189"/>
      <c r="AD287" s="189"/>
      <c r="AE287" s="189"/>
      <c r="AF287" s="189"/>
      <c r="AG287" s="189"/>
      <c r="AH287" s="189"/>
      <c r="AI287" s="189"/>
      <c r="AJ287" s="189"/>
      <c r="AK287" s="189"/>
      <c r="AL287" s="189"/>
      <c r="AM287" s="189"/>
      <c r="AN287" s="189"/>
      <c r="AO287" s="189"/>
      <c r="AP287" s="189"/>
      <c r="AQ287" s="189"/>
      <c r="AR287" s="189"/>
      <c r="AS287" s="189"/>
      <c r="AT287" s="189"/>
      <c r="AU287" s="189"/>
      <c r="AV287" s="189"/>
      <c r="AW287" s="189"/>
      <c r="AX287" s="189"/>
      <c r="AY287" s="189"/>
      <c r="AZ287" s="189"/>
      <c r="BA287" s="189"/>
      <c r="BB287" s="189"/>
      <c r="BC287" s="189"/>
      <c r="BD287" s="189"/>
      <c r="BE287" s="189"/>
      <c r="BF287" s="189"/>
      <c r="BG287" s="189"/>
      <c r="BH287" s="189"/>
    </row>
    <row r="288" spans="1:60" x14ac:dyDescent="0.25">
      <c r="A288" s="189"/>
      <c r="B288" s="189"/>
      <c r="C288" s="189"/>
      <c r="D288" s="189"/>
      <c r="E288" s="189"/>
      <c r="F288" s="189"/>
      <c r="G288" s="189"/>
      <c r="H288" s="189"/>
      <c r="I288" s="189"/>
      <c r="J288" s="189"/>
      <c r="K288" s="189"/>
      <c r="L288" s="189"/>
      <c r="M288" s="189"/>
      <c r="N288" s="189"/>
      <c r="O288" s="189"/>
      <c r="P288" s="189"/>
      <c r="Q288" s="189"/>
      <c r="R288" s="189"/>
      <c r="S288" s="189"/>
      <c r="T288" s="189"/>
      <c r="U288" s="189"/>
      <c r="V288" s="189"/>
      <c r="W288" s="189"/>
      <c r="X288" s="189"/>
      <c r="Y288" s="189"/>
      <c r="Z288" s="189"/>
      <c r="AA288" s="189"/>
      <c r="AB288" s="189"/>
      <c r="AC288" s="189"/>
      <c r="AD288" s="189"/>
      <c r="AE288" s="189"/>
      <c r="AF288" s="189"/>
      <c r="AG288" s="189"/>
      <c r="AH288" s="189"/>
      <c r="AI288" s="189"/>
      <c r="AJ288" s="189"/>
      <c r="AK288" s="189"/>
      <c r="AL288" s="189"/>
      <c r="AM288" s="189"/>
      <c r="AN288" s="189"/>
      <c r="AO288" s="189"/>
      <c r="AP288" s="189"/>
      <c r="AQ288" s="189"/>
      <c r="AR288" s="189"/>
      <c r="AS288" s="189"/>
      <c r="AT288" s="189"/>
      <c r="AU288" s="189"/>
      <c r="AV288" s="189"/>
      <c r="AW288" s="189"/>
      <c r="AX288" s="189"/>
      <c r="AY288" s="189"/>
      <c r="AZ288" s="189"/>
      <c r="BA288" s="189"/>
      <c r="BB288" s="189"/>
      <c r="BC288" s="189"/>
      <c r="BD288" s="189"/>
      <c r="BE288" s="189"/>
      <c r="BF288" s="189"/>
      <c r="BG288" s="189"/>
      <c r="BH288" s="189"/>
    </row>
    <row r="289" spans="1:60" x14ac:dyDescent="0.25">
      <c r="A289" s="189"/>
      <c r="B289" s="189"/>
      <c r="C289" s="189"/>
      <c r="D289" s="189"/>
      <c r="E289" s="189"/>
      <c r="F289" s="189"/>
      <c r="G289" s="189"/>
      <c r="H289" s="189"/>
      <c r="I289" s="189"/>
      <c r="J289" s="189"/>
      <c r="K289" s="189"/>
      <c r="L289" s="189"/>
      <c r="M289" s="189"/>
      <c r="N289" s="189"/>
      <c r="O289" s="189"/>
      <c r="P289" s="189"/>
      <c r="Q289" s="189"/>
      <c r="R289" s="189"/>
      <c r="S289" s="189"/>
      <c r="T289" s="189"/>
      <c r="U289" s="189"/>
      <c r="V289" s="189"/>
      <c r="W289" s="189"/>
      <c r="X289" s="189"/>
      <c r="Y289" s="189"/>
      <c r="Z289" s="189"/>
      <c r="AA289" s="189"/>
      <c r="AB289" s="189"/>
      <c r="AC289" s="189"/>
      <c r="AD289" s="189"/>
      <c r="AE289" s="189"/>
      <c r="AF289" s="189"/>
      <c r="AG289" s="189"/>
      <c r="AH289" s="189"/>
      <c r="AI289" s="189"/>
      <c r="AJ289" s="189"/>
      <c r="AK289" s="189"/>
      <c r="AL289" s="189"/>
      <c r="AM289" s="189"/>
      <c r="AN289" s="189"/>
      <c r="AO289" s="189"/>
      <c r="AP289" s="189"/>
      <c r="AQ289" s="189"/>
      <c r="AR289" s="189"/>
      <c r="AS289" s="189"/>
      <c r="AT289" s="189"/>
      <c r="AU289" s="189"/>
      <c r="AV289" s="189"/>
      <c r="AW289" s="189"/>
      <c r="AX289" s="189"/>
      <c r="AY289" s="189"/>
      <c r="AZ289" s="189"/>
      <c r="BA289" s="189"/>
      <c r="BB289" s="189"/>
      <c r="BC289" s="189"/>
      <c r="BD289" s="189"/>
      <c r="BE289" s="189"/>
      <c r="BF289" s="189"/>
      <c r="BG289" s="189"/>
      <c r="BH289" s="189"/>
    </row>
    <row r="290" spans="1:60" x14ac:dyDescent="0.25">
      <c r="A290" s="189"/>
      <c r="B290" s="189"/>
      <c r="C290" s="189"/>
      <c r="D290" s="189"/>
      <c r="E290" s="189"/>
      <c r="F290" s="189"/>
      <c r="G290" s="189"/>
      <c r="H290" s="189"/>
      <c r="I290" s="189"/>
      <c r="J290" s="189"/>
      <c r="K290" s="189"/>
      <c r="L290" s="189"/>
      <c r="M290" s="189"/>
      <c r="N290" s="189"/>
      <c r="O290" s="189"/>
      <c r="P290" s="189"/>
      <c r="Q290" s="189"/>
      <c r="R290" s="189"/>
      <c r="S290" s="189"/>
      <c r="T290" s="189"/>
      <c r="U290" s="189"/>
      <c r="V290" s="189"/>
      <c r="W290" s="189"/>
      <c r="X290" s="189"/>
      <c r="Y290" s="189"/>
      <c r="Z290" s="189"/>
      <c r="AA290" s="189"/>
      <c r="AB290" s="189"/>
      <c r="AC290" s="189"/>
      <c r="AD290" s="189"/>
      <c r="AE290" s="189"/>
      <c r="AF290" s="189"/>
      <c r="AG290" s="189"/>
      <c r="AH290" s="189"/>
      <c r="AI290" s="189"/>
      <c r="AJ290" s="189"/>
      <c r="AK290" s="189"/>
      <c r="AL290" s="189"/>
      <c r="AM290" s="189"/>
      <c r="AN290" s="189"/>
      <c r="AO290" s="189"/>
      <c r="AP290" s="189"/>
      <c r="AQ290" s="189"/>
      <c r="AR290" s="189"/>
      <c r="AS290" s="189"/>
      <c r="AT290" s="189"/>
      <c r="AU290" s="189"/>
      <c r="AV290" s="189"/>
      <c r="AW290" s="189"/>
      <c r="AX290" s="189"/>
      <c r="AY290" s="189"/>
      <c r="AZ290" s="189"/>
      <c r="BA290" s="189"/>
      <c r="BB290" s="189"/>
      <c r="BC290" s="189"/>
      <c r="BD290" s="189"/>
      <c r="BE290" s="189"/>
      <c r="BF290" s="189"/>
      <c r="BG290" s="189"/>
      <c r="BH290" s="189"/>
    </row>
    <row r="291" spans="1:60" x14ac:dyDescent="0.25">
      <c r="A291" s="189"/>
      <c r="B291" s="189"/>
      <c r="C291" s="189"/>
      <c r="D291" s="189"/>
      <c r="E291" s="189"/>
      <c r="F291" s="189"/>
      <c r="G291" s="189"/>
      <c r="H291" s="189"/>
      <c r="I291" s="189"/>
      <c r="J291" s="189"/>
      <c r="K291" s="189"/>
      <c r="L291" s="189"/>
      <c r="M291" s="189"/>
      <c r="N291" s="189"/>
      <c r="O291" s="189"/>
      <c r="P291" s="189"/>
      <c r="Q291" s="189"/>
      <c r="R291" s="189"/>
      <c r="S291" s="189"/>
      <c r="T291" s="189"/>
      <c r="U291" s="189"/>
      <c r="V291" s="189"/>
      <c r="W291" s="189"/>
      <c r="X291" s="189"/>
      <c r="Y291" s="189"/>
      <c r="Z291" s="189"/>
      <c r="AA291" s="189"/>
      <c r="AB291" s="189"/>
      <c r="AC291" s="189"/>
      <c r="AD291" s="189"/>
      <c r="AE291" s="189"/>
      <c r="AF291" s="189"/>
      <c r="AG291" s="189"/>
      <c r="AH291" s="189"/>
      <c r="AI291" s="189"/>
      <c r="AJ291" s="189"/>
      <c r="AK291" s="189"/>
      <c r="AL291" s="189"/>
      <c r="AM291" s="189"/>
      <c r="AN291" s="189"/>
      <c r="AO291" s="189"/>
      <c r="AP291" s="189"/>
      <c r="AQ291" s="189"/>
      <c r="AR291" s="189"/>
      <c r="AS291" s="189"/>
      <c r="AT291" s="189"/>
      <c r="AU291" s="189"/>
      <c r="AV291" s="189"/>
      <c r="AW291" s="189"/>
      <c r="AX291" s="189"/>
      <c r="AY291" s="189"/>
      <c r="AZ291" s="189"/>
      <c r="BA291" s="189"/>
      <c r="BB291" s="189"/>
      <c r="BC291" s="189"/>
      <c r="BD291" s="189"/>
      <c r="BE291" s="189"/>
      <c r="BF291" s="189"/>
      <c r="BG291" s="189"/>
      <c r="BH291" s="189"/>
    </row>
    <row r="292" spans="1:60" x14ac:dyDescent="0.25">
      <c r="A292" s="189"/>
      <c r="B292" s="189"/>
      <c r="C292" s="189"/>
      <c r="D292" s="189"/>
      <c r="E292" s="189"/>
      <c r="F292" s="189"/>
      <c r="G292" s="189"/>
      <c r="H292" s="189"/>
      <c r="I292" s="189"/>
      <c r="J292" s="189"/>
      <c r="K292" s="189"/>
      <c r="L292" s="189"/>
      <c r="M292" s="189"/>
      <c r="N292" s="189"/>
      <c r="O292" s="189"/>
      <c r="P292" s="189"/>
      <c r="Q292" s="189"/>
      <c r="R292" s="189"/>
      <c r="S292" s="189"/>
      <c r="T292" s="189"/>
      <c r="U292" s="189"/>
      <c r="V292" s="189"/>
      <c r="W292" s="189"/>
      <c r="X292" s="189"/>
      <c r="Y292" s="189"/>
      <c r="Z292" s="189"/>
      <c r="AA292" s="189"/>
      <c r="AB292" s="189"/>
      <c r="AC292" s="189"/>
      <c r="AD292" s="189"/>
      <c r="AE292" s="189"/>
      <c r="AF292" s="189"/>
      <c r="AG292" s="189"/>
      <c r="AH292" s="189"/>
      <c r="AI292" s="189"/>
      <c r="AJ292" s="189"/>
      <c r="AK292" s="189"/>
      <c r="AL292" s="189"/>
      <c r="AM292" s="189"/>
      <c r="AN292" s="189"/>
      <c r="AO292" s="189"/>
      <c r="AP292" s="189"/>
      <c r="AQ292" s="189"/>
      <c r="AR292" s="189"/>
      <c r="AS292" s="189"/>
      <c r="AT292" s="189"/>
      <c r="AU292" s="189"/>
      <c r="AV292" s="189"/>
      <c r="AW292" s="189"/>
      <c r="AX292" s="189"/>
      <c r="AY292" s="189"/>
      <c r="AZ292" s="189"/>
      <c r="BA292" s="189"/>
      <c r="BB292" s="189"/>
      <c r="BC292" s="189"/>
      <c r="BD292" s="189"/>
      <c r="BE292" s="189"/>
      <c r="BF292" s="189"/>
      <c r="BG292" s="189"/>
      <c r="BH292" s="189"/>
    </row>
    <row r="293" spans="1:60" x14ac:dyDescent="0.25">
      <c r="A293" s="189"/>
      <c r="B293" s="189"/>
      <c r="C293" s="189"/>
      <c r="D293" s="189"/>
      <c r="E293" s="189"/>
      <c r="F293" s="189"/>
      <c r="G293" s="189"/>
      <c r="H293" s="189"/>
      <c r="I293" s="189"/>
      <c r="J293" s="189"/>
      <c r="K293" s="189"/>
      <c r="L293" s="189"/>
      <c r="M293" s="189"/>
      <c r="N293" s="189"/>
      <c r="O293" s="189"/>
      <c r="P293" s="189"/>
      <c r="Q293" s="189"/>
      <c r="R293" s="189"/>
      <c r="S293" s="189"/>
      <c r="T293" s="189"/>
      <c r="U293" s="189"/>
      <c r="V293" s="189"/>
      <c r="W293" s="189"/>
      <c r="X293" s="189"/>
      <c r="Y293" s="189"/>
      <c r="Z293" s="189"/>
      <c r="AA293" s="189"/>
      <c r="AB293" s="189"/>
      <c r="AC293" s="189"/>
      <c r="AD293" s="189"/>
      <c r="AE293" s="189"/>
      <c r="AF293" s="189"/>
      <c r="AG293" s="189"/>
      <c r="AH293" s="189"/>
      <c r="AI293" s="189"/>
      <c r="AJ293" s="189"/>
      <c r="AK293" s="189"/>
      <c r="AL293" s="189"/>
      <c r="AM293" s="189"/>
      <c r="AN293" s="189"/>
      <c r="AO293" s="189"/>
      <c r="AP293" s="189"/>
      <c r="AQ293" s="189"/>
      <c r="AR293" s="189"/>
      <c r="AS293" s="189"/>
      <c r="AT293" s="189"/>
      <c r="AU293" s="189"/>
      <c r="AV293" s="189"/>
      <c r="AW293" s="189"/>
      <c r="AX293" s="189"/>
      <c r="AY293" s="189"/>
      <c r="AZ293" s="189"/>
      <c r="BA293" s="189"/>
      <c r="BB293" s="189"/>
      <c r="BC293" s="189"/>
      <c r="BD293" s="189"/>
      <c r="BE293" s="189"/>
      <c r="BF293" s="189"/>
      <c r="BG293" s="189"/>
      <c r="BH293" s="189"/>
    </row>
    <row r="294" spans="1:60" x14ac:dyDescent="0.25">
      <c r="A294" s="189"/>
      <c r="B294" s="189"/>
      <c r="C294" s="189"/>
      <c r="D294" s="189"/>
      <c r="E294" s="189"/>
      <c r="F294" s="189"/>
      <c r="G294" s="189"/>
      <c r="H294" s="189"/>
      <c r="I294" s="189"/>
      <c r="J294" s="189"/>
      <c r="K294" s="189"/>
      <c r="L294" s="189"/>
      <c r="M294" s="189"/>
      <c r="N294" s="189"/>
      <c r="O294" s="189"/>
      <c r="P294" s="189"/>
      <c r="Q294" s="189"/>
      <c r="R294" s="189"/>
      <c r="S294" s="189"/>
      <c r="T294" s="189"/>
      <c r="U294" s="189"/>
      <c r="V294" s="189"/>
      <c r="W294" s="189"/>
      <c r="X294" s="189"/>
      <c r="Y294" s="189"/>
      <c r="Z294" s="189"/>
      <c r="AA294" s="189"/>
      <c r="AB294" s="189"/>
      <c r="AC294" s="189"/>
      <c r="AD294" s="189"/>
      <c r="AE294" s="189"/>
      <c r="AF294" s="189"/>
      <c r="AG294" s="189"/>
      <c r="AH294" s="189"/>
      <c r="AI294" s="189"/>
      <c r="AJ294" s="189"/>
      <c r="AK294" s="189"/>
      <c r="AL294" s="189"/>
      <c r="AM294" s="189"/>
      <c r="AN294" s="189"/>
      <c r="AO294" s="189"/>
      <c r="AP294" s="189"/>
      <c r="AQ294" s="189"/>
      <c r="AR294" s="189"/>
      <c r="AS294" s="189"/>
      <c r="AT294" s="189"/>
      <c r="AU294" s="189"/>
      <c r="AV294" s="189"/>
      <c r="AW294" s="189"/>
      <c r="AX294" s="189"/>
      <c r="AY294" s="189"/>
      <c r="AZ294" s="189"/>
      <c r="BA294" s="189"/>
      <c r="BB294" s="189"/>
      <c r="BC294" s="189"/>
      <c r="BD294" s="189"/>
      <c r="BE294" s="189"/>
      <c r="BF294" s="189"/>
      <c r="BG294" s="189"/>
      <c r="BH294" s="189"/>
    </row>
    <row r="295" spans="1:60" x14ac:dyDescent="0.25">
      <c r="A295" s="189"/>
      <c r="B295" s="189"/>
      <c r="C295" s="189"/>
      <c r="D295" s="189"/>
      <c r="E295" s="189"/>
      <c r="F295" s="189"/>
      <c r="G295" s="189"/>
      <c r="H295" s="189"/>
      <c r="I295" s="189"/>
      <c r="J295" s="189"/>
      <c r="K295" s="189"/>
      <c r="L295" s="189"/>
      <c r="M295" s="189"/>
      <c r="N295" s="189"/>
      <c r="O295" s="189"/>
      <c r="P295" s="189"/>
      <c r="Q295" s="189"/>
      <c r="R295" s="189"/>
      <c r="S295" s="189"/>
      <c r="T295" s="189"/>
      <c r="U295" s="189"/>
      <c r="V295" s="189"/>
      <c r="W295" s="189"/>
      <c r="X295" s="189"/>
      <c r="Y295" s="189"/>
      <c r="Z295" s="189"/>
      <c r="AA295" s="189"/>
      <c r="AB295" s="189"/>
      <c r="AC295" s="189"/>
      <c r="AD295" s="189"/>
      <c r="AE295" s="189"/>
      <c r="AF295" s="189"/>
      <c r="AG295" s="189"/>
      <c r="AH295" s="189"/>
      <c r="AI295" s="189"/>
      <c r="AJ295" s="189"/>
      <c r="AK295" s="189"/>
      <c r="AL295" s="189"/>
      <c r="AM295" s="189"/>
      <c r="AN295" s="189"/>
      <c r="AO295" s="189"/>
      <c r="AP295" s="189"/>
      <c r="AQ295" s="189"/>
      <c r="AR295" s="189"/>
      <c r="AS295" s="189"/>
      <c r="AT295" s="189"/>
      <c r="AU295" s="189"/>
      <c r="AV295" s="189"/>
      <c r="AW295" s="189"/>
      <c r="AX295" s="189"/>
      <c r="AY295" s="189"/>
      <c r="AZ295" s="189"/>
      <c r="BA295" s="189"/>
      <c r="BB295" s="189"/>
      <c r="BC295" s="189"/>
      <c r="BD295" s="189"/>
      <c r="BE295" s="189"/>
      <c r="BF295" s="189"/>
      <c r="BG295" s="189"/>
      <c r="BH295" s="189"/>
    </row>
    <row r="296" spans="1:60" x14ac:dyDescent="0.25">
      <c r="A296" s="189"/>
      <c r="B296" s="189"/>
      <c r="C296" s="189"/>
      <c r="D296" s="189"/>
      <c r="E296" s="189"/>
      <c r="F296" s="189"/>
      <c r="G296" s="189"/>
      <c r="H296" s="189"/>
      <c r="I296" s="189"/>
      <c r="J296" s="189"/>
      <c r="K296" s="189"/>
      <c r="L296" s="189"/>
      <c r="M296" s="189"/>
      <c r="N296" s="189"/>
      <c r="O296" s="189"/>
      <c r="P296" s="189"/>
      <c r="Q296" s="189"/>
      <c r="R296" s="189"/>
      <c r="S296" s="189"/>
      <c r="T296" s="189"/>
      <c r="U296" s="189"/>
      <c r="V296" s="189"/>
      <c r="W296" s="189"/>
      <c r="X296" s="189"/>
      <c r="Y296" s="189"/>
      <c r="Z296" s="189"/>
      <c r="AA296" s="189"/>
      <c r="AB296" s="189"/>
      <c r="AC296" s="189"/>
      <c r="AD296" s="189"/>
      <c r="AE296" s="189"/>
      <c r="AF296" s="189"/>
      <c r="AG296" s="189"/>
      <c r="AH296" s="189"/>
      <c r="AI296" s="189"/>
      <c r="AJ296" s="189"/>
      <c r="AK296" s="189"/>
      <c r="AL296" s="189"/>
      <c r="AM296" s="189"/>
      <c r="AN296" s="189"/>
      <c r="AO296" s="189"/>
      <c r="AP296" s="189"/>
      <c r="AQ296" s="189"/>
      <c r="AR296" s="189"/>
      <c r="AS296" s="189"/>
      <c r="AT296" s="189"/>
      <c r="AU296" s="189"/>
      <c r="AV296" s="189"/>
      <c r="AW296" s="189"/>
      <c r="AX296" s="189"/>
      <c r="AY296" s="189"/>
      <c r="AZ296" s="189"/>
      <c r="BA296" s="189"/>
      <c r="BB296" s="189"/>
      <c r="BC296" s="189"/>
      <c r="BD296" s="189"/>
      <c r="BE296" s="189"/>
      <c r="BF296" s="189"/>
      <c r="BG296" s="189"/>
      <c r="BH296" s="189"/>
    </row>
    <row r="297" spans="1:60" x14ac:dyDescent="0.25">
      <c r="A297" s="189"/>
      <c r="B297" s="189"/>
      <c r="C297" s="189"/>
      <c r="D297" s="189"/>
      <c r="E297" s="189"/>
      <c r="F297" s="189"/>
      <c r="G297" s="189"/>
      <c r="H297" s="189"/>
      <c r="I297" s="189"/>
      <c r="J297" s="189"/>
      <c r="K297" s="189"/>
      <c r="L297" s="189"/>
      <c r="M297" s="189"/>
      <c r="N297" s="189"/>
      <c r="O297" s="189"/>
      <c r="P297" s="189"/>
      <c r="Q297" s="189"/>
      <c r="R297" s="189"/>
      <c r="S297" s="189"/>
      <c r="T297" s="189"/>
      <c r="U297" s="189"/>
      <c r="V297" s="189"/>
      <c r="W297" s="189"/>
      <c r="X297" s="189"/>
      <c r="Y297" s="189"/>
      <c r="Z297" s="189"/>
      <c r="AA297" s="189"/>
      <c r="AB297" s="189"/>
      <c r="AC297" s="189"/>
      <c r="AD297" s="189"/>
      <c r="AE297" s="189"/>
      <c r="AF297" s="189"/>
      <c r="AG297" s="189"/>
      <c r="AH297" s="189"/>
      <c r="AI297" s="189"/>
      <c r="AJ297" s="189"/>
      <c r="AK297" s="189"/>
      <c r="AL297" s="189"/>
      <c r="AM297" s="189"/>
      <c r="AN297" s="189"/>
      <c r="AO297" s="189"/>
      <c r="AP297" s="189"/>
      <c r="AQ297" s="189"/>
      <c r="AR297" s="189"/>
      <c r="AS297" s="189"/>
      <c r="AT297" s="189"/>
      <c r="AU297" s="189"/>
      <c r="AV297" s="189"/>
      <c r="AW297" s="189"/>
      <c r="AX297" s="189"/>
      <c r="AY297" s="189"/>
      <c r="AZ297" s="189"/>
      <c r="BA297" s="189"/>
      <c r="BB297" s="189"/>
      <c r="BC297" s="189"/>
      <c r="BD297" s="189"/>
      <c r="BE297" s="189"/>
      <c r="BF297" s="189"/>
      <c r="BG297" s="189"/>
      <c r="BH297" s="189"/>
    </row>
    <row r="298" spans="1:60" x14ac:dyDescent="0.25">
      <c r="A298" s="189"/>
      <c r="B298" s="189"/>
      <c r="C298" s="189"/>
      <c r="D298" s="189"/>
      <c r="E298" s="189"/>
      <c r="F298" s="189"/>
      <c r="G298" s="189"/>
      <c r="H298" s="189"/>
      <c r="I298" s="189"/>
      <c r="J298" s="189"/>
      <c r="K298" s="189"/>
      <c r="L298" s="189"/>
      <c r="M298" s="189"/>
      <c r="N298" s="189"/>
      <c r="O298" s="189"/>
      <c r="P298" s="189"/>
      <c r="Q298" s="189"/>
      <c r="R298" s="189"/>
      <c r="S298" s="189"/>
      <c r="T298" s="189"/>
      <c r="U298" s="189"/>
      <c r="V298" s="189"/>
      <c r="W298" s="189"/>
      <c r="X298" s="189"/>
      <c r="Y298" s="189"/>
      <c r="Z298" s="189"/>
      <c r="AA298" s="189"/>
      <c r="AB298" s="189"/>
      <c r="AC298" s="189"/>
      <c r="AD298" s="189"/>
      <c r="AE298" s="189"/>
      <c r="AF298" s="189"/>
      <c r="AG298" s="189"/>
      <c r="AH298" s="189"/>
      <c r="AI298" s="189"/>
      <c r="AJ298" s="189"/>
      <c r="AK298" s="189"/>
      <c r="AL298" s="189"/>
      <c r="AM298" s="189"/>
      <c r="AN298" s="189"/>
      <c r="AO298" s="189"/>
      <c r="AP298" s="189"/>
      <c r="AQ298" s="189"/>
      <c r="AR298" s="189"/>
      <c r="AS298" s="189"/>
      <c r="AT298" s="189"/>
      <c r="AU298" s="189"/>
      <c r="AV298" s="189"/>
      <c r="AW298" s="189"/>
      <c r="AX298" s="189"/>
      <c r="AY298" s="189"/>
      <c r="AZ298" s="189"/>
      <c r="BA298" s="189"/>
      <c r="BB298" s="189"/>
      <c r="BC298" s="189"/>
      <c r="BD298" s="189"/>
      <c r="BE298" s="189"/>
      <c r="BF298" s="189"/>
      <c r="BG298" s="189"/>
      <c r="BH298" s="189"/>
    </row>
    <row r="299" spans="1:60" x14ac:dyDescent="0.25">
      <c r="A299" s="189"/>
      <c r="B299" s="189"/>
      <c r="C299" s="189"/>
      <c r="D299" s="189"/>
      <c r="E299" s="189"/>
      <c r="F299" s="189"/>
      <c r="G299" s="189"/>
      <c r="H299" s="189"/>
      <c r="I299" s="189"/>
      <c r="J299" s="189"/>
      <c r="K299" s="189"/>
      <c r="L299" s="189"/>
      <c r="M299" s="189"/>
      <c r="N299" s="189"/>
      <c r="O299" s="189"/>
      <c r="P299" s="189"/>
      <c r="Q299" s="189"/>
      <c r="R299" s="189"/>
      <c r="S299" s="189"/>
      <c r="T299" s="189"/>
      <c r="U299" s="189"/>
      <c r="V299" s="189"/>
      <c r="W299" s="189"/>
      <c r="X299" s="189"/>
      <c r="Y299" s="189"/>
      <c r="Z299" s="189"/>
      <c r="AA299" s="189"/>
      <c r="AB299" s="189"/>
      <c r="AC299" s="189"/>
      <c r="AD299" s="189"/>
      <c r="AE299" s="189"/>
      <c r="AF299" s="189"/>
      <c r="AG299" s="189"/>
      <c r="AH299" s="189"/>
      <c r="AI299" s="189"/>
      <c r="AJ299" s="189"/>
      <c r="AK299" s="189"/>
      <c r="AL299" s="189"/>
      <c r="AM299" s="189"/>
      <c r="AN299" s="189"/>
      <c r="AO299" s="189"/>
      <c r="AP299" s="189"/>
      <c r="AQ299" s="189"/>
      <c r="AR299" s="189"/>
      <c r="AS299" s="189"/>
      <c r="AT299" s="189"/>
      <c r="AU299" s="189"/>
      <c r="AV299" s="189"/>
      <c r="AW299" s="189"/>
      <c r="AX299" s="189"/>
      <c r="AY299" s="189"/>
      <c r="AZ299" s="189"/>
      <c r="BA299" s="189"/>
      <c r="BB299" s="189"/>
      <c r="BC299" s="189"/>
      <c r="BD299" s="189"/>
      <c r="BE299" s="189"/>
      <c r="BF299" s="189"/>
      <c r="BG299" s="189"/>
      <c r="BH299" s="189"/>
    </row>
    <row r="300" spans="1:60" x14ac:dyDescent="0.25">
      <c r="A300" s="189"/>
      <c r="B300" s="189"/>
      <c r="C300" s="189"/>
      <c r="D300" s="189"/>
      <c r="E300" s="189"/>
      <c r="F300" s="189"/>
      <c r="G300" s="189"/>
      <c r="H300" s="189"/>
      <c r="I300" s="189"/>
      <c r="J300" s="189"/>
      <c r="K300" s="189"/>
      <c r="L300" s="189"/>
      <c r="M300" s="189"/>
      <c r="N300" s="189"/>
      <c r="O300" s="189"/>
      <c r="P300" s="189"/>
      <c r="Q300" s="189"/>
      <c r="R300" s="189"/>
      <c r="S300" s="189"/>
      <c r="T300" s="189"/>
      <c r="U300" s="189"/>
      <c r="V300" s="189"/>
      <c r="W300" s="189"/>
      <c r="X300" s="189"/>
      <c r="Y300" s="189"/>
      <c r="Z300" s="189"/>
      <c r="AA300" s="189"/>
      <c r="AB300" s="189"/>
      <c r="AC300" s="189"/>
      <c r="AD300" s="189"/>
      <c r="AE300" s="189"/>
      <c r="AF300" s="189"/>
      <c r="AG300" s="189"/>
      <c r="AH300" s="189"/>
      <c r="AI300" s="189"/>
      <c r="AJ300" s="189"/>
      <c r="AK300" s="189"/>
      <c r="AL300" s="189"/>
      <c r="AM300" s="189"/>
      <c r="AN300" s="189"/>
      <c r="AO300" s="189"/>
      <c r="AP300" s="189"/>
      <c r="AQ300" s="189"/>
      <c r="AR300" s="189"/>
      <c r="AS300" s="189"/>
      <c r="AT300" s="189"/>
      <c r="AU300" s="189"/>
      <c r="AV300" s="189"/>
      <c r="AW300" s="189"/>
      <c r="AX300" s="189"/>
      <c r="AY300" s="189"/>
      <c r="AZ300" s="189"/>
      <c r="BA300" s="189"/>
      <c r="BB300" s="189"/>
      <c r="BC300" s="189"/>
      <c r="BD300" s="189"/>
      <c r="BE300" s="189"/>
      <c r="BF300" s="189"/>
      <c r="BG300" s="189"/>
      <c r="BH300" s="189"/>
    </row>
    <row r="301" spans="1:60" x14ac:dyDescent="0.25">
      <c r="A301" s="189"/>
      <c r="B301" s="189"/>
      <c r="C301" s="189"/>
      <c r="D301" s="189"/>
      <c r="E301" s="189"/>
      <c r="F301" s="189"/>
      <c r="G301" s="189"/>
      <c r="H301" s="189"/>
      <c r="I301" s="189"/>
      <c r="J301" s="189"/>
      <c r="K301" s="189"/>
      <c r="L301" s="189"/>
      <c r="M301" s="189"/>
      <c r="N301" s="189"/>
      <c r="O301" s="189"/>
      <c r="P301" s="189"/>
      <c r="Q301" s="189"/>
      <c r="R301" s="189"/>
      <c r="S301" s="189"/>
      <c r="T301" s="189"/>
      <c r="U301" s="189"/>
      <c r="V301" s="189"/>
      <c r="W301" s="189"/>
      <c r="X301" s="189"/>
      <c r="Y301" s="189"/>
      <c r="Z301" s="189"/>
      <c r="AA301" s="189"/>
      <c r="AB301" s="189"/>
      <c r="AC301" s="189"/>
      <c r="AD301" s="189"/>
      <c r="AE301" s="189"/>
      <c r="AF301" s="189"/>
      <c r="AG301" s="189"/>
      <c r="AH301" s="189"/>
      <c r="AI301" s="189"/>
      <c r="AJ301" s="189"/>
      <c r="AK301" s="189"/>
      <c r="AL301" s="189"/>
      <c r="AM301" s="189"/>
      <c r="AN301" s="189"/>
      <c r="AO301" s="189"/>
      <c r="AP301" s="189"/>
      <c r="AQ301" s="189"/>
      <c r="AR301" s="189"/>
      <c r="AS301" s="189"/>
      <c r="AT301" s="189"/>
      <c r="AU301" s="189"/>
      <c r="AV301" s="189"/>
      <c r="AW301" s="189"/>
      <c r="AX301" s="189"/>
      <c r="AY301" s="189"/>
      <c r="AZ301" s="189"/>
      <c r="BA301" s="189"/>
      <c r="BB301" s="189"/>
      <c r="BC301" s="189"/>
      <c r="BD301" s="189"/>
      <c r="BE301" s="189"/>
      <c r="BF301" s="189"/>
      <c r="BG301" s="189"/>
      <c r="BH301" s="189"/>
    </row>
    <row r="302" spans="1:60" x14ac:dyDescent="0.25">
      <c r="A302" s="189"/>
      <c r="B302" s="189"/>
      <c r="C302" s="189"/>
      <c r="D302" s="189"/>
      <c r="E302" s="189"/>
      <c r="F302" s="189"/>
      <c r="G302" s="189"/>
      <c r="H302" s="189"/>
      <c r="I302" s="189"/>
      <c r="J302" s="189"/>
      <c r="K302" s="189"/>
      <c r="L302" s="189"/>
      <c r="M302" s="189"/>
      <c r="N302" s="189"/>
      <c r="O302" s="189"/>
      <c r="P302" s="189"/>
      <c r="Q302" s="189"/>
      <c r="R302" s="189"/>
      <c r="S302" s="189"/>
      <c r="T302" s="189"/>
      <c r="U302" s="189"/>
      <c r="V302" s="189"/>
      <c r="W302" s="189"/>
      <c r="X302" s="189"/>
      <c r="Y302" s="189"/>
      <c r="Z302" s="189"/>
      <c r="AA302" s="189"/>
      <c r="AB302" s="189"/>
      <c r="AC302" s="189"/>
      <c r="AD302" s="189"/>
      <c r="AE302" s="189"/>
      <c r="AF302" s="189"/>
      <c r="AG302" s="189"/>
      <c r="AH302" s="189"/>
      <c r="AI302" s="189"/>
      <c r="AJ302" s="189"/>
      <c r="AK302" s="189"/>
      <c r="AL302" s="189"/>
      <c r="AM302" s="189"/>
      <c r="AN302" s="189"/>
      <c r="AO302" s="189"/>
      <c r="AP302" s="189"/>
      <c r="AQ302" s="189"/>
      <c r="AR302" s="189"/>
      <c r="AS302" s="189"/>
      <c r="AT302" s="189"/>
      <c r="AU302" s="189"/>
      <c r="AV302" s="189"/>
      <c r="AW302" s="189"/>
      <c r="AX302" s="189"/>
      <c r="AY302" s="189"/>
      <c r="AZ302" s="189"/>
      <c r="BA302" s="189"/>
      <c r="BB302" s="189"/>
      <c r="BC302" s="189"/>
      <c r="BD302" s="189"/>
      <c r="BE302" s="189"/>
      <c r="BF302" s="189"/>
      <c r="BG302" s="189"/>
      <c r="BH302" s="189"/>
    </row>
    <row r="303" spans="1:60" x14ac:dyDescent="0.25">
      <c r="A303" s="189"/>
      <c r="B303" s="189"/>
      <c r="C303" s="189"/>
      <c r="D303" s="189"/>
      <c r="E303" s="189"/>
      <c r="F303" s="189"/>
      <c r="G303" s="189"/>
      <c r="H303" s="189"/>
      <c r="I303" s="189"/>
      <c r="J303" s="189"/>
      <c r="K303" s="189"/>
      <c r="L303" s="189"/>
      <c r="M303" s="189"/>
      <c r="N303" s="189"/>
      <c r="O303" s="189"/>
      <c r="P303" s="189"/>
      <c r="Q303" s="189"/>
      <c r="R303" s="189"/>
      <c r="S303" s="189"/>
      <c r="T303" s="189"/>
      <c r="U303" s="189"/>
      <c r="V303" s="189"/>
      <c r="W303" s="189"/>
      <c r="X303" s="189"/>
      <c r="Y303" s="189"/>
      <c r="Z303" s="189"/>
      <c r="AA303" s="189"/>
      <c r="AB303" s="189"/>
      <c r="AC303" s="189"/>
      <c r="AD303" s="189"/>
      <c r="AE303" s="189"/>
      <c r="AF303" s="189"/>
      <c r="AG303" s="189"/>
      <c r="AH303" s="189"/>
      <c r="AI303" s="189"/>
      <c r="AJ303" s="189"/>
      <c r="AK303" s="189"/>
      <c r="AL303" s="189"/>
      <c r="AM303" s="189"/>
      <c r="AN303" s="189"/>
      <c r="AO303" s="189"/>
      <c r="AP303" s="189"/>
      <c r="AQ303" s="189"/>
      <c r="AR303" s="189"/>
      <c r="AS303" s="189"/>
      <c r="AT303" s="189"/>
      <c r="AU303" s="189"/>
      <c r="AV303" s="189"/>
      <c r="AW303" s="189"/>
      <c r="AX303" s="189"/>
      <c r="AY303" s="189"/>
      <c r="AZ303" s="189"/>
      <c r="BA303" s="189"/>
      <c r="BB303" s="189"/>
      <c r="BC303" s="189"/>
      <c r="BD303" s="189"/>
      <c r="BE303" s="189"/>
      <c r="BF303" s="189"/>
      <c r="BG303" s="189"/>
      <c r="BH303" s="189"/>
    </row>
    <row r="304" spans="1:60" x14ac:dyDescent="0.25">
      <c r="A304" s="189"/>
      <c r="B304" s="189"/>
      <c r="C304" s="189"/>
      <c r="D304" s="189"/>
      <c r="E304" s="189"/>
      <c r="F304" s="189"/>
      <c r="G304" s="189"/>
      <c r="H304" s="189"/>
      <c r="I304" s="189"/>
      <c r="J304" s="189"/>
      <c r="K304" s="189"/>
      <c r="L304" s="189"/>
      <c r="M304" s="189"/>
      <c r="N304" s="189"/>
      <c r="O304" s="189"/>
      <c r="P304" s="189"/>
      <c r="Q304" s="189"/>
      <c r="R304" s="189"/>
      <c r="S304" s="189"/>
      <c r="T304" s="189"/>
      <c r="U304" s="189"/>
      <c r="V304" s="189"/>
      <c r="W304" s="189"/>
      <c r="X304" s="189"/>
      <c r="Y304" s="189"/>
      <c r="Z304" s="189"/>
      <c r="AA304" s="189"/>
      <c r="AB304" s="189"/>
      <c r="AC304" s="189"/>
      <c r="AD304" s="189"/>
      <c r="AE304" s="189"/>
      <c r="AF304" s="189"/>
      <c r="AG304" s="189"/>
      <c r="AH304" s="189"/>
      <c r="AI304" s="189"/>
      <c r="AJ304" s="189"/>
      <c r="AK304" s="189"/>
      <c r="AL304" s="189"/>
      <c r="AM304" s="189"/>
      <c r="AN304" s="189"/>
      <c r="AO304" s="189"/>
      <c r="AP304" s="189"/>
      <c r="AQ304" s="189"/>
      <c r="AR304" s="189"/>
      <c r="AS304" s="189"/>
      <c r="AT304" s="189"/>
      <c r="AU304" s="189"/>
      <c r="AV304" s="189"/>
      <c r="AW304" s="189"/>
      <c r="AX304" s="189"/>
      <c r="AY304" s="189"/>
      <c r="AZ304" s="189"/>
      <c r="BA304" s="189"/>
      <c r="BB304" s="189"/>
      <c r="BC304" s="189"/>
      <c r="BD304" s="189"/>
      <c r="BE304" s="189"/>
      <c r="BF304" s="189"/>
      <c r="BG304" s="189"/>
      <c r="BH304" s="189"/>
    </row>
    <row r="305" spans="1:60" x14ac:dyDescent="0.25">
      <c r="A305" s="189"/>
      <c r="B305" s="189"/>
      <c r="C305" s="189"/>
      <c r="D305" s="189"/>
      <c r="E305" s="189"/>
      <c r="F305" s="189"/>
      <c r="G305" s="189"/>
      <c r="H305" s="189"/>
      <c r="I305" s="189"/>
      <c r="J305" s="189"/>
      <c r="K305" s="189"/>
      <c r="L305" s="189"/>
      <c r="M305" s="189"/>
      <c r="N305" s="189"/>
      <c r="O305" s="189"/>
      <c r="P305" s="189"/>
      <c r="Q305" s="189"/>
      <c r="R305" s="189"/>
      <c r="S305" s="189"/>
      <c r="T305" s="189"/>
      <c r="U305" s="189"/>
      <c r="V305" s="189"/>
      <c r="W305" s="189"/>
      <c r="X305" s="189"/>
      <c r="Y305" s="189"/>
      <c r="Z305" s="189"/>
      <c r="AA305" s="189"/>
      <c r="AB305" s="189"/>
      <c r="AC305" s="189"/>
      <c r="AD305" s="189"/>
      <c r="AE305" s="189"/>
      <c r="AF305" s="189"/>
      <c r="AG305" s="189"/>
      <c r="AH305" s="189"/>
      <c r="AI305" s="189"/>
      <c r="AJ305" s="189"/>
      <c r="AK305" s="189"/>
      <c r="AL305" s="189"/>
      <c r="AM305" s="189"/>
      <c r="AN305" s="189"/>
      <c r="AO305" s="189"/>
      <c r="AP305" s="189"/>
      <c r="AQ305" s="189"/>
      <c r="AR305" s="189"/>
      <c r="AS305" s="189"/>
      <c r="AT305" s="189"/>
      <c r="AU305" s="189"/>
      <c r="AV305" s="189"/>
      <c r="AW305" s="189"/>
      <c r="AX305" s="189"/>
      <c r="AY305" s="189"/>
      <c r="AZ305" s="189"/>
      <c r="BA305" s="189"/>
      <c r="BB305" s="189"/>
      <c r="BC305" s="189"/>
      <c r="BD305" s="189"/>
      <c r="BE305" s="189"/>
      <c r="BF305" s="189"/>
      <c r="BG305" s="189"/>
      <c r="BH305" s="189"/>
    </row>
    <row r="306" spans="1:60" x14ac:dyDescent="0.25">
      <c r="A306" s="189"/>
      <c r="B306" s="189"/>
      <c r="C306" s="189"/>
      <c r="D306" s="189"/>
      <c r="E306" s="189"/>
      <c r="F306" s="189"/>
      <c r="G306" s="189"/>
      <c r="H306" s="189"/>
      <c r="I306" s="189"/>
      <c r="J306" s="189"/>
      <c r="K306" s="189"/>
      <c r="L306" s="189"/>
      <c r="M306" s="189"/>
      <c r="N306" s="189"/>
      <c r="O306" s="189"/>
      <c r="P306" s="189"/>
      <c r="Q306" s="189"/>
      <c r="R306" s="189"/>
      <c r="S306" s="189"/>
      <c r="T306" s="189"/>
      <c r="U306" s="189"/>
      <c r="V306" s="189"/>
      <c r="W306" s="189"/>
      <c r="X306" s="189"/>
      <c r="Y306" s="189"/>
      <c r="Z306" s="189"/>
      <c r="AA306" s="189"/>
      <c r="AB306" s="189"/>
      <c r="AC306" s="189"/>
      <c r="AD306" s="189"/>
      <c r="AE306" s="189"/>
      <c r="AF306" s="189"/>
      <c r="AG306" s="189"/>
      <c r="AH306" s="189"/>
      <c r="AI306" s="189"/>
      <c r="AJ306" s="189"/>
      <c r="AK306" s="189"/>
      <c r="AL306" s="189"/>
      <c r="AM306" s="189"/>
      <c r="AN306" s="189"/>
      <c r="AO306" s="189"/>
      <c r="AP306" s="189"/>
      <c r="AQ306" s="189"/>
      <c r="AR306" s="189"/>
      <c r="AS306" s="189"/>
      <c r="AT306" s="189"/>
      <c r="AU306" s="189"/>
      <c r="AV306" s="189"/>
      <c r="AW306" s="189"/>
      <c r="AX306" s="189"/>
      <c r="AY306" s="189"/>
      <c r="AZ306" s="189"/>
      <c r="BA306" s="189"/>
      <c r="BB306" s="189"/>
      <c r="BC306" s="189"/>
      <c r="BD306" s="189"/>
      <c r="BE306" s="189"/>
      <c r="BF306" s="189"/>
      <c r="BG306" s="189"/>
      <c r="BH306" s="189"/>
    </row>
    <row r="307" spans="1:60" x14ac:dyDescent="0.25">
      <c r="A307" s="189"/>
      <c r="B307" s="189"/>
      <c r="C307" s="189"/>
      <c r="D307" s="189"/>
      <c r="E307" s="189"/>
      <c r="F307" s="189"/>
      <c r="G307" s="189"/>
      <c r="H307" s="189"/>
      <c r="I307" s="189"/>
      <c r="J307" s="189"/>
      <c r="K307" s="189"/>
      <c r="L307" s="189"/>
      <c r="M307" s="189"/>
      <c r="N307" s="189"/>
      <c r="O307" s="189"/>
      <c r="P307" s="189"/>
      <c r="Q307" s="189"/>
      <c r="R307" s="189"/>
      <c r="S307" s="189"/>
      <c r="T307" s="189"/>
      <c r="U307" s="189"/>
      <c r="V307" s="189"/>
      <c r="W307" s="189"/>
      <c r="X307" s="189"/>
      <c r="Y307" s="189"/>
      <c r="Z307" s="189"/>
      <c r="AA307" s="189"/>
      <c r="AB307" s="189"/>
      <c r="AC307" s="189"/>
      <c r="AD307" s="189"/>
      <c r="AE307" s="189"/>
      <c r="AF307" s="189"/>
      <c r="AG307" s="189"/>
      <c r="AH307" s="189"/>
      <c r="AI307" s="189"/>
      <c r="AJ307" s="189"/>
      <c r="AK307" s="189"/>
      <c r="AL307" s="189"/>
      <c r="AM307" s="189"/>
      <c r="AN307" s="189"/>
      <c r="AO307" s="189"/>
      <c r="AP307" s="189"/>
      <c r="AQ307" s="189"/>
      <c r="AR307" s="189"/>
      <c r="AS307" s="189"/>
      <c r="AT307" s="189"/>
      <c r="AU307" s="189"/>
      <c r="AV307" s="189"/>
      <c r="AW307" s="189"/>
      <c r="AX307" s="189"/>
      <c r="AY307" s="189"/>
      <c r="AZ307" s="189"/>
      <c r="BA307" s="189"/>
      <c r="BB307" s="189"/>
      <c r="BC307" s="189"/>
      <c r="BD307" s="189"/>
      <c r="BE307" s="189"/>
      <c r="BF307" s="189"/>
      <c r="BG307" s="189"/>
      <c r="BH307" s="189"/>
    </row>
    <row r="308" spans="1:60" x14ac:dyDescent="0.25">
      <c r="A308" s="189"/>
      <c r="B308" s="189"/>
      <c r="C308" s="189"/>
      <c r="D308" s="189"/>
      <c r="E308" s="189"/>
      <c r="F308" s="189"/>
      <c r="G308" s="189"/>
      <c r="H308" s="189"/>
      <c r="I308" s="189"/>
      <c r="J308" s="189"/>
      <c r="K308" s="189"/>
      <c r="L308" s="189"/>
      <c r="M308" s="189"/>
      <c r="N308" s="189"/>
      <c r="O308" s="189"/>
      <c r="P308" s="189"/>
      <c r="Q308" s="189"/>
      <c r="R308" s="189"/>
      <c r="S308" s="189"/>
      <c r="T308" s="189"/>
      <c r="U308" s="189"/>
      <c r="V308" s="189"/>
      <c r="W308" s="189"/>
      <c r="X308" s="189"/>
      <c r="Y308" s="189"/>
      <c r="Z308" s="189"/>
      <c r="AA308" s="189"/>
      <c r="AB308" s="189"/>
      <c r="AC308" s="189"/>
      <c r="AD308" s="189"/>
      <c r="AE308" s="189"/>
      <c r="AF308" s="189"/>
      <c r="AG308" s="189"/>
      <c r="AH308" s="189"/>
      <c r="AI308" s="189"/>
      <c r="AJ308" s="189"/>
      <c r="AK308" s="189"/>
      <c r="AL308" s="189"/>
      <c r="AM308" s="189"/>
      <c r="AN308" s="189"/>
      <c r="AO308" s="189"/>
      <c r="AP308" s="189"/>
      <c r="AQ308" s="189"/>
      <c r="AR308" s="189"/>
      <c r="AS308" s="189"/>
      <c r="AT308" s="189"/>
      <c r="AU308" s="189"/>
      <c r="AV308" s="189"/>
      <c r="AW308" s="189"/>
      <c r="AX308" s="189"/>
      <c r="AY308" s="189"/>
      <c r="AZ308" s="189"/>
      <c r="BA308" s="189"/>
      <c r="BB308" s="189"/>
      <c r="BC308" s="189"/>
      <c r="BD308" s="189"/>
      <c r="BE308" s="189"/>
      <c r="BF308" s="189"/>
      <c r="BG308" s="189"/>
      <c r="BH308" s="189"/>
    </row>
    <row r="309" spans="1:60" x14ac:dyDescent="0.25">
      <c r="A309" s="189"/>
      <c r="B309" s="189"/>
      <c r="C309" s="189"/>
      <c r="D309" s="189"/>
      <c r="E309" s="189"/>
      <c r="F309" s="189"/>
      <c r="G309" s="189"/>
      <c r="H309" s="189"/>
      <c r="I309" s="189"/>
      <c r="J309" s="189"/>
      <c r="K309" s="189"/>
      <c r="L309" s="189"/>
      <c r="M309" s="189"/>
      <c r="N309" s="189"/>
      <c r="O309" s="189"/>
      <c r="P309" s="189"/>
      <c r="Q309" s="189"/>
      <c r="R309" s="189"/>
      <c r="S309" s="189"/>
      <c r="T309" s="189"/>
      <c r="U309" s="189"/>
      <c r="V309" s="189"/>
      <c r="W309" s="189"/>
      <c r="X309" s="189"/>
      <c r="Y309" s="189"/>
      <c r="Z309" s="189"/>
      <c r="AA309" s="189"/>
      <c r="AB309" s="189"/>
      <c r="AC309" s="189"/>
      <c r="AD309" s="189"/>
      <c r="AE309" s="189"/>
      <c r="AF309" s="189"/>
      <c r="AG309" s="189"/>
      <c r="AH309" s="189"/>
      <c r="AI309" s="189"/>
      <c r="AJ309" s="189"/>
      <c r="AK309" s="189"/>
      <c r="AL309" s="189"/>
      <c r="AM309" s="189"/>
      <c r="AN309" s="189"/>
      <c r="AO309" s="189"/>
      <c r="AP309" s="189"/>
      <c r="AQ309" s="189"/>
      <c r="AR309" s="189"/>
      <c r="AS309" s="189"/>
      <c r="AT309" s="189"/>
      <c r="AU309" s="189"/>
      <c r="AV309" s="189"/>
      <c r="AW309" s="189"/>
      <c r="AX309" s="189"/>
      <c r="AY309" s="189"/>
      <c r="AZ309" s="189"/>
      <c r="BA309" s="189"/>
      <c r="BB309" s="189"/>
      <c r="BC309" s="189"/>
      <c r="BD309" s="189"/>
      <c r="BE309" s="189"/>
      <c r="BF309" s="189"/>
      <c r="BG309" s="189"/>
      <c r="BH309" s="189"/>
    </row>
    <row r="310" spans="1:60" x14ac:dyDescent="0.25">
      <c r="A310" s="189"/>
      <c r="B310" s="189"/>
      <c r="C310" s="189"/>
      <c r="D310" s="189"/>
      <c r="E310" s="189"/>
      <c r="F310" s="189"/>
      <c r="G310" s="189"/>
      <c r="H310" s="189"/>
      <c r="I310" s="189"/>
      <c r="J310" s="189"/>
      <c r="K310" s="189"/>
      <c r="L310" s="189"/>
      <c r="M310" s="189"/>
      <c r="N310" s="189"/>
      <c r="O310" s="189"/>
      <c r="P310" s="189"/>
      <c r="Q310" s="189"/>
      <c r="R310" s="189"/>
      <c r="S310" s="189"/>
      <c r="T310" s="189"/>
      <c r="U310" s="189"/>
      <c r="V310" s="189"/>
      <c r="W310" s="189"/>
      <c r="X310" s="189"/>
      <c r="Y310" s="189"/>
      <c r="Z310" s="189"/>
      <c r="AA310" s="189"/>
      <c r="AB310" s="189"/>
      <c r="AC310" s="189"/>
      <c r="AD310" s="189"/>
      <c r="AE310" s="189"/>
      <c r="AF310" s="189"/>
      <c r="AG310" s="189"/>
      <c r="AH310" s="189"/>
      <c r="AI310" s="189"/>
      <c r="AJ310" s="189"/>
      <c r="AK310" s="189"/>
      <c r="AL310" s="189"/>
      <c r="AM310" s="189"/>
      <c r="AN310" s="189"/>
      <c r="AO310" s="189"/>
      <c r="AP310" s="189"/>
      <c r="AQ310" s="189"/>
      <c r="AR310" s="189"/>
      <c r="AS310" s="189"/>
      <c r="AT310" s="189"/>
      <c r="AU310" s="189"/>
      <c r="AV310" s="189"/>
      <c r="AW310" s="189"/>
      <c r="AX310" s="189"/>
      <c r="AY310" s="189"/>
      <c r="AZ310" s="189"/>
      <c r="BA310" s="189"/>
      <c r="BB310" s="189"/>
      <c r="BC310" s="189"/>
      <c r="BD310" s="189"/>
      <c r="BE310" s="189"/>
      <c r="BF310" s="189"/>
      <c r="BG310" s="189"/>
      <c r="BH310" s="189"/>
    </row>
    <row r="311" spans="1:60" x14ac:dyDescent="0.25">
      <c r="A311" s="189"/>
      <c r="B311" s="189"/>
      <c r="C311" s="189"/>
      <c r="D311" s="189"/>
      <c r="E311" s="189"/>
      <c r="F311" s="189"/>
      <c r="G311" s="189"/>
      <c r="H311" s="189"/>
      <c r="I311" s="189"/>
      <c r="J311" s="189"/>
      <c r="K311" s="189"/>
      <c r="L311" s="189"/>
      <c r="M311" s="189"/>
      <c r="N311" s="189"/>
      <c r="O311" s="189"/>
      <c r="P311" s="189"/>
      <c r="Q311" s="189"/>
      <c r="R311" s="189"/>
      <c r="S311" s="189"/>
      <c r="T311" s="189"/>
      <c r="U311" s="189"/>
      <c r="V311" s="189"/>
      <c r="W311" s="189"/>
      <c r="X311" s="189"/>
      <c r="Y311" s="189"/>
      <c r="Z311" s="189"/>
      <c r="AA311" s="189"/>
      <c r="AB311" s="189"/>
      <c r="AC311" s="189"/>
      <c r="AD311" s="189"/>
      <c r="AE311" s="189"/>
      <c r="AF311" s="189"/>
      <c r="AG311" s="189"/>
      <c r="AH311" s="189"/>
      <c r="AI311" s="189"/>
      <c r="AJ311" s="189"/>
      <c r="AK311" s="189"/>
      <c r="AL311" s="189"/>
      <c r="AM311" s="189"/>
      <c r="AN311" s="189"/>
      <c r="AO311" s="189"/>
      <c r="AP311" s="189"/>
      <c r="AQ311" s="189"/>
      <c r="AR311" s="189"/>
      <c r="AS311" s="189"/>
      <c r="AT311" s="189"/>
      <c r="AU311" s="189"/>
      <c r="AV311" s="189"/>
      <c r="AW311" s="189"/>
      <c r="AX311" s="189"/>
      <c r="AY311" s="189"/>
      <c r="AZ311" s="189"/>
      <c r="BA311" s="189"/>
      <c r="BB311" s="189"/>
      <c r="BC311" s="189"/>
      <c r="BD311" s="189"/>
      <c r="BE311" s="189"/>
      <c r="BF311" s="189"/>
      <c r="BG311" s="189"/>
      <c r="BH311" s="189"/>
    </row>
    <row r="312" spans="1:60" x14ac:dyDescent="0.25">
      <c r="A312" s="189"/>
      <c r="B312" s="189"/>
      <c r="C312" s="189"/>
      <c r="D312" s="189"/>
      <c r="E312" s="189"/>
      <c r="F312" s="189"/>
      <c r="G312" s="189"/>
      <c r="H312" s="189"/>
      <c r="I312" s="189"/>
      <c r="J312" s="189"/>
      <c r="K312" s="189"/>
      <c r="L312" s="189"/>
      <c r="M312" s="189"/>
      <c r="N312" s="189"/>
      <c r="O312" s="189"/>
      <c r="P312" s="189"/>
      <c r="Q312" s="189"/>
      <c r="R312" s="189"/>
      <c r="S312" s="189"/>
      <c r="T312" s="189"/>
      <c r="U312" s="189"/>
      <c r="V312" s="189"/>
      <c r="W312" s="189"/>
      <c r="X312" s="189"/>
      <c r="Y312" s="189"/>
      <c r="Z312" s="189"/>
      <c r="AA312" s="189"/>
      <c r="AB312" s="189"/>
      <c r="AC312" s="189"/>
      <c r="AD312" s="189"/>
      <c r="AE312" s="189"/>
      <c r="AF312" s="189"/>
      <c r="AG312" s="189"/>
      <c r="AH312" s="189"/>
      <c r="AI312" s="189"/>
      <c r="AJ312" s="189"/>
      <c r="AK312" s="189"/>
      <c r="AL312" s="189"/>
      <c r="AM312" s="189"/>
      <c r="AN312" s="189"/>
      <c r="AO312" s="189"/>
      <c r="AP312" s="189"/>
      <c r="AQ312" s="189"/>
      <c r="AR312" s="189"/>
      <c r="AS312" s="189"/>
      <c r="AT312" s="189"/>
      <c r="AU312" s="189"/>
      <c r="AV312" s="189"/>
      <c r="AW312" s="189"/>
      <c r="AX312" s="189"/>
      <c r="AY312" s="189"/>
      <c r="AZ312" s="189"/>
      <c r="BA312" s="189"/>
      <c r="BB312" s="189"/>
      <c r="BC312" s="189"/>
      <c r="BD312" s="189"/>
      <c r="BE312" s="189"/>
      <c r="BF312" s="189"/>
      <c r="BG312" s="189"/>
      <c r="BH312" s="189"/>
    </row>
    <row r="313" spans="1:60" x14ac:dyDescent="0.25">
      <c r="A313" s="189"/>
      <c r="B313" s="189"/>
      <c r="C313" s="189"/>
      <c r="D313" s="189"/>
      <c r="E313" s="189"/>
      <c r="F313" s="189"/>
      <c r="G313" s="189"/>
      <c r="H313" s="189"/>
      <c r="I313" s="189"/>
      <c r="J313" s="189"/>
      <c r="K313" s="189"/>
      <c r="L313" s="189"/>
      <c r="M313" s="189"/>
      <c r="N313" s="189"/>
      <c r="O313" s="189"/>
      <c r="P313" s="189"/>
      <c r="Q313" s="189"/>
      <c r="R313" s="189"/>
      <c r="S313" s="189"/>
      <c r="T313" s="189"/>
      <c r="U313" s="189"/>
      <c r="V313" s="189"/>
      <c r="W313" s="189"/>
      <c r="X313" s="189"/>
      <c r="Y313" s="189"/>
      <c r="Z313" s="189"/>
      <c r="AA313" s="189"/>
      <c r="AB313" s="189"/>
      <c r="AC313" s="189"/>
      <c r="AD313" s="189"/>
      <c r="AE313" s="189"/>
      <c r="AF313" s="189"/>
      <c r="AG313" s="189"/>
      <c r="AH313" s="189"/>
      <c r="AI313" s="189"/>
      <c r="AJ313" s="189"/>
      <c r="AK313" s="189"/>
      <c r="AL313" s="189"/>
      <c r="AM313" s="189"/>
      <c r="AN313" s="189"/>
      <c r="AO313" s="189"/>
      <c r="AP313" s="189"/>
      <c r="AQ313" s="189"/>
      <c r="AR313" s="189"/>
      <c r="AS313" s="189"/>
      <c r="AT313" s="189"/>
      <c r="AU313" s="189"/>
      <c r="AV313" s="189"/>
      <c r="AW313" s="189"/>
      <c r="AX313" s="189"/>
      <c r="AY313" s="189"/>
      <c r="AZ313" s="189"/>
      <c r="BA313" s="189"/>
      <c r="BB313" s="189"/>
      <c r="BC313" s="189"/>
      <c r="BD313" s="189"/>
      <c r="BE313" s="189"/>
      <c r="BF313" s="189"/>
      <c r="BG313" s="189"/>
      <c r="BH313" s="189"/>
    </row>
    <row r="314" spans="1:60" x14ac:dyDescent="0.25">
      <c r="A314" s="189"/>
      <c r="B314" s="189"/>
      <c r="C314" s="189"/>
      <c r="D314" s="189"/>
      <c r="E314" s="189"/>
      <c r="F314" s="189"/>
      <c r="G314" s="189"/>
      <c r="H314" s="189"/>
      <c r="I314" s="189"/>
      <c r="J314" s="189"/>
      <c r="K314" s="189"/>
      <c r="L314" s="189"/>
      <c r="M314" s="189"/>
      <c r="N314" s="189"/>
      <c r="O314" s="189"/>
      <c r="P314" s="189"/>
      <c r="Q314" s="189"/>
      <c r="R314" s="189"/>
      <c r="S314" s="189"/>
      <c r="T314" s="189"/>
      <c r="U314" s="189"/>
      <c r="V314" s="189"/>
      <c r="W314" s="189"/>
      <c r="X314" s="189"/>
      <c r="Y314" s="189"/>
      <c r="Z314" s="189"/>
      <c r="AA314" s="189"/>
      <c r="AB314" s="189"/>
      <c r="AC314" s="189"/>
      <c r="AD314" s="189"/>
      <c r="AE314" s="189"/>
      <c r="AF314" s="189"/>
      <c r="AG314" s="189"/>
      <c r="AH314" s="189"/>
      <c r="AI314" s="189"/>
      <c r="AJ314" s="189"/>
      <c r="AK314" s="189"/>
      <c r="AL314" s="189"/>
      <c r="AM314" s="189"/>
      <c r="AN314" s="189"/>
      <c r="AO314" s="189"/>
      <c r="AP314" s="189"/>
      <c r="AQ314" s="189"/>
      <c r="AR314" s="189"/>
      <c r="AS314" s="189"/>
      <c r="AT314" s="189"/>
      <c r="AU314" s="189"/>
      <c r="AV314" s="189"/>
      <c r="AW314" s="189"/>
      <c r="AX314" s="189"/>
      <c r="AY314" s="189"/>
      <c r="AZ314" s="189"/>
      <c r="BA314" s="189"/>
      <c r="BB314" s="189"/>
      <c r="BC314" s="189"/>
      <c r="BD314" s="189"/>
      <c r="BE314" s="189"/>
      <c r="BF314" s="189"/>
      <c r="BG314" s="189"/>
      <c r="BH314" s="189"/>
    </row>
    <row r="315" spans="1:60" x14ac:dyDescent="0.25">
      <c r="A315" s="189"/>
      <c r="B315" s="189"/>
      <c r="C315" s="189"/>
      <c r="D315" s="189"/>
      <c r="E315" s="189"/>
      <c r="F315" s="189"/>
      <c r="G315" s="189"/>
      <c r="H315" s="189"/>
      <c r="I315" s="189"/>
      <c r="J315" s="189"/>
      <c r="K315" s="189"/>
      <c r="L315" s="189"/>
      <c r="M315" s="189"/>
      <c r="N315" s="189"/>
      <c r="O315" s="189"/>
      <c r="P315" s="189"/>
      <c r="Q315" s="189"/>
      <c r="R315" s="189"/>
      <c r="S315" s="189"/>
      <c r="T315" s="189"/>
      <c r="U315" s="189"/>
      <c r="V315" s="189"/>
      <c r="W315" s="189"/>
      <c r="X315" s="189"/>
      <c r="Y315" s="189"/>
      <c r="Z315" s="189"/>
      <c r="AA315" s="189"/>
      <c r="AB315" s="189"/>
      <c r="AC315" s="189"/>
      <c r="AD315" s="189"/>
      <c r="AE315" s="189"/>
      <c r="AF315" s="189"/>
      <c r="AG315" s="189"/>
      <c r="AH315" s="189"/>
      <c r="AI315" s="189"/>
      <c r="AJ315" s="189"/>
      <c r="AK315" s="189"/>
      <c r="AL315" s="189"/>
      <c r="AM315" s="189"/>
      <c r="AN315" s="189"/>
      <c r="AO315" s="189"/>
      <c r="AP315" s="189"/>
      <c r="AQ315" s="189"/>
      <c r="AR315" s="189"/>
      <c r="AS315" s="189"/>
      <c r="AT315" s="189"/>
      <c r="AU315" s="189"/>
      <c r="AV315" s="189"/>
      <c r="AW315" s="189"/>
      <c r="AX315" s="189"/>
      <c r="AY315" s="189"/>
      <c r="AZ315" s="189"/>
      <c r="BA315" s="189"/>
      <c r="BB315" s="189"/>
      <c r="BC315" s="189"/>
      <c r="BD315" s="189"/>
      <c r="BE315" s="189"/>
      <c r="BF315" s="189"/>
      <c r="BG315" s="189"/>
      <c r="BH315" s="189"/>
    </row>
    <row r="316" spans="1:60" x14ac:dyDescent="0.25">
      <c r="A316" s="189"/>
      <c r="B316" s="189"/>
      <c r="C316" s="189"/>
      <c r="D316" s="189"/>
      <c r="E316" s="189"/>
      <c r="F316" s="189"/>
      <c r="G316" s="189"/>
      <c r="H316" s="189"/>
      <c r="I316" s="189"/>
      <c r="J316" s="189"/>
      <c r="K316" s="189"/>
      <c r="L316" s="189"/>
      <c r="M316" s="189"/>
      <c r="N316" s="189"/>
      <c r="O316" s="189"/>
      <c r="P316" s="189"/>
      <c r="Q316" s="189"/>
      <c r="R316" s="189"/>
      <c r="S316" s="189"/>
      <c r="T316" s="189"/>
      <c r="U316" s="189"/>
      <c r="V316" s="189"/>
      <c r="W316" s="189"/>
      <c r="X316" s="189"/>
      <c r="Y316" s="189"/>
      <c r="Z316" s="189"/>
      <c r="AA316" s="189"/>
      <c r="AB316" s="189"/>
      <c r="AC316" s="189"/>
      <c r="AD316" s="189"/>
      <c r="AE316" s="189"/>
      <c r="AF316" s="189"/>
      <c r="AG316" s="189"/>
      <c r="AH316" s="189"/>
      <c r="AI316" s="189"/>
      <c r="AJ316" s="189"/>
      <c r="AK316" s="189"/>
      <c r="AL316" s="189"/>
      <c r="AM316" s="189"/>
      <c r="AN316" s="189"/>
      <c r="AO316" s="189"/>
      <c r="AP316" s="189"/>
      <c r="AQ316" s="189"/>
      <c r="AR316" s="189"/>
      <c r="AS316" s="189"/>
      <c r="AT316" s="189"/>
      <c r="AU316" s="189"/>
      <c r="AV316" s="189"/>
      <c r="AW316" s="189"/>
      <c r="AX316" s="189"/>
      <c r="AY316" s="189"/>
      <c r="AZ316" s="189"/>
      <c r="BA316" s="189"/>
      <c r="BB316" s="189"/>
      <c r="BC316" s="189"/>
      <c r="BD316" s="189"/>
      <c r="BE316" s="189"/>
      <c r="BF316" s="189"/>
      <c r="BG316" s="189"/>
      <c r="BH316" s="189"/>
    </row>
    <row r="317" spans="1:60" x14ac:dyDescent="0.25">
      <c r="A317" s="189"/>
      <c r="B317" s="189"/>
      <c r="C317" s="189"/>
      <c r="D317" s="189"/>
      <c r="E317" s="189"/>
      <c r="F317" s="189"/>
      <c r="G317" s="189"/>
      <c r="H317" s="189"/>
      <c r="I317" s="189"/>
      <c r="J317" s="189"/>
      <c r="K317" s="189"/>
      <c r="L317" s="189"/>
      <c r="M317" s="189"/>
      <c r="N317" s="189"/>
      <c r="O317" s="189"/>
      <c r="P317" s="189"/>
      <c r="Q317" s="189"/>
      <c r="R317" s="189"/>
      <c r="S317" s="189"/>
      <c r="T317" s="189"/>
      <c r="U317" s="189"/>
      <c r="V317" s="189"/>
      <c r="W317" s="189"/>
      <c r="X317" s="189"/>
      <c r="Y317" s="189"/>
      <c r="Z317" s="189"/>
      <c r="AA317" s="189"/>
      <c r="AB317" s="189"/>
      <c r="AC317" s="189"/>
      <c r="AD317" s="189"/>
      <c r="AE317" s="189"/>
      <c r="AF317" s="189"/>
      <c r="AG317" s="189"/>
      <c r="AH317" s="189"/>
      <c r="AI317" s="189"/>
      <c r="AJ317" s="189"/>
      <c r="AK317" s="189"/>
      <c r="AL317" s="189"/>
      <c r="AM317" s="189"/>
      <c r="AN317" s="189"/>
      <c r="AO317" s="189"/>
      <c r="AP317" s="189"/>
      <c r="AQ317" s="189"/>
      <c r="AR317" s="189"/>
      <c r="AS317" s="189"/>
      <c r="AT317" s="189"/>
      <c r="AU317" s="189"/>
      <c r="AV317" s="189"/>
      <c r="AW317" s="189"/>
      <c r="AX317" s="189"/>
      <c r="AY317" s="189"/>
      <c r="AZ317" s="189"/>
      <c r="BA317" s="189"/>
      <c r="BB317" s="189"/>
      <c r="BC317" s="189"/>
      <c r="BD317" s="189"/>
      <c r="BE317" s="189"/>
      <c r="BF317" s="189"/>
      <c r="BG317" s="189"/>
      <c r="BH317" s="189"/>
    </row>
    <row r="318" spans="1:60" x14ac:dyDescent="0.25">
      <c r="A318" s="189"/>
      <c r="B318" s="189"/>
      <c r="C318" s="189"/>
      <c r="D318" s="189"/>
      <c r="E318" s="189"/>
      <c r="F318" s="189"/>
      <c r="G318" s="189"/>
      <c r="H318" s="189"/>
      <c r="I318" s="189"/>
      <c r="J318" s="189"/>
      <c r="K318" s="189"/>
      <c r="L318" s="189"/>
      <c r="M318" s="189"/>
      <c r="N318" s="189"/>
      <c r="O318" s="189"/>
      <c r="P318" s="189"/>
      <c r="Q318" s="189"/>
      <c r="R318" s="189"/>
      <c r="S318" s="189"/>
      <c r="T318" s="189"/>
      <c r="U318" s="189"/>
      <c r="V318" s="189"/>
      <c r="W318" s="189"/>
      <c r="X318" s="189"/>
      <c r="Y318" s="189"/>
      <c r="Z318" s="189"/>
      <c r="AA318" s="189"/>
      <c r="AB318" s="189"/>
      <c r="AC318" s="189"/>
      <c r="AD318" s="189"/>
      <c r="AE318" s="189"/>
      <c r="AF318" s="189"/>
      <c r="AG318" s="189"/>
      <c r="AH318" s="189"/>
      <c r="AI318" s="189"/>
      <c r="AJ318" s="189"/>
      <c r="AK318" s="189"/>
      <c r="AL318" s="189"/>
      <c r="AM318" s="189"/>
      <c r="AN318" s="189"/>
      <c r="AO318" s="189"/>
      <c r="AP318" s="189"/>
      <c r="AQ318" s="189"/>
      <c r="AR318" s="189"/>
      <c r="AS318" s="189"/>
      <c r="AT318" s="189"/>
      <c r="AU318" s="189"/>
      <c r="AV318" s="189"/>
      <c r="AW318" s="189"/>
      <c r="AX318" s="189"/>
      <c r="AY318" s="189"/>
      <c r="AZ318" s="189"/>
      <c r="BA318" s="189"/>
      <c r="BB318" s="189"/>
      <c r="BC318" s="189"/>
      <c r="BD318" s="189"/>
      <c r="BE318" s="189"/>
      <c r="BF318" s="189"/>
      <c r="BG318" s="189"/>
      <c r="BH318" s="189"/>
    </row>
    <row r="319" spans="1:60" x14ac:dyDescent="0.25">
      <c r="A319" s="189"/>
      <c r="B319" s="189"/>
      <c r="C319" s="189"/>
      <c r="D319" s="189"/>
      <c r="E319" s="189"/>
      <c r="F319" s="189"/>
      <c r="G319" s="189"/>
      <c r="H319" s="189"/>
      <c r="I319" s="189"/>
      <c r="J319" s="189"/>
      <c r="K319" s="189"/>
      <c r="L319" s="189"/>
      <c r="M319" s="189"/>
      <c r="N319" s="189"/>
      <c r="O319" s="189"/>
      <c r="P319" s="189"/>
      <c r="Q319" s="189"/>
      <c r="R319" s="189"/>
      <c r="S319" s="189"/>
      <c r="T319" s="189"/>
      <c r="U319" s="189"/>
      <c r="V319" s="189"/>
      <c r="W319" s="189"/>
      <c r="X319" s="189"/>
      <c r="Y319" s="189"/>
      <c r="Z319" s="189"/>
      <c r="AA319" s="189"/>
      <c r="AB319" s="189"/>
      <c r="AC319" s="189"/>
      <c r="AD319" s="189"/>
      <c r="AE319" s="189"/>
      <c r="AF319" s="189"/>
      <c r="AG319" s="189"/>
      <c r="AH319" s="189"/>
      <c r="AI319" s="189"/>
      <c r="AJ319" s="189"/>
      <c r="AK319" s="189"/>
      <c r="AL319" s="189"/>
      <c r="AM319" s="189"/>
      <c r="AN319" s="189"/>
      <c r="AO319" s="189"/>
      <c r="AP319" s="189"/>
      <c r="AQ319" s="189"/>
      <c r="AR319" s="189"/>
      <c r="AS319" s="189"/>
      <c r="AT319" s="189"/>
      <c r="AU319" s="189"/>
      <c r="AV319" s="189"/>
      <c r="AW319" s="189"/>
      <c r="AX319" s="189"/>
      <c r="AY319" s="189"/>
      <c r="AZ319" s="189"/>
      <c r="BA319" s="189"/>
      <c r="BB319" s="189"/>
      <c r="BC319" s="189"/>
      <c r="BD319" s="189"/>
      <c r="BE319" s="189"/>
      <c r="BF319" s="189"/>
      <c r="BG319" s="189"/>
      <c r="BH319" s="189"/>
    </row>
    <row r="320" spans="1:60" x14ac:dyDescent="0.25">
      <c r="A320" s="189"/>
      <c r="B320" s="189"/>
      <c r="C320" s="189"/>
      <c r="D320" s="189"/>
      <c r="E320" s="189"/>
      <c r="F320" s="189"/>
      <c r="G320" s="189"/>
      <c r="H320" s="189"/>
      <c r="I320" s="189"/>
      <c r="J320" s="189"/>
      <c r="K320" s="189"/>
      <c r="L320" s="189"/>
      <c r="M320" s="189"/>
      <c r="N320" s="189"/>
      <c r="O320" s="189"/>
      <c r="P320" s="189"/>
      <c r="Q320" s="189"/>
      <c r="R320" s="189"/>
      <c r="S320" s="189"/>
      <c r="T320" s="189"/>
      <c r="U320" s="189"/>
      <c r="V320" s="189"/>
      <c r="W320" s="189"/>
      <c r="X320" s="189"/>
      <c r="Y320" s="189"/>
      <c r="Z320" s="189"/>
      <c r="AA320" s="189"/>
      <c r="AB320" s="189"/>
      <c r="AC320" s="189"/>
      <c r="AD320" s="189"/>
      <c r="AE320" s="189"/>
      <c r="AF320" s="189"/>
      <c r="AG320" s="189"/>
      <c r="AH320" s="189"/>
      <c r="AI320" s="189"/>
      <c r="AJ320" s="189"/>
      <c r="AK320" s="189"/>
      <c r="AL320" s="189"/>
      <c r="AM320" s="189"/>
      <c r="AN320" s="189"/>
      <c r="AO320" s="189"/>
      <c r="AP320" s="189"/>
      <c r="AQ320" s="189"/>
      <c r="AR320" s="189"/>
      <c r="AS320" s="189"/>
      <c r="AT320" s="189"/>
      <c r="AU320" s="189"/>
      <c r="AV320" s="189"/>
      <c r="AW320" s="189"/>
      <c r="AX320" s="189"/>
      <c r="AY320" s="189"/>
      <c r="AZ320" s="189"/>
      <c r="BA320" s="189"/>
      <c r="BB320" s="189"/>
      <c r="BC320" s="189"/>
      <c r="BD320" s="189"/>
      <c r="BE320" s="189"/>
      <c r="BF320" s="189"/>
      <c r="BG320" s="189"/>
      <c r="BH320" s="189"/>
    </row>
    <row r="321" spans="2:60" x14ac:dyDescent="0.25">
      <c r="B321" s="189"/>
      <c r="C321" s="189"/>
      <c r="D321" s="189"/>
      <c r="E321" s="189"/>
      <c r="F321" s="189"/>
      <c r="G321" s="189"/>
      <c r="H321" s="189"/>
      <c r="I321" s="189"/>
      <c r="J321" s="189"/>
      <c r="K321" s="189"/>
      <c r="L321" s="189"/>
      <c r="M321" s="189"/>
      <c r="N321" s="189"/>
      <c r="O321" s="189"/>
      <c r="P321" s="189"/>
      <c r="Q321" s="189"/>
      <c r="R321" s="189"/>
      <c r="S321" s="189"/>
      <c r="T321" s="189"/>
      <c r="U321" s="189"/>
      <c r="V321" s="189"/>
      <c r="W321" s="189"/>
      <c r="X321" s="189"/>
      <c r="Y321" s="189"/>
      <c r="Z321" s="189"/>
      <c r="AA321" s="189"/>
      <c r="AB321" s="189"/>
      <c r="AC321" s="189"/>
      <c r="AD321" s="189"/>
      <c r="AE321" s="189"/>
      <c r="AF321" s="189"/>
      <c r="AG321" s="189"/>
      <c r="AH321" s="189"/>
      <c r="AI321" s="189"/>
      <c r="AJ321" s="189"/>
      <c r="AK321" s="189"/>
      <c r="AL321" s="189"/>
      <c r="AM321" s="189"/>
      <c r="AN321" s="189"/>
      <c r="AO321" s="189"/>
      <c r="AP321" s="189"/>
      <c r="AQ321" s="189"/>
      <c r="AR321" s="189"/>
      <c r="AS321" s="189"/>
      <c r="AT321" s="189"/>
      <c r="AU321" s="189"/>
      <c r="AV321" s="189"/>
      <c r="AW321" s="189"/>
      <c r="AX321" s="189"/>
      <c r="AY321" s="189"/>
      <c r="AZ321" s="189"/>
      <c r="BA321" s="189"/>
      <c r="BB321" s="189"/>
      <c r="BC321" s="189"/>
      <c r="BD321" s="189"/>
      <c r="BE321" s="189"/>
      <c r="BF321" s="189"/>
      <c r="BG321" s="189"/>
      <c r="BH321" s="189"/>
    </row>
  </sheetData>
  <sortState xmlns:xlrd2="http://schemas.microsoft.com/office/spreadsheetml/2017/richdata2" ref="A11:A74">
    <sortCondition ref="A1:A65"/>
  </sortState>
  <mergeCells count="62">
    <mergeCell ref="E95:H95"/>
    <mergeCell ref="AX6:BA7"/>
    <mergeCell ref="BB6:BB8"/>
    <mergeCell ref="L7:L8"/>
    <mergeCell ref="M7:M8"/>
    <mergeCell ref="N7:N8"/>
    <mergeCell ref="O7:O8"/>
    <mergeCell ref="P7:P8"/>
    <mergeCell ref="Q7:Q8"/>
    <mergeCell ref="T7:U7"/>
    <mergeCell ref="V7:W7"/>
    <mergeCell ref="X7:Y7"/>
    <mergeCell ref="Z7:AA7"/>
    <mergeCell ref="AH7:AI7"/>
    <mergeCell ref="AJ7:AK7"/>
    <mergeCell ref="AL7:AM7"/>
    <mergeCell ref="AN7:AO7"/>
    <mergeCell ref="AE6:AE8"/>
    <mergeCell ref="AF6:AF8"/>
    <mergeCell ref="AG6:AG8"/>
    <mergeCell ref="AH6:AO6"/>
    <mergeCell ref="AP6:AW6"/>
    <mergeCell ref="AP7:AQ7"/>
    <mergeCell ref="AR7:AS7"/>
    <mergeCell ref="AT7:AU7"/>
    <mergeCell ref="AV7:AW7"/>
    <mergeCell ref="R6:R8"/>
    <mergeCell ref="S6:S8"/>
    <mergeCell ref="T6:AA6"/>
    <mergeCell ref="AC6:AC8"/>
    <mergeCell ref="AD6:AD8"/>
    <mergeCell ref="I6:I8"/>
    <mergeCell ref="J6:J8"/>
    <mergeCell ref="K6:K8"/>
    <mergeCell ref="L6:N6"/>
    <mergeCell ref="O6:Q6"/>
    <mergeCell ref="BD3:BD8"/>
    <mergeCell ref="BE3:BE8"/>
    <mergeCell ref="BF3:BF8"/>
    <mergeCell ref="BG3:BG8"/>
    <mergeCell ref="BH3:BH8"/>
    <mergeCell ref="A3:A8"/>
    <mergeCell ref="B3:B8"/>
    <mergeCell ref="C3:AA3"/>
    <mergeCell ref="AB3:BA3"/>
    <mergeCell ref="BC3:BC8"/>
    <mergeCell ref="C4:AA4"/>
    <mergeCell ref="AB4:BA4"/>
    <mergeCell ref="C5:C8"/>
    <mergeCell ref="E5:AA5"/>
    <mergeCell ref="AB5:AB8"/>
    <mergeCell ref="AC5:BA5"/>
    <mergeCell ref="D6:D8"/>
    <mergeCell ref="E6:E8"/>
    <mergeCell ref="F6:F8"/>
    <mergeCell ref="G6:G8"/>
    <mergeCell ref="H6:H8"/>
    <mergeCell ref="A1:O1"/>
    <mergeCell ref="AX1:AX2"/>
    <mergeCell ref="AY1:AY2"/>
    <mergeCell ref="AZ1:AZ2"/>
    <mergeCell ref="A2:M2"/>
  </mergeCells>
  <hyperlinks>
    <hyperlink ref="BE18" r:id="rId1" xr:uid="{00000000-0004-0000-0E00-000000000000}"/>
    <hyperlink ref="BE21" r:id="rId2" xr:uid="{00000000-0004-0000-0E00-000001000000}"/>
    <hyperlink ref="BE22" r:id="rId3" xr:uid="{00000000-0004-0000-0E00-000002000000}"/>
    <hyperlink ref="BE24" r:id="rId4" xr:uid="{00000000-0004-0000-0E00-000003000000}"/>
    <hyperlink ref="BE32" r:id="rId5" xr:uid="{00000000-0004-0000-0E00-000004000000}"/>
    <hyperlink ref="BE36" r:id="rId6" xr:uid="{00000000-0004-0000-0E00-000005000000}"/>
    <hyperlink ref="BE38" r:id="rId7" xr:uid="{00000000-0004-0000-0E00-000006000000}"/>
    <hyperlink ref="BE40" r:id="rId8" location="lokalnye-akty" xr:uid="{00000000-0004-0000-0E00-000007000000}"/>
    <hyperlink ref="BE44" r:id="rId9" xr:uid="{00000000-0004-0000-0E00-000008000000}"/>
    <hyperlink ref="BE48" r:id="rId10" xr:uid="{00000000-0004-0000-0E00-000009000000}"/>
    <hyperlink ref="BE59" r:id="rId11" xr:uid="{00000000-0004-0000-0E00-00000A000000}"/>
    <hyperlink ref="BE63" r:id="rId12" xr:uid="{00000000-0004-0000-0E00-00000B000000}"/>
  </hyperlinks>
  <printOptions gridLines="1"/>
  <pageMargins left="0.70078740157480324" right="0.70078740157480324" top="0.75196850393700776" bottom="0.75196850393700776" header="0.3" footer="0.3"/>
  <pageSetup paperSize="9" firstPageNumber="2147483648" fitToWidth="0" fitToHeight="0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H36"/>
  <sheetViews>
    <sheetView topLeftCell="A7" workbookViewId="0">
      <pane xSplit="1" topLeftCell="B1" activePane="topRight" state="frozen"/>
      <selection pane="topRight" activeCell="A7" sqref="A7"/>
    </sheetView>
  </sheetViews>
  <sheetFormatPr defaultRowHeight="15" x14ac:dyDescent="0.25"/>
  <cols>
    <col min="1" max="1" width="37.28515625" customWidth="1"/>
    <col min="2" max="2" width="15" customWidth="1"/>
    <col min="3" max="53" width="12.5703125" bestFit="1"/>
    <col min="54" max="54" width="18" customWidth="1"/>
    <col min="55" max="60" width="16.7109375" customWidth="1"/>
  </cols>
  <sheetData>
    <row r="1" spans="1:60" ht="22.9" customHeight="1" x14ac:dyDescent="0.25">
      <c r="A1" s="394" t="s">
        <v>565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96"/>
      <c r="AY1" s="396"/>
      <c r="AZ1" s="396"/>
      <c r="BA1" s="3"/>
      <c r="BB1" s="3"/>
      <c r="BC1" s="4"/>
      <c r="BD1" s="4"/>
      <c r="BE1" s="4"/>
      <c r="BF1" s="4"/>
      <c r="BG1" s="4"/>
      <c r="BH1" s="4"/>
    </row>
    <row r="2" spans="1:60" ht="22.15" customHeight="1" x14ac:dyDescent="0.25">
      <c r="A2" s="398" t="s">
        <v>1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397"/>
      <c r="AY2" s="397"/>
      <c r="AZ2" s="397"/>
      <c r="BA2" s="6"/>
      <c r="BB2" s="6"/>
      <c r="BC2" s="7"/>
      <c r="BD2" s="7"/>
      <c r="BE2" s="7"/>
      <c r="BF2" s="7"/>
      <c r="BG2" s="7"/>
      <c r="BH2" s="7"/>
    </row>
    <row r="3" spans="1:60" ht="18.75" x14ac:dyDescent="0.25">
      <c r="A3" s="400" t="s">
        <v>2</v>
      </c>
      <c r="B3" s="402" t="s">
        <v>3</v>
      </c>
      <c r="C3" s="404" t="s">
        <v>4</v>
      </c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05"/>
      <c r="T3" s="405"/>
      <c r="U3" s="405"/>
      <c r="V3" s="405"/>
      <c r="W3" s="405"/>
      <c r="X3" s="405"/>
      <c r="Y3" s="405"/>
      <c r="Z3" s="405"/>
      <c r="AA3" s="406"/>
      <c r="AB3" s="407" t="s">
        <v>5</v>
      </c>
      <c r="AC3" s="408"/>
      <c r="AD3" s="408"/>
      <c r="AE3" s="408"/>
      <c r="AF3" s="408"/>
      <c r="AG3" s="408"/>
      <c r="AH3" s="408"/>
      <c r="AI3" s="408"/>
      <c r="AJ3" s="408"/>
      <c r="AK3" s="408"/>
      <c r="AL3" s="408"/>
      <c r="AM3" s="408"/>
      <c r="AN3" s="408"/>
      <c r="AO3" s="408"/>
      <c r="AP3" s="408"/>
      <c r="AQ3" s="408"/>
      <c r="AR3" s="408"/>
      <c r="AS3" s="408"/>
      <c r="AT3" s="408"/>
      <c r="AU3" s="408"/>
      <c r="AV3" s="408"/>
      <c r="AW3" s="408"/>
      <c r="AX3" s="408"/>
      <c r="AY3" s="408"/>
      <c r="AZ3" s="408"/>
      <c r="BA3" s="409"/>
      <c r="BB3" s="8"/>
      <c r="BC3" s="410" t="s">
        <v>6</v>
      </c>
      <c r="BD3" s="410" t="s">
        <v>7</v>
      </c>
      <c r="BE3" s="410" t="s">
        <v>8</v>
      </c>
      <c r="BF3" s="410" t="s">
        <v>9</v>
      </c>
      <c r="BG3" s="410" t="s">
        <v>10</v>
      </c>
      <c r="BH3" s="410" t="s">
        <v>11</v>
      </c>
    </row>
    <row r="4" spans="1:60" ht="15.75" x14ac:dyDescent="0.25">
      <c r="A4" s="401"/>
      <c r="B4" s="403"/>
      <c r="C4" s="412" t="s">
        <v>12</v>
      </c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  <c r="O4" s="413"/>
      <c r="P4" s="413"/>
      <c r="Q4" s="413"/>
      <c r="R4" s="413"/>
      <c r="S4" s="413"/>
      <c r="T4" s="413"/>
      <c r="U4" s="413"/>
      <c r="V4" s="413"/>
      <c r="W4" s="413"/>
      <c r="X4" s="413"/>
      <c r="Y4" s="413"/>
      <c r="Z4" s="413"/>
      <c r="AA4" s="414"/>
      <c r="AB4" s="415" t="s">
        <v>13</v>
      </c>
      <c r="AC4" s="416"/>
      <c r="AD4" s="416"/>
      <c r="AE4" s="416"/>
      <c r="AF4" s="416"/>
      <c r="AG4" s="416"/>
      <c r="AH4" s="416"/>
      <c r="AI4" s="416"/>
      <c r="AJ4" s="416"/>
      <c r="AK4" s="416"/>
      <c r="AL4" s="416"/>
      <c r="AM4" s="416"/>
      <c r="AN4" s="416"/>
      <c r="AO4" s="416"/>
      <c r="AP4" s="416"/>
      <c r="AQ4" s="416"/>
      <c r="AR4" s="416"/>
      <c r="AS4" s="416"/>
      <c r="AT4" s="416"/>
      <c r="AU4" s="416"/>
      <c r="AV4" s="416"/>
      <c r="AW4" s="416"/>
      <c r="AX4" s="416"/>
      <c r="AY4" s="416"/>
      <c r="AZ4" s="416"/>
      <c r="BA4" s="417"/>
      <c r="BB4" s="10"/>
      <c r="BC4" s="411"/>
      <c r="BD4" s="411"/>
      <c r="BE4" s="411"/>
      <c r="BF4" s="411"/>
      <c r="BG4" s="411"/>
      <c r="BH4" s="411"/>
    </row>
    <row r="5" spans="1:60" x14ac:dyDescent="0.25">
      <c r="A5" s="401"/>
      <c r="B5" s="403"/>
      <c r="C5" s="418" t="s">
        <v>14</v>
      </c>
      <c r="D5" s="11"/>
      <c r="E5" s="420" t="s">
        <v>15</v>
      </c>
      <c r="F5" s="421"/>
      <c r="G5" s="421"/>
      <c r="H5" s="421"/>
      <c r="I5" s="421"/>
      <c r="J5" s="421"/>
      <c r="K5" s="421"/>
      <c r="L5" s="421"/>
      <c r="M5" s="421"/>
      <c r="N5" s="421"/>
      <c r="O5" s="421"/>
      <c r="P5" s="421"/>
      <c r="Q5" s="421"/>
      <c r="R5" s="421"/>
      <c r="S5" s="421"/>
      <c r="T5" s="421"/>
      <c r="U5" s="421"/>
      <c r="V5" s="421"/>
      <c r="W5" s="421"/>
      <c r="X5" s="421"/>
      <c r="Y5" s="421"/>
      <c r="Z5" s="421"/>
      <c r="AA5" s="422"/>
      <c r="AB5" s="423" t="s">
        <v>16</v>
      </c>
      <c r="AC5" s="425" t="s">
        <v>17</v>
      </c>
      <c r="AD5" s="426"/>
      <c r="AE5" s="426"/>
      <c r="AF5" s="426"/>
      <c r="AG5" s="426"/>
      <c r="AH5" s="426"/>
      <c r="AI5" s="426"/>
      <c r="AJ5" s="426"/>
      <c r="AK5" s="426"/>
      <c r="AL5" s="426"/>
      <c r="AM5" s="426"/>
      <c r="AN5" s="426"/>
      <c r="AO5" s="426"/>
      <c r="AP5" s="426"/>
      <c r="AQ5" s="426"/>
      <c r="AR5" s="426"/>
      <c r="AS5" s="426"/>
      <c r="AT5" s="426"/>
      <c r="AU5" s="426"/>
      <c r="AV5" s="426"/>
      <c r="AW5" s="426"/>
      <c r="AX5" s="426"/>
      <c r="AY5" s="426"/>
      <c r="AZ5" s="426"/>
      <c r="BA5" s="427"/>
      <c r="BB5" s="13"/>
      <c r="BC5" s="411"/>
      <c r="BD5" s="411"/>
      <c r="BE5" s="411"/>
      <c r="BF5" s="411"/>
      <c r="BG5" s="411"/>
      <c r="BH5" s="411"/>
    </row>
    <row r="6" spans="1:60" ht="24" customHeight="1" x14ac:dyDescent="0.25">
      <c r="A6" s="401"/>
      <c r="B6" s="403"/>
      <c r="C6" s="419"/>
      <c r="D6" s="418" t="s">
        <v>18</v>
      </c>
      <c r="E6" s="418" t="s">
        <v>19</v>
      </c>
      <c r="F6" s="418" t="s">
        <v>20</v>
      </c>
      <c r="G6" s="418" t="s">
        <v>21</v>
      </c>
      <c r="H6" s="418" t="s">
        <v>22</v>
      </c>
      <c r="I6" s="418" t="s">
        <v>23</v>
      </c>
      <c r="J6" s="418" t="s">
        <v>24</v>
      </c>
      <c r="K6" s="418" t="s">
        <v>25</v>
      </c>
      <c r="L6" s="429" t="s">
        <v>26</v>
      </c>
      <c r="M6" s="430"/>
      <c r="N6" s="431"/>
      <c r="O6" s="429" t="s">
        <v>27</v>
      </c>
      <c r="P6" s="430"/>
      <c r="Q6" s="431"/>
      <c r="R6" s="418" t="s">
        <v>28</v>
      </c>
      <c r="S6" s="418" t="s">
        <v>29</v>
      </c>
      <c r="T6" s="429" t="s">
        <v>30</v>
      </c>
      <c r="U6" s="430"/>
      <c r="V6" s="430"/>
      <c r="W6" s="430"/>
      <c r="X6" s="430"/>
      <c r="Y6" s="430"/>
      <c r="Z6" s="430"/>
      <c r="AA6" s="431"/>
      <c r="AB6" s="424"/>
      <c r="AC6" s="423" t="s">
        <v>31</v>
      </c>
      <c r="AD6" s="423" t="s">
        <v>32</v>
      </c>
      <c r="AE6" s="423" t="s">
        <v>33</v>
      </c>
      <c r="AF6" s="423" t="s">
        <v>28</v>
      </c>
      <c r="AG6" s="423" t="s">
        <v>34</v>
      </c>
      <c r="AH6" s="436" t="s">
        <v>30</v>
      </c>
      <c r="AI6" s="437"/>
      <c r="AJ6" s="437"/>
      <c r="AK6" s="437"/>
      <c r="AL6" s="437"/>
      <c r="AM6" s="437"/>
      <c r="AN6" s="437"/>
      <c r="AO6" s="438"/>
      <c r="AP6" s="436" t="s">
        <v>35</v>
      </c>
      <c r="AQ6" s="437"/>
      <c r="AR6" s="437"/>
      <c r="AS6" s="437"/>
      <c r="AT6" s="437"/>
      <c r="AU6" s="437"/>
      <c r="AV6" s="437"/>
      <c r="AW6" s="438"/>
      <c r="AX6" s="439" t="s">
        <v>99</v>
      </c>
      <c r="AY6" s="440"/>
      <c r="AZ6" s="440"/>
      <c r="BA6" s="441"/>
      <c r="BB6" s="423" t="s">
        <v>37</v>
      </c>
      <c r="BC6" s="411"/>
      <c r="BD6" s="411"/>
      <c r="BE6" s="411"/>
      <c r="BF6" s="411"/>
      <c r="BG6" s="411"/>
      <c r="BH6" s="411"/>
    </row>
    <row r="7" spans="1:60" ht="36.6" customHeight="1" x14ac:dyDescent="0.25">
      <c r="A7" s="401"/>
      <c r="B7" s="403"/>
      <c r="C7" s="419"/>
      <c r="D7" s="419"/>
      <c r="E7" s="428"/>
      <c r="F7" s="428"/>
      <c r="G7" s="428"/>
      <c r="H7" s="428"/>
      <c r="I7" s="428"/>
      <c r="J7" s="428"/>
      <c r="K7" s="428"/>
      <c r="L7" s="418" t="s">
        <v>38</v>
      </c>
      <c r="M7" s="418" t="s">
        <v>39</v>
      </c>
      <c r="N7" s="418" t="s">
        <v>40</v>
      </c>
      <c r="O7" s="418" t="s">
        <v>41</v>
      </c>
      <c r="P7" s="418" t="s">
        <v>32</v>
      </c>
      <c r="Q7" s="418" t="s">
        <v>42</v>
      </c>
      <c r="R7" s="432"/>
      <c r="S7" s="419"/>
      <c r="T7" s="429" t="s">
        <v>43</v>
      </c>
      <c r="U7" s="431"/>
      <c r="V7" s="429" t="s">
        <v>44</v>
      </c>
      <c r="W7" s="431"/>
      <c r="X7" s="429" t="s">
        <v>45</v>
      </c>
      <c r="Y7" s="431"/>
      <c r="Z7" s="429" t="s">
        <v>46</v>
      </c>
      <c r="AA7" s="431"/>
      <c r="AB7" s="424"/>
      <c r="AC7" s="434"/>
      <c r="AD7" s="434"/>
      <c r="AE7" s="434"/>
      <c r="AF7" s="434"/>
      <c r="AG7" s="434"/>
      <c r="AH7" s="436" t="s">
        <v>43</v>
      </c>
      <c r="AI7" s="438"/>
      <c r="AJ7" s="436" t="s">
        <v>44</v>
      </c>
      <c r="AK7" s="438"/>
      <c r="AL7" s="436" t="s">
        <v>45</v>
      </c>
      <c r="AM7" s="438"/>
      <c r="AN7" s="436" t="s">
        <v>46</v>
      </c>
      <c r="AO7" s="438"/>
      <c r="AP7" s="436" t="s">
        <v>43</v>
      </c>
      <c r="AQ7" s="438"/>
      <c r="AR7" s="436" t="s">
        <v>44</v>
      </c>
      <c r="AS7" s="438"/>
      <c r="AT7" s="436" t="s">
        <v>45</v>
      </c>
      <c r="AU7" s="438"/>
      <c r="AV7" s="436" t="s">
        <v>46</v>
      </c>
      <c r="AW7" s="438"/>
      <c r="AX7" s="424"/>
      <c r="AY7" s="442"/>
      <c r="AZ7" s="442"/>
      <c r="BA7" s="442"/>
      <c r="BB7" s="434"/>
      <c r="BC7" s="411"/>
      <c r="BD7" s="411"/>
      <c r="BE7" s="411"/>
      <c r="BF7" s="411"/>
      <c r="BG7" s="411"/>
      <c r="BH7" s="411"/>
    </row>
    <row r="8" spans="1:60" ht="97.15" customHeight="1" x14ac:dyDescent="0.25">
      <c r="A8" s="401"/>
      <c r="B8" s="403"/>
      <c r="C8" s="419"/>
      <c r="D8" s="419"/>
      <c r="E8" s="428"/>
      <c r="F8" s="428"/>
      <c r="G8" s="428"/>
      <c r="H8" s="428"/>
      <c r="I8" s="428"/>
      <c r="J8" s="428"/>
      <c r="K8" s="428"/>
      <c r="L8" s="428"/>
      <c r="M8" s="428"/>
      <c r="N8" s="428"/>
      <c r="O8" s="428"/>
      <c r="P8" s="428"/>
      <c r="Q8" s="428"/>
      <c r="R8" s="433"/>
      <c r="S8" s="419"/>
      <c r="T8" s="11" t="s">
        <v>47</v>
      </c>
      <c r="U8" s="11" t="s">
        <v>48</v>
      </c>
      <c r="V8" s="11" t="s">
        <v>47</v>
      </c>
      <c r="W8" s="11" t="s">
        <v>48</v>
      </c>
      <c r="X8" s="11" t="s">
        <v>47</v>
      </c>
      <c r="Y8" s="11" t="s">
        <v>48</v>
      </c>
      <c r="Z8" s="11" t="s">
        <v>47</v>
      </c>
      <c r="AA8" s="11" t="s">
        <v>48</v>
      </c>
      <c r="AB8" s="424"/>
      <c r="AC8" s="435"/>
      <c r="AD8" s="435"/>
      <c r="AE8" s="435"/>
      <c r="AF8" s="435"/>
      <c r="AG8" s="435"/>
      <c r="AH8" s="14" t="s">
        <v>47</v>
      </c>
      <c r="AI8" s="14" t="s">
        <v>48</v>
      </c>
      <c r="AJ8" s="14" t="s">
        <v>47</v>
      </c>
      <c r="AK8" s="14" t="s">
        <v>48</v>
      </c>
      <c r="AL8" s="14" t="s">
        <v>47</v>
      </c>
      <c r="AM8" s="14" t="s">
        <v>48</v>
      </c>
      <c r="AN8" s="14" t="s">
        <v>47</v>
      </c>
      <c r="AO8" s="14" t="s">
        <v>48</v>
      </c>
      <c r="AP8" s="14" t="s">
        <v>47</v>
      </c>
      <c r="AQ8" s="14" t="s">
        <v>48</v>
      </c>
      <c r="AR8" s="14" t="s">
        <v>47</v>
      </c>
      <c r="AS8" s="14" t="s">
        <v>48</v>
      </c>
      <c r="AT8" s="14" t="s">
        <v>47</v>
      </c>
      <c r="AU8" s="14" t="s">
        <v>48</v>
      </c>
      <c r="AV8" s="14" t="s">
        <v>47</v>
      </c>
      <c r="AW8" s="14" t="s">
        <v>48</v>
      </c>
      <c r="AX8" s="14" t="s">
        <v>49</v>
      </c>
      <c r="AY8" s="14" t="s">
        <v>50</v>
      </c>
      <c r="AZ8" s="14" t="s">
        <v>51</v>
      </c>
      <c r="BA8" s="14" t="s">
        <v>52</v>
      </c>
      <c r="BB8" s="435"/>
      <c r="BC8" s="411"/>
      <c r="BD8" s="411"/>
      <c r="BE8" s="411"/>
      <c r="BF8" s="411"/>
      <c r="BG8" s="411"/>
      <c r="BH8" s="411"/>
    </row>
    <row r="9" spans="1:60" x14ac:dyDescent="0.25">
      <c r="A9" s="15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  <c r="O9" s="16">
        <v>15</v>
      </c>
      <c r="P9" s="16">
        <v>16</v>
      </c>
      <c r="Q9" s="16">
        <v>17</v>
      </c>
      <c r="R9" s="16">
        <v>18</v>
      </c>
      <c r="S9" s="16">
        <v>19</v>
      </c>
      <c r="T9" s="16">
        <v>20</v>
      </c>
      <c r="U9" s="16">
        <v>21</v>
      </c>
      <c r="V9" s="16">
        <v>22</v>
      </c>
      <c r="W9" s="16">
        <v>23</v>
      </c>
      <c r="X9" s="16">
        <v>24</v>
      </c>
      <c r="Y9" s="16">
        <v>25</v>
      </c>
      <c r="Z9" s="16">
        <v>26</v>
      </c>
      <c r="AA9" s="16">
        <v>27</v>
      </c>
      <c r="AB9" s="16">
        <v>28</v>
      </c>
      <c r="AC9" s="16">
        <v>29</v>
      </c>
      <c r="AD9" s="16">
        <v>30</v>
      </c>
      <c r="AE9" s="16">
        <v>31</v>
      </c>
      <c r="AF9" s="16">
        <v>32</v>
      </c>
      <c r="AG9" s="16">
        <v>33</v>
      </c>
      <c r="AH9" s="16">
        <v>34</v>
      </c>
      <c r="AI9" s="16">
        <v>35</v>
      </c>
      <c r="AJ9" s="16">
        <v>36</v>
      </c>
      <c r="AK9" s="16">
        <v>37</v>
      </c>
      <c r="AL9" s="16">
        <v>38</v>
      </c>
      <c r="AM9" s="16">
        <v>39</v>
      </c>
      <c r="AN9" s="16">
        <v>40</v>
      </c>
      <c r="AO9" s="16">
        <v>41</v>
      </c>
      <c r="AP9" s="16">
        <v>42</v>
      </c>
      <c r="AQ9" s="16">
        <v>43</v>
      </c>
      <c r="AR9" s="16">
        <v>44</v>
      </c>
      <c r="AS9" s="16">
        <v>45</v>
      </c>
      <c r="AT9" s="16">
        <v>46</v>
      </c>
      <c r="AU9" s="16">
        <v>47</v>
      </c>
      <c r="AV9" s="16">
        <v>48</v>
      </c>
      <c r="AW9" s="16">
        <v>49</v>
      </c>
      <c r="AX9" s="16">
        <v>50</v>
      </c>
      <c r="AY9" s="16">
        <v>51</v>
      </c>
      <c r="AZ9" s="16">
        <v>52</v>
      </c>
      <c r="BA9" s="16">
        <v>53</v>
      </c>
      <c r="BB9" s="16">
        <v>54</v>
      </c>
      <c r="BC9" s="16">
        <v>55</v>
      </c>
      <c r="BD9" s="16">
        <v>56</v>
      </c>
      <c r="BE9" s="16">
        <v>57</v>
      </c>
      <c r="BF9" s="16">
        <v>58</v>
      </c>
      <c r="BG9" s="16">
        <v>59</v>
      </c>
      <c r="BH9" s="16">
        <v>60</v>
      </c>
    </row>
    <row r="10" spans="1:60" ht="18.75" x14ac:dyDescent="0.3">
      <c r="A10" s="258" t="s">
        <v>74</v>
      </c>
      <c r="B10" s="74">
        <f t="shared" ref="B10:AG10" si="0">B11+B12+B13+B14+B15+B16+B17+B18+B19</f>
        <v>181</v>
      </c>
      <c r="C10" s="74">
        <f t="shared" si="0"/>
        <v>38</v>
      </c>
      <c r="D10" s="74">
        <f t="shared" si="0"/>
        <v>4</v>
      </c>
      <c r="E10" s="74">
        <f t="shared" si="0"/>
        <v>6</v>
      </c>
      <c r="F10" s="74">
        <f t="shared" si="0"/>
        <v>8</v>
      </c>
      <c r="G10" s="74">
        <f t="shared" si="0"/>
        <v>5</v>
      </c>
      <c r="H10" s="74">
        <f t="shared" si="0"/>
        <v>23</v>
      </c>
      <c r="I10" s="74">
        <f t="shared" si="0"/>
        <v>4</v>
      </c>
      <c r="J10" s="74">
        <f t="shared" si="0"/>
        <v>10</v>
      </c>
      <c r="K10" s="74">
        <f t="shared" si="0"/>
        <v>3</v>
      </c>
      <c r="L10" s="74">
        <f t="shared" si="0"/>
        <v>6</v>
      </c>
      <c r="M10" s="74">
        <f t="shared" si="0"/>
        <v>2</v>
      </c>
      <c r="N10" s="74">
        <f t="shared" si="0"/>
        <v>0</v>
      </c>
      <c r="O10" s="74">
        <f t="shared" si="0"/>
        <v>4</v>
      </c>
      <c r="P10" s="74">
        <f t="shared" si="0"/>
        <v>13</v>
      </c>
      <c r="Q10" s="74">
        <f t="shared" si="0"/>
        <v>1</v>
      </c>
      <c r="R10" s="74">
        <f t="shared" si="0"/>
        <v>4</v>
      </c>
      <c r="S10" s="74">
        <f t="shared" si="0"/>
        <v>0</v>
      </c>
      <c r="T10" s="74">
        <f t="shared" si="0"/>
        <v>0</v>
      </c>
      <c r="U10" s="74">
        <f t="shared" si="0"/>
        <v>0</v>
      </c>
      <c r="V10" s="74">
        <f t="shared" si="0"/>
        <v>1</v>
      </c>
      <c r="W10" s="74">
        <f t="shared" si="0"/>
        <v>1</v>
      </c>
      <c r="X10" s="74">
        <f t="shared" si="0"/>
        <v>5</v>
      </c>
      <c r="Y10" s="74">
        <f t="shared" si="0"/>
        <v>5</v>
      </c>
      <c r="Z10" s="74">
        <f t="shared" si="0"/>
        <v>1</v>
      </c>
      <c r="AA10" s="74">
        <f t="shared" si="0"/>
        <v>1</v>
      </c>
      <c r="AB10" s="74">
        <f t="shared" si="0"/>
        <v>6</v>
      </c>
      <c r="AC10" s="74">
        <f t="shared" si="0"/>
        <v>3</v>
      </c>
      <c r="AD10" s="74">
        <f t="shared" si="0"/>
        <v>2</v>
      </c>
      <c r="AE10" s="74">
        <f t="shared" si="0"/>
        <v>1</v>
      </c>
      <c r="AF10" s="74">
        <f t="shared" si="0"/>
        <v>3</v>
      </c>
      <c r="AG10" s="74">
        <f t="shared" si="0"/>
        <v>0</v>
      </c>
      <c r="AH10" s="74">
        <f t="shared" ref="AH10:BM10" si="1">AH11+AH12+AH13+AH14+AH15+AH16+AH17+AH18+AH19</f>
        <v>0</v>
      </c>
      <c r="AI10" s="74">
        <f t="shared" si="1"/>
        <v>0</v>
      </c>
      <c r="AJ10" s="74">
        <f t="shared" si="1"/>
        <v>0</v>
      </c>
      <c r="AK10" s="74">
        <f t="shared" si="1"/>
        <v>0</v>
      </c>
      <c r="AL10" s="74">
        <f t="shared" si="1"/>
        <v>0</v>
      </c>
      <c r="AM10" s="74">
        <f t="shared" si="1"/>
        <v>0</v>
      </c>
      <c r="AN10" s="74">
        <f t="shared" si="1"/>
        <v>2</v>
      </c>
      <c r="AO10" s="74">
        <f t="shared" si="1"/>
        <v>2</v>
      </c>
      <c r="AP10" s="74">
        <f t="shared" si="1"/>
        <v>0</v>
      </c>
      <c r="AQ10" s="74">
        <f t="shared" si="1"/>
        <v>0</v>
      </c>
      <c r="AR10" s="74">
        <f t="shared" si="1"/>
        <v>0</v>
      </c>
      <c r="AS10" s="74">
        <f t="shared" si="1"/>
        <v>0</v>
      </c>
      <c r="AT10" s="74">
        <f t="shared" si="1"/>
        <v>0</v>
      </c>
      <c r="AU10" s="74">
        <f t="shared" si="1"/>
        <v>0</v>
      </c>
      <c r="AV10" s="74">
        <f t="shared" si="1"/>
        <v>0</v>
      </c>
      <c r="AW10" s="74">
        <f t="shared" si="1"/>
        <v>0</v>
      </c>
      <c r="AX10" s="74">
        <f t="shared" si="1"/>
        <v>0</v>
      </c>
      <c r="AY10" s="74">
        <f t="shared" si="1"/>
        <v>0</v>
      </c>
      <c r="AZ10" s="74">
        <f t="shared" si="1"/>
        <v>0</v>
      </c>
      <c r="BA10" s="74">
        <f t="shared" si="1"/>
        <v>0</v>
      </c>
      <c r="BB10" s="74">
        <f t="shared" si="1"/>
        <v>3</v>
      </c>
      <c r="BC10" s="58"/>
      <c r="BD10" s="58"/>
      <c r="BE10" s="58"/>
      <c r="BF10" s="58"/>
      <c r="BG10" s="58"/>
      <c r="BH10" s="58"/>
    </row>
    <row r="11" spans="1:60" ht="18.75" x14ac:dyDescent="0.3">
      <c r="A11" s="259" t="s">
        <v>566</v>
      </c>
      <c r="B11" s="260">
        <v>66</v>
      </c>
      <c r="C11" s="261">
        <v>22</v>
      </c>
      <c r="D11" s="261">
        <v>2</v>
      </c>
      <c r="E11" s="261">
        <v>1</v>
      </c>
      <c r="F11" s="261">
        <v>4</v>
      </c>
      <c r="G11" s="261">
        <v>0</v>
      </c>
      <c r="H11" s="261">
        <v>19</v>
      </c>
      <c r="I11" s="261">
        <v>0</v>
      </c>
      <c r="J11" s="261">
        <v>2</v>
      </c>
      <c r="K11" s="261">
        <v>1</v>
      </c>
      <c r="L11" s="261">
        <v>4</v>
      </c>
      <c r="M11" s="261">
        <v>0</v>
      </c>
      <c r="N11" s="261">
        <v>0</v>
      </c>
      <c r="O11" s="261">
        <v>1</v>
      </c>
      <c r="P11" s="261">
        <v>12</v>
      </c>
      <c r="Q11" s="261">
        <v>1</v>
      </c>
      <c r="R11" s="261">
        <v>3</v>
      </c>
      <c r="S11" s="261">
        <v>0</v>
      </c>
      <c r="T11" s="261">
        <v>0</v>
      </c>
      <c r="U11" s="261">
        <v>0</v>
      </c>
      <c r="V11" s="261">
        <v>0</v>
      </c>
      <c r="W11" s="261">
        <v>0</v>
      </c>
      <c r="X11" s="261">
        <v>4</v>
      </c>
      <c r="Y11" s="261">
        <v>4</v>
      </c>
      <c r="Z11" s="261">
        <v>1</v>
      </c>
      <c r="AA11" s="261">
        <v>1</v>
      </c>
      <c r="AB11" s="262">
        <v>4</v>
      </c>
      <c r="AC11" s="262">
        <v>3</v>
      </c>
      <c r="AD11" s="262">
        <v>1</v>
      </c>
      <c r="AE11" s="262">
        <v>0</v>
      </c>
      <c r="AF11" s="262">
        <v>2</v>
      </c>
      <c r="AG11" s="262">
        <v>0</v>
      </c>
      <c r="AH11" s="262">
        <v>0</v>
      </c>
      <c r="AI11" s="262">
        <v>0</v>
      </c>
      <c r="AJ11" s="262">
        <v>0</v>
      </c>
      <c r="AK11" s="262">
        <v>0</v>
      </c>
      <c r="AL11" s="262">
        <v>0</v>
      </c>
      <c r="AM11" s="262">
        <v>0</v>
      </c>
      <c r="AN11" s="262">
        <v>2</v>
      </c>
      <c r="AO11" s="262">
        <v>2</v>
      </c>
      <c r="AP11" s="262">
        <v>0</v>
      </c>
      <c r="AQ11" s="262">
        <v>0</v>
      </c>
      <c r="AR11" s="262">
        <v>0</v>
      </c>
      <c r="AS11" s="262">
        <v>0</v>
      </c>
      <c r="AT11" s="262">
        <v>0</v>
      </c>
      <c r="AU11" s="262">
        <v>0</v>
      </c>
      <c r="AV11" s="262">
        <v>0</v>
      </c>
      <c r="AW11" s="262">
        <v>0</v>
      </c>
      <c r="AX11" s="262">
        <v>0</v>
      </c>
      <c r="AY11" s="262">
        <v>0</v>
      </c>
      <c r="AZ11" s="262">
        <v>0</v>
      </c>
      <c r="BA11" s="262">
        <v>0</v>
      </c>
      <c r="BB11" s="262">
        <v>1</v>
      </c>
      <c r="BC11" s="263" t="s">
        <v>567</v>
      </c>
      <c r="BD11" s="263" t="s">
        <v>567</v>
      </c>
      <c r="BE11" s="263" t="s">
        <v>568</v>
      </c>
      <c r="BF11" s="58" t="s">
        <v>57</v>
      </c>
      <c r="BG11" s="58">
        <v>1000</v>
      </c>
      <c r="BH11" s="58">
        <v>6100</v>
      </c>
    </row>
    <row r="12" spans="1:60" ht="18.75" x14ac:dyDescent="0.3">
      <c r="A12" s="259" t="s">
        <v>569</v>
      </c>
      <c r="B12" s="260">
        <v>13</v>
      </c>
      <c r="C12" s="261">
        <v>4</v>
      </c>
      <c r="D12" s="261">
        <v>0</v>
      </c>
      <c r="E12" s="261">
        <v>1</v>
      </c>
      <c r="F12" s="261">
        <v>1</v>
      </c>
      <c r="G12" s="261">
        <v>0</v>
      </c>
      <c r="H12" s="261">
        <v>2</v>
      </c>
      <c r="I12" s="261">
        <v>0</v>
      </c>
      <c r="J12" s="261">
        <v>2</v>
      </c>
      <c r="K12" s="261">
        <v>0</v>
      </c>
      <c r="L12" s="261">
        <v>0</v>
      </c>
      <c r="M12" s="261">
        <v>1</v>
      </c>
      <c r="N12" s="261">
        <v>0</v>
      </c>
      <c r="O12" s="261">
        <v>2</v>
      </c>
      <c r="P12" s="261">
        <v>0</v>
      </c>
      <c r="Q12" s="261">
        <v>0</v>
      </c>
      <c r="R12" s="261">
        <v>0</v>
      </c>
      <c r="S12" s="261">
        <v>0</v>
      </c>
      <c r="T12" s="261">
        <v>0</v>
      </c>
      <c r="U12" s="261">
        <v>0</v>
      </c>
      <c r="V12" s="261">
        <v>0</v>
      </c>
      <c r="W12" s="261">
        <v>0</v>
      </c>
      <c r="X12" s="261">
        <v>0</v>
      </c>
      <c r="Y12" s="261">
        <v>0</v>
      </c>
      <c r="Z12" s="261">
        <v>0</v>
      </c>
      <c r="AA12" s="261">
        <v>0</v>
      </c>
      <c r="AB12" s="262">
        <v>1</v>
      </c>
      <c r="AC12" s="262">
        <v>0</v>
      </c>
      <c r="AD12" s="262">
        <v>0</v>
      </c>
      <c r="AE12" s="262">
        <v>1</v>
      </c>
      <c r="AF12" s="262">
        <v>1</v>
      </c>
      <c r="AG12" s="262">
        <v>0</v>
      </c>
      <c r="AH12" s="262">
        <v>0</v>
      </c>
      <c r="AI12" s="262">
        <v>0</v>
      </c>
      <c r="AJ12" s="262">
        <v>0</v>
      </c>
      <c r="AK12" s="262">
        <v>0</v>
      </c>
      <c r="AL12" s="262">
        <v>0</v>
      </c>
      <c r="AM12" s="262">
        <v>0</v>
      </c>
      <c r="AN12" s="262">
        <v>0</v>
      </c>
      <c r="AO12" s="262">
        <v>0</v>
      </c>
      <c r="AP12" s="262">
        <v>0</v>
      </c>
      <c r="AQ12" s="262">
        <v>0</v>
      </c>
      <c r="AR12" s="262">
        <v>0</v>
      </c>
      <c r="AS12" s="262">
        <v>0</v>
      </c>
      <c r="AT12" s="262">
        <v>0</v>
      </c>
      <c r="AU12" s="262">
        <v>0</v>
      </c>
      <c r="AV12" s="262">
        <v>0</v>
      </c>
      <c r="AW12" s="262">
        <v>0</v>
      </c>
      <c r="AX12" s="262">
        <v>0</v>
      </c>
      <c r="AY12" s="262">
        <v>0</v>
      </c>
      <c r="AZ12" s="262">
        <v>0</v>
      </c>
      <c r="BA12" s="262">
        <v>0</v>
      </c>
      <c r="BB12" s="262">
        <v>1</v>
      </c>
      <c r="BC12" s="58" t="s">
        <v>54</v>
      </c>
      <c r="BD12" s="58" t="s">
        <v>54</v>
      </c>
      <c r="BE12" s="58" t="s">
        <v>57</v>
      </c>
      <c r="BF12" s="58" t="s">
        <v>57</v>
      </c>
      <c r="BG12" s="58">
        <v>1000</v>
      </c>
      <c r="BH12" s="58">
        <v>0</v>
      </c>
    </row>
    <row r="13" spans="1:60" ht="18.75" x14ac:dyDescent="0.3">
      <c r="A13" s="259" t="s">
        <v>570</v>
      </c>
      <c r="B13" s="260">
        <v>9</v>
      </c>
      <c r="C13" s="261">
        <v>0</v>
      </c>
      <c r="D13" s="261">
        <v>0</v>
      </c>
      <c r="E13" s="261">
        <v>0</v>
      </c>
      <c r="F13" s="261">
        <v>0</v>
      </c>
      <c r="G13" s="261">
        <v>0</v>
      </c>
      <c r="H13" s="261">
        <v>0</v>
      </c>
      <c r="I13" s="261">
        <v>0</v>
      </c>
      <c r="J13" s="261">
        <v>0</v>
      </c>
      <c r="K13" s="261">
        <v>0</v>
      </c>
      <c r="L13" s="261">
        <v>0</v>
      </c>
      <c r="M13" s="261">
        <v>0</v>
      </c>
      <c r="N13" s="261">
        <v>0</v>
      </c>
      <c r="O13" s="261">
        <v>0</v>
      </c>
      <c r="P13" s="261">
        <v>0</v>
      </c>
      <c r="Q13" s="261">
        <v>0</v>
      </c>
      <c r="R13" s="261">
        <v>0</v>
      </c>
      <c r="S13" s="261">
        <v>0</v>
      </c>
      <c r="T13" s="261">
        <v>0</v>
      </c>
      <c r="U13" s="261">
        <v>0</v>
      </c>
      <c r="V13" s="261">
        <v>0</v>
      </c>
      <c r="W13" s="261">
        <v>0</v>
      </c>
      <c r="X13" s="261">
        <v>0</v>
      </c>
      <c r="Y13" s="261">
        <v>0</v>
      </c>
      <c r="Z13" s="261">
        <v>0</v>
      </c>
      <c r="AA13" s="261">
        <v>0</v>
      </c>
      <c r="AB13" s="262">
        <v>0</v>
      </c>
      <c r="AC13" s="262">
        <v>0</v>
      </c>
      <c r="AD13" s="262">
        <v>0</v>
      </c>
      <c r="AE13" s="262">
        <v>0</v>
      </c>
      <c r="AF13" s="262">
        <v>0</v>
      </c>
      <c r="AG13" s="262">
        <v>0</v>
      </c>
      <c r="AH13" s="262">
        <v>0</v>
      </c>
      <c r="AI13" s="262">
        <v>0</v>
      </c>
      <c r="AJ13" s="262">
        <v>0</v>
      </c>
      <c r="AK13" s="262">
        <v>0</v>
      </c>
      <c r="AL13" s="262">
        <v>0</v>
      </c>
      <c r="AM13" s="262">
        <v>0</v>
      </c>
      <c r="AN13" s="262">
        <v>0</v>
      </c>
      <c r="AO13" s="262">
        <v>0</v>
      </c>
      <c r="AP13" s="262">
        <v>0</v>
      </c>
      <c r="AQ13" s="262">
        <v>0</v>
      </c>
      <c r="AR13" s="262">
        <v>0</v>
      </c>
      <c r="AS13" s="262">
        <v>0</v>
      </c>
      <c r="AT13" s="262">
        <v>0</v>
      </c>
      <c r="AU13" s="262">
        <v>0</v>
      </c>
      <c r="AV13" s="262">
        <v>0</v>
      </c>
      <c r="AW13" s="262">
        <v>0</v>
      </c>
      <c r="AX13" s="262">
        <v>0</v>
      </c>
      <c r="AY13" s="262">
        <v>0</v>
      </c>
      <c r="AZ13" s="262">
        <v>0</v>
      </c>
      <c r="BA13" s="262">
        <v>0</v>
      </c>
      <c r="BB13" s="262">
        <v>0</v>
      </c>
      <c r="BC13" s="58" t="s">
        <v>54</v>
      </c>
      <c r="BD13" s="58" t="s">
        <v>54</v>
      </c>
      <c r="BE13" s="58" t="s">
        <v>54</v>
      </c>
      <c r="BF13" s="58" t="s">
        <v>54</v>
      </c>
      <c r="BG13" s="58">
        <v>0</v>
      </c>
      <c r="BH13" s="58">
        <v>0</v>
      </c>
    </row>
    <row r="14" spans="1:60" ht="18.75" x14ac:dyDescent="0.3">
      <c r="A14" s="259" t="s">
        <v>571</v>
      </c>
      <c r="B14" s="260">
        <v>11</v>
      </c>
      <c r="C14" s="261">
        <v>0</v>
      </c>
      <c r="D14" s="261">
        <v>0</v>
      </c>
      <c r="E14" s="261">
        <v>0</v>
      </c>
      <c r="F14" s="261">
        <v>0</v>
      </c>
      <c r="G14" s="261">
        <v>0</v>
      </c>
      <c r="H14" s="261">
        <v>0</v>
      </c>
      <c r="I14" s="261">
        <v>0</v>
      </c>
      <c r="J14" s="261">
        <v>0</v>
      </c>
      <c r="K14" s="261">
        <v>0</v>
      </c>
      <c r="L14" s="261">
        <v>0</v>
      </c>
      <c r="M14" s="261">
        <v>0</v>
      </c>
      <c r="N14" s="261">
        <v>0</v>
      </c>
      <c r="O14" s="261">
        <v>0</v>
      </c>
      <c r="P14" s="261">
        <v>0</v>
      </c>
      <c r="Q14" s="261">
        <v>0</v>
      </c>
      <c r="R14" s="261">
        <v>0</v>
      </c>
      <c r="S14" s="261">
        <v>0</v>
      </c>
      <c r="T14" s="261">
        <v>0</v>
      </c>
      <c r="U14" s="261">
        <v>0</v>
      </c>
      <c r="V14" s="261">
        <v>0</v>
      </c>
      <c r="W14" s="261">
        <v>0</v>
      </c>
      <c r="X14" s="261">
        <v>0</v>
      </c>
      <c r="Y14" s="261">
        <v>0</v>
      </c>
      <c r="Z14" s="261">
        <v>0</v>
      </c>
      <c r="AA14" s="261">
        <v>0</v>
      </c>
      <c r="AB14" s="262">
        <v>0</v>
      </c>
      <c r="AC14" s="262">
        <v>0</v>
      </c>
      <c r="AD14" s="262">
        <v>0</v>
      </c>
      <c r="AE14" s="262">
        <v>0</v>
      </c>
      <c r="AF14" s="262">
        <v>0</v>
      </c>
      <c r="AG14" s="262">
        <v>0</v>
      </c>
      <c r="AH14" s="262">
        <v>0</v>
      </c>
      <c r="AI14" s="262">
        <v>0</v>
      </c>
      <c r="AJ14" s="262">
        <v>0</v>
      </c>
      <c r="AK14" s="262">
        <v>0</v>
      </c>
      <c r="AL14" s="262">
        <v>0</v>
      </c>
      <c r="AM14" s="262">
        <v>0</v>
      </c>
      <c r="AN14" s="262">
        <v>0</v>
      </c>
      <c r="AO14" s="262">
        <v>0</v>
      </c>
      <c r="AP14" s="262">
        <v>0</v>
      </c>
      <c r="AQ14" s="262">
        <v>0</v>
      </c>
      <c r="AR14" s="262">
        <v>0</v>
      </c>
      <c r="AS14" s="262">
        <v>0</v>
      </c>
      <c r="AT14" s="262">
        <v>0</v>
      </c>
      <c r="AU14" s="262">
        <v>0</v>
      </c>
      <c r="AV14" s="262">
        <v>0</v>
      </c>
      <c r="AW14" s="262">
        <v>0</v>
      </c>
      <c r="AX14" s="262">
        <v>0</v>
      </c>
      <c r="AY14" s="262">
        <v>0</v>
      </c>
      <c r="AZ14" s="262">
        <v>0</v>
      </c>
      <c r="BA14" s="262">
        <v>0</v>
      </c>
      <c r="BB14" s="262">
        <v>0</v>
      </c>
      <c r="BC14" s="58" t="s">
        <v>54</v>
      </c>
      <c r="BD14" s="58" t="s">
        <v>54</v>
      </c>
      <c r="BE14" s="58" t="s">
        <v>54</v>
      </c>
      <c r="BF14" s="58" t="s">
        <v>54</v>
      </c>
      <c r="BG14" s="58">
        <v>0</v>
      </c>
      <c r="BH14" s="58">
        <v>0</v>
      </c>
    </row>
    <row r="15" spans="1:60" ht="18.75" x14ac:dyDescent="0.3">
      <c r="A15" s="259" t="s">
        <v>572</v>
      </c>
      <c r="B15" s="260">
        <v>11</v>
      </c>
      <c r="C15" s="261">
        <v>1</v>
      </c>
      <c r="D15" s="261">
        <v>1</v>
      </c>
      <c r="E15" s="261">
        <v>1</v>
      </c>
      <c r="F15" s="261">
        <v>1</v>
      </c>
      <c r="G15" s="261">
        <v>0</v>
      </c>
      <c r="H15" s="261">
        <v>0</v>
      </c>
      <c r="I15" s="261">
        <v>0</v>
      </c>
      <c r="J15" s="261">
        <v>1</v>
      </c>
      <c r="K15" s="261">
        <v>1</v>
      </c>
      <c r="L15" s="261">
        <v>0</v>
      </c>
      <c r="M15" s="261">
        <v>0</v>
      </c>
      <c r="N15" s="261">
        <v>0</v>
      </c>
      <c r="O15" s="261">
        <v>0</v>
      </c>
      <c r="P15" s="261">
        <v>0</v>
      </c>
      <c r="Q15" s="261">
        <v>0</v>
      </c>
      <c r="R15" s="261">
        <v>0</v>
      </c>
      <c r="S15" s="261">
        <v>0</v>
      </c>
      <c r="T15" s="261">
        <v>0</v>
      </c>
      <c r="U15" s="261">
        <v>0</v>
      </c>
      <c r="V15" s="261">
        <v>0</v>
      </c>
      <c r="W15" s="261">
        <v>0</v>
      </c>
      <c r="X15" s="261">
        <v>0</v>
      </c>
      <c r="Y15" s="261">
        <v>0</v>
      </c>
      <c r="Z15" s="261">
        <v>0</v>
      </c>
      <c r="AA15" s="261">
        <v>0</v>
      </c>
      <c r="AB15" s="262">
        <v>0</v>
      </c>
      <c r="AC15" s="262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0</v>
      </c>
      <c r="AI15" s="262">
        <v>0</v>
      </c>
      <c r="AJ15" s="262">
        <v>0</v>
      </c>
      <c r="AK15" s="262">
        <v>0</v>
      </c>
      <c r="AL15" s="262">
        <v>0</v>
      </c>
      <c r="AM15" s="262">
        <v>0</v>
      </c>
      <c r="AN15" s="262">
        <v>0</v>
      </c>
      <c r="AO15" s="262">
        <v>0</v>
      </c>
      <c r="AP15" s="262">
        <v>0</v>
      </c>
      <c r="AQ15" s="262">
        <v>0</v>
      </c>
      <c r="AR15" s="262">
        <v>0</v>
      </c>
      <c r="AS15" s="262">
        <v>0</v>
      </c>
      <c r="AT15" s="262">
        <v>0</v>
      </c>
      <c r="AU15" s="262">
        <v>0</v>
      </c>
      <c r="AV15" s="262">
        <v>0</v>
      </c>
      <c r="AW15" s="262">
        <v>0</v>
      </c>
      <c r="AX15" s="262">
        <v>0</v>
      </c>
      <c r="AY15" s="262">
        <v>0</v>
      </c>
      <c r="AZ15" s="262">
        <v>0</v>
      </c>
      <c r="BA15" s="262"/>
      <c r="BB15" s="262">
        <v>0</v>
      </c>
      <c r="BC15" s="58" t="s">
        <v>54</v>
      </c>
      <c r="BD15" s="58" t="s">
        <v>54</v>
      </c>
      <c r="BE15" s="58" t="s">
        <v>54</v>
      </c>
      <c r="BF15" s="58" t="s">
        <v>54</v>
      </c>
      <c r="BG15" s="58">
        <v>0</v>
      </c>
      <c r="BH15" s="58">
        <v>6200</v>
      </c>
    </row>
    <row r="16" spans="1:60" ht="18.75" x14ac:dyDescent="0.3">
      <c r="A16" s="259" t="s">
        <v>573</v>
      </c>
      <c r="B16" s="260">
        <v>17</v>
      </c>
      <c r="C16" s="261">
        <v>4</v>
      </c>
      <c r="D16" s="261">
        <v>1</v>
      </c>
      <c r="E16" s="261">
        <v>1</v>
      </c>
      <c r="F16" s="261">
        <v>1</v>
      </c>
      <c r="G16" s="261">
        <v>2</v>
      </c>
      <c r="H16" s="261">
        <v>0</v>
      </c>
      <c r="I16" s="261">
        <v>1</v>
      </c>
      <c r="J16" s="261">
        <v>3</v>
      </c>
      <c r="K16" s="261">
        <v>0</v>
      </c>
      <c r="L16" s="261">
        <v>2</v>
      </c>
      <c r="M16" s="261">
        <v>1</v>
      </c>
      <c r="N16" s="261">
        <v>0</v>
      </c>
      <c r="O16" s="261">
        <v>1</v>
      </c>
      <c r="P16" s="261">
        <v>0</v>
      </c>
      <c r="Q16" s="261">
        <v>0</v>
      </c>
      <c r="R16" s="261">
        <v>0</v>
      </c>
      <c r="S16" s="261">
        <v>0</v>
      </c>
      <c r="T16" s="261">
        <v>0</v>
      </c>
      <c r="U16" s="261">
        <v>0</v>
      </c>
      <c r="V16" s="261">
        <v>0</v>
      </c>
      <c r="W16" s="261">
        <v>0</v>
      </c>
      <c r="X16" s="261">
        <v>0</v>
      </c>
      <c r="Y16" s="261">
        <v>0</v>
      </c>
      <c r="Z16" s="261">
        <v>0</v>
      </c>
      <c r="AA16" s="261">
        <v>0</v>
      </c>
      <c r="AB16" s="262">
        <v>1</v>
      </c>
      <c r="AC16" s="262">
        <v>0</v>
      </c>
      <c r="AD16" s="262">
        <v>1</v>
      </c>
      <c r="AE16" s="262">
        <v>0</v>
      </c>
      <c r="AF16" s="262">
        <v>0</v>
      </c>
      <c r="AG16" s="262">
        <v>0</v>
      </c>
      <c r="AH16" s="262">
        <v>0</v>
      </c>
      <c r="AI16" s="262">
        <v>0</v>
      </c>
      <c r="AJ16" s="262">
        <v>0</v>
      </c>
      <c r="AK16" s="262">
        <v>0</v>
      </c>
      <c r="AL16" s="262">
        <v>0</v>
      </c>
      <c r="AM16" s="262">
        <v>0</v>
      </c>
      <c r="AN16" s="262">
        <v>0</v>
      </c>
      <c r="AO16" s="262">
        <v>0</v>
      </c>
      <c r="AP16" s="262">
        <v>0</v>
      </c>
      <c r="AQ16" s="262">
        <v>0</v>
      </c>
      <c r="AR16" s="262">
        <v>0</v>
      </c>
      <c r="AS16" s="262">
        <v>0</v>
      </c>
      <c r="AT16" s="262">
        <v>0</v>
      </c>
      <c r="AU16" s="262">
        <v>0</v>
      </c>
      <c r="AV16" s="262">
        <v>0</v>
      </c>
      <c r="AW16" s="262">
        <v>0</v>
      </c>
      <c r="AX16" s="262">
        <v>0</v>
      </c>
      <c r="AY16" s="262">
        <v>0</v>
      </c>
      <c r="AZ16" s="262">
        <v>0</v>
      </c>
      <c r="BA16" s="262">
        <v>0</v>
      </c>
      <c r="BB16" s="262">
        <v>1</v>
      </c>
      <c r="BC16" s="58" t="s">
        <v>54</v>
      </c>
      <c r="BD16" s="58" t="s">
        <v>54</v>
      </c>
      <c r="BE16" s="58" t="s">
        <v>54</v>
      </c>
      <c r="BF16" s="58" t="s">
        <v>57</v>
      </c>
      <c r="BG16" s="58">
        <v>1000</v>
      </c>
      <c r="BH16" s="58">
        <v>1500</v>
      </c>
    </row>
    <row r="17" spans="1:60" ht="18.75" x14ac:dyDescent="0.3">
      <c r="A17" s="259" t="s">
        <v>574</v>
      </c>
      <c r="B17" s="260">
        <v>18</v>
      </c>
      <c r="C17" s="261">
        <v>2</v>
      </c>
      <c r="D17" s="261">
        <v>0</v>
      </c>
      <c r="E17" s="261">
        <v>0</v>
      </c>
      <c r="F17" s="261">
        <v>0</v>
      </c>
      <c r="G17" s="261">
        <v>2</v>
      </c>
      <c r="H17" s="261">
        <v>1</v>
      </c>
      <c r="I17" s="261">
        <v>0</v>
      </c>
      <c r="J17" s="261">
        <v>1</v>
      </c>
      <c r="K17" s="261">
        <v>0</v>
      </c>
      <c r="L17" s="261">
        <v>0</v>
      </c>
      <c r="M17" s="261">
        <v>0</v>
      </c>
      <c r="N17" s="261">
        <v>0</v>
      </c>
      <c r="O17" s="261">
        <v>0</v>
      </c>
      <c r="P17" s="261">
        <v>1</v>
      </c>
      <c r="Q17" s="261">
        <v>0</v>
      </c>
      <c r="R17" s="261">
        <v>0</v>
      </c>
      <c r="S17" s="261">
        <v>0</v>
      </c>
      <c r="T17" s="261">
        <v>0</v>
      </c>
      <c r="U17" s="261">
        <v>0</v>
      </c>
      <c r="V17" s="261">
        <v>0</v>
      </c>
      <c r="W17" s="261">
        <v>0</v>
      </c>
      <c r="X17" s="261">
        <v>0</v>
      </c>
      <c r="Y17" s="261">
        <v>0</v>
      </c>
      <c r="Z17" s="261">
        <v>0</v>
      </c>
      <c r="AA17" s="261">
        <v>0</v>
      </c>
      <c r="AB17" s="262">
        <v>0</v>
      </c>
      <c r="AC17" s="262">
        <v>0</v>
      </c>
      <c r="AD17" s="262">
        <v>0</v>
      </c>
      <c r="AE17" s="262">
        <v>0</v>
      </c>
      <c r="AF17" s="262">
        <v>0</v>
      </c>
      <c r="AG17" s="262">
        <v>0</v>
      </c>
      <c r="AH17" s="262">
        <v>0</v>
      </c>
      <c r="AI17" s="262">
        <v>0</v>
      </c>
      <c r="AJ17" s="262">
        <v>0</v>
      </c>
      <c r="AK17" s="262">
        <v>0</v>
      </c>
      <c r="AL17" s="262">
        <v>0</v>
      </c>
      <c r="AM17" s="262">
        <v>0</v>
      </c>
      <c r="AN17" s="262">
        <v>0</v>
      </c>
      <c r="AO17" s="262">
        <v>0</v>
      </c>
      <c r="AP17" s="262">
        <v>0</v>
      </c>
      <c r="AQ17" s="262">
        <v>0</v>
      </c>
      <c r="AR17" s="262">
        <v>0</v>
      </c>
      <c r="AS17" s="262">
        <v>0</v>
      </c>
      <c r="AT17" s="262">
        <v>0</v>
      </c>
      <c r="AU17" s="262">
        <v>0</v>
      </c>
      <c r="AV17" s="262">
        <v>0</v>
      </c>
      <c r="AW17" s="262">
        <v>0</v>
      </c>
      <c r="AX17" s="262">
        <v>0</v>
      </c>
      <c r="AY17" s="262">
        <v>0</v>
      </c>
      <c r="AZ17" s="262">
        <v>0</v>
      </c>
      <c r="BA17" s="262">
        <v>0</v>
      </c>
      <c r="BB17" s="262">
        <v>0</v>
      </c>
      <c r="BC17" s="58" t="s">
        <v>54</v>
      </c>
      <c r="BD17" s="58" t="s">
        <v>54</v>
      </c>
      <c r="BE17" s="58" t="s">
        <v>54</v>
      </c>
      <c r="BF17" s="58" t="s">
        <v>54</v>
      </c>
      <c r="BG17" s="58"/>
      <c r="BH17" s="58"/>
    </row>
    <row r="18" spans="1:60" ht="18.75" x14ac:dyDescent="0.3">
      <c r="A18" s="259" t="s">
        <v>575</v>
      </c>
      <c r="B18" s="260">
        <v>19</v>
      </c>
      <c r="C18" s="261">
        <v>4</v>
      </c>
      <c r="D18" s="261">
        <v>0</v>
      </c>
      <c r="E18" s="261">
        <v>1</v>
      </c>
      <c r="F18" s="261">
        <v>1</v>
      </c>
      <c r="G18" s="261">
        <v>1</v>
      </c>
      <c r="H18" s="261">
        <v>1</v>
      </c>
      <c r="I18" s="261">
        <v>3</v>
      </c>
      <c r="J18" s="261">
        <v>0</v>
      </c>
      <c r="K18" s="261">
        <v>0</v>
      </c>
      <c r="L18" s="261">
        <v>0</v>
      </c>
      <c r="M18" s="261">
        <v>0</v>
      </c>
      <c r="N18" s="261">
        <v>0</v>
      </c>
      <c r="O18" s="261">
        <v>0</v>
      </c>
      <c r="P18" s="261">
        <v>0</v>
      </c>
      <c r="Q18" s="261">
        <v>0</v>
      </c>
      <c r="R18" s="261">
        <v>1</v>
      </c>
      <c r="S18" s="261">
        <v>0</v>
      </c>
      <c r="T18" s="261">
        <v>0</v>
      </c>
      <c r="U18" s="261">
        <v>0</v>
      </c>
      <c r="V18" s="261">
        <v>1</v>
      </c>
      <c r="W18" s="261">
        <v>1</v>
      </c>
      <c r="X18" s="261">
        <v>1</v>
      </c>
      <c r="Y18" s="261">
        <v>1</v>
      </c>
      <c r="Z18" s="261">
        <v>0</v>
      </c>
      <c r="AA18" s="261">
        <v>0</v>
      </c>
      <c r="AB18" s="262">
        <v>0</v>
      </c>
      <c r="AC18" s="262">
        <v>0</v>
      </c>
      <c r="AD18" s="262">
        <v>0</v>
      </c>
      <c r="AE18" s="262">
        <v>0</v>
      </c>
      <c r="AF18" s="262">
        <v>0</v>
      </c>
      <c r="AG18" s="262">
        <v>0</v>
      </c>
      <c r="AH18" s="262">
        <v>0</v>
      </c>
      <c r="AI18" s="262">
        <v>0</v>
      </c>
      <c r="AJ18" s="262">
        <v>0</v>
      </c>
      <c r="AK18" s="262">
        <v>0</v>
      </c>
      <c r="AL18" s="262">
        <v>0</v>
      </c>
      <c r="AM18" s="262">
        <v>0</v>
      </c>
      <c r="AN18" s="262">
        <v>0</v>
      </c>
      <c r="AO18" s="262">
        <v>0</v>
      </c>
      <c r="AP18" s="262">
        <v>0</v>
      </c>
      <c r="AQ18" s="262">
        <v>0</v>
      </c>
      <c r="AR18" s="262">
        <v>0</v>
      </c>
      <c r="AS18" s="262">
        <v>0</v>
      </c>
      <c r="AT18" s="262">
        <v>0</v>
      </c>
      <c r="AU18" s="262">
        <v>0</v>
      </c>
      <c r="AV18" s="262">
        <v>0</v>
      </c>
      <c r="AW18" s="262">
        <v>0</v>
      </c>
      <c r="AX18" s="262">
        <v>0</v>
      </c>
      <c r="AY18" s="262">
        <v>0</v>
      </c>
      <c r="AZ18" s="262">
        <v>0</v>
      </c>
      <c r="BA18" s="262">
        <v>0</v>
      </c>
      <c r="BB18" s="262">
        <v>0</v>
      </c>
      <c r="BC18" s="58" t="s">
        <v>54</v>
      </c>
      <c r="BD18" s="58" t="s">
        <v>54</v>
      </c>
      <c r="BE18" s="58" t="s">
        <v>54</v>
      </c>
      <c r="BF18" s="58" t="s">
        <v>54</v>
      </c>
      <c r="BG18" s="58">
        <v>0</v>
      </c>
      <c r="BH18" s="58">
        <v>0</v>
      </c>
    </row>
    <row r="19" spans="1:60" ht="18.75" x14ac:dyDescent="0.3">
      <c r="A19" s="259" t="s">
        <v>576</v>
      </c>
      <c r="B19" s="260">
        <v>17</v>
      </c>
      <c r="C19" s="264">
        <v>1</v>
      </c>
      <c r="D19" s="261">
        <v>0</v>
      </c>
      <c r="E19" s="261">
        <v>1</v>
      </c>
      <c r="F19" s="261">
        <v>0</v>
      </c>
      <c r="G19" s="261">
        <v>0</v>
      </c>
      <c r="H19" s="261">
        <v>0</v>
      </c>
      <c r="I19" s="261">
        <v>0</v>
      </c>
      <c r="J19" s="261">
        <v>1</v>
      </c>
      <c r="K19" s="261">
        <v>1</v>
      </c>
      <c r="L19" s="261">
        <v>0</v>
      </c>
      <c r="M19" s="261">
        <v>0</v>
      </c>
      <c r="N19" s="261">
        <v>0</v>
      </c>
      <c r="O19" s="261">
        <v>0</v>
      </c>
      <c r="P19" s="261">
        <v>0</v>
      </c>
      <c r="Q19" s="261">
        <v>0</v>
      </c>
      <c r="R19" s="261">
        <v>0</v>
      </c>
      <c r="S19" s="261">
        <v>0</v>
      </c>
      <c r="T19" s="261">
        <v>0</v>
      </c>
      <c r="U19" s="261">
        <v>0</v>
      </c>
      <c r="V19" s="261">
        <v>0</v>
      </c>
      <c r="W19" s="261">
        <v>0</v>
      </c>
      <c r="X19" s="261">
        <v>0</v>
      </c>
      <c r="Y19" s="261">
        <v>0</v>
      </c>
      <c r="Z19" s="261">
        <v>0</v>
      </c>
      <c r="AA19" s="261">
        <v>0</v>
      </c>
      <c r="AB19" s="262">
        <v>0</v>
      </c>
      <c r="AC19" s="262">
        <v>0</v>
      </c>
      <c r="AD19" s="262">
        <v>0</v>
      </c>
      <c r="AE19" s="262">
        <v>0</v>
      </c>
      <c r="AF19" s="262">
        <v>0</v>
      </c>
      <c r="AG19" s="262">
        <v>0</v>
      </c>
      <c r="AH19" s="262">
        <v>0</v>
      </c>
      <c r="AI19" s="262">
        <v>0</v>
      </c>
      <c r="AJ19" s="262">
        <v>0</v>
      </c>
      <c r="AK19" s="262">
        <v>0</v>
      </c>
      <c r="AL19" s="262">
        <v>0</v>
      </c>
      <c r="AM19" s="262">
        <v>0</v>
      </c>
      <c r="AN19" s="262">
        <v>0</v>
      </c>
      <c r="AO19" s="262">
        <v>0</v>
      </c>
      <c r="AP19" s="262">
        <v>0</v>
      </c>
      <c r="AQ19" s="262">
        <v>0</v>
      </c>
      <c r="AR19" s="262">
        <v>0</v>
      </c>
      <c r="AS19" s="262">
        <v>0</v>
      </c>
      <c r="AT19" s="262">
        <v>0</v>
      </c>
      <c r="AU19" s="262">
        <v>0</v>
      </c>
      <c r="AV19" s="262">
        <v>0</v>
      </c>
      <c r="AW19" s="262">
        <v>0</v>
      </c>
      <c r="AX19" s="262">
        <v>0</v>
      </c>
      <c r="AY19" s="262">
        <v>0</v>
      </c>
      <c r="AZ19" s="262">
        <v>0</v>
      </c>
      <c r="BA19" s="262">
        <v>0</v>
      </c>
      <c r="BB19" s="262">
        <v>0</v>
      </c>
      <c r="BC19" s="58" t="s">
        <v>54</v>
      </c>
      <c r="BD19" s="58" t="s">
        <v>54</v>
      </c>
      <c r="BE19" s="58" t="s">
        <v>54</v>
      </c>
      <c r="BF19" s="58" t="s">
        <v>54</v>
      </c>
      <c r="BG19" s="58">
        <v>0</v>
      </c>
      <c r="BH19" s="58"/>
    </row>
    <row r="20" spans="1:60" ht="18.75" x14ac:dyDescent="0.3">
      <c r="A20" s="139" t="s">
        <v>85</v>
      </c>
      <c r="B20" s="88">
        <v>22</v>
      </c>
      <c r="C20" s="88">
        <f t="shared" ref="C20:AH20" si="2">C21</f>
        <v>5</v>
      </c>
      <c r="D20" s="88">
        <f t="shared" si="2"/>
        <v>0</v>
      </c>
      <c r="E20" s="88">
        <f t="shared" si="2"/>
        <v>0</v>
      </c>
      <c r="F20" s="88">
        <f t="shared" si="2"/>
        <v>3</v>
      </c>
      <c r="G20" s="88">
        <f t="shared" si="2"/>
        <v>0</v>
      </c>
      <c r="H20" s="88">
        <f t="shared" si="2"/>
        <v>3</v>
      </c>
      <c r="I20" s="88">
        <f t="shared" si="2"/>
        <v>0</v>
      </c>
      <c r="J20" s="88">
        <f t="shared" si="2"/>
        <v>3</v>
      </c>
      <c r="K20" s="88">
        <f t="shared" si="2"/>
        <v>0</v>
      </c>
      <c r="L20" s="88">
        <f t="shared" si="2"/>
        <v>0</v>
      </c>
      <c r="M20" s="88">
        <f t="shared" si="2"/>
        <v>3</v>
      </c>
      <c r="N20" s="88">
        <f t="shared" si="2"/>
        <v>0</v>
      </c>
      <c r="O20" s="88">
        <f t="shared" si="2"/>
        <v>0</v>
      </c>
      <c r="P20" s="88">
        <f t="shared" si="2"/>
        <v>3</v>
      </c>
      <c r="Q20" s="88">
        <f t="shared" si="2"/>
        <v>0</v>
      </c>
      <c r="R20" s="88">
        <f t="shared" si="2"/>
        <v>0</v>
      </c>
      <c r="S20" s="88">
        <f t="shared" si="2"/>
        <v>0</v>
      </c>
      <c r="T20" s="88">
        <f t="shared" si="2"/>
        <v>0</v>
      </c>
      <c r="U20" s="88">
        <f t="shared" si="2"/>
        <v>0</v>
      </c>
      <c r="V20" s="88">
        <f t="shared" si="2"/>
        <v>0</v>
      </c>
      <c r="W20" s="88">
        <f t="shared" si="2"/>
        <v>0</v>
      </c>
      <c r="X20" s="88">
        <f t="shared" si="2"/>
        <v>0</v>
      </c>
      <c r="Y20" s="88">
        <f t="shared" si="2"/>
        <v>1</v>
      </c>
      <c r="Z20" s="88">
        <f t="shared" si="2"/>
        <v>0</v>
      </c>
      <c r="AA20" s="88">
        <f t="shared" si="2"/>
        <v>0</v>
      </c>
      <c r="AB20" s="88">
        <f t="shared" si="2"/>
        <v>0</v>
      </c>
      <c r="AC20" s="88">
        <f t="shared" si="2"/>
        <v>0</v>
      </c>
      <c r="AD20" s="88">
        <f t="shared" si="2"/>
        <v>0</v>
      </c>
      <c r="AE20" s="88">
        <f t="shared" si="2"/>
        <v>0</v>
      </c>
      <c r="AF20" s="88">
        <f t="shared" si="2"/>
        <v>0</v>
      </c>
      <c r="AG20" s="88">
        <f t="shared" si="2"/>
        <v>0</v>
      </c>
      <c r="AH20" s="88">
        <f t="shared" si="2"/>
        <v>0</v>
      </c>
      <c r="AI20" s="88">
        <f t="shared" ref="AI20:BN20" si="3">AI21</f>
        <v>0</v>
      </c>
      <c r="AJ20" s="88">
        <f t="shared" si="3"/>
        <v>0</v>
      </c>
      <c r="AK20" s="88">
        <f t="shared" si="3"/>
        <v>0</v>
      </c>
      <c r="AL20" s="88">
        <f t="shared" si="3"/>
        <v>0</v>
      </c>
      <c r="AM20" s="88">
        <f t="shared" si="3"/>
        <v>0</v>
      </c>
      <c r="AN20" s="88">
        <f t="shared" si="3"/>
        <v>0</v>
      </c>
      <c r="AO20" s="88">
        <f t="shared" si="3"/>
        <v>0</v>
      </c>
      <c r="AP20" s="88">
        <f t="shared" si="3"/>
        <v>0</v>
      </c>
      <c r="AQ20" s="88">
        <f t="shared" si="3"/>
        <v>0</v>
      </c>
      <c r="AR20" s="88">
        <f t="shared" si="3"/>
        <v>0</v>
      </c>
      <c r="AS20" s="88">
        <f t="shared" si="3"/>
        <v>0</v>
      </c>
      <c r="AT20" s="88">
        <f t="shared" si="3"/>
        <v>0</v>
      </c>
      <c r="AU20" s="88">
        <f t="shared" si="3"/>
        <v>0</v>
      </c>
      <c r="AV20" s="88">
        <f t="shared" si="3"/>
        <v>0</v>
      </c>
      <c r="AW20" s="88">
        <f t="shared" si="3"/>
        <v>0</v>
      </c>
      <c r="AX20" s="88">
        <f t="shared" si="3"/>
        <v>0</v>
      </c>
      <c r="AY20" s="88">
        <f t="shared" si="3"/>
        <v>0</v>
      </c>
      <c r="AZ20" s="88">
        <f t="shared" si="3"/>
        <v>0</v>
      </c>
      <c r="BA20" s="88">
        <f t="shared" si="3"/>
        <v>0</v>
      </c>
      <c r="BB20" s="88">
        <f t="shared" si="3"/>
        <v>0</v>
      </c>
      <c r="BC20" s="69"/>
      <c r="BD20" s="69"/>
      <c r="BE20" s="69"/>
      <c r="BF20" s="69"/>
      <c r="BG20" s="69"/>
      <c r="BH20" s="69"/>
    </row>
    <row r="21" spans="1:60" ht="30.75" x14ac:dyDescent="0.3">
      <c r="A21" s="265" t="s">
        <v>577</v>
      </c>
      <c r="B21" s="266">
        <v>22</v>
      </c>
      <c r="C21" s="267">
        <v>5</v>
      </c>
      <c r="D21" s="267">
        <v>0</v>
      </c>
      <c r="E21" s="267">
        <v>0</v>
      </c>
      <c r="F21" s="267">
        <v>3</v>
      </c>
      <c r="G21" s="267">
        <v>0</v>
      </c>
      <c r="H21" s="267">
        <v>3</v>
      </c>
      <c r="I21" s="267">
        <v>0</v>
      </c>
      <c r="J21" s="267">
        <v>3</v>
      </c>
      <c r="K21" s="267">
        <v>0</v>
      </c>
      <c r="L21" s="267">
        <v>0</v>
      </c>
      <c r="M21" s="267">
        <v>3</v>
      </c>
      <c r="N21" s="267">
        <v>0</v>
      </c>
      <c r="O21" s="267">
        <v>0</v>
      </c>
      <c r="P21" s="267">
        <v>3</v>
      </c>
      <c r="Q21" s="267">
        <v>0</v>
      </c>
      <c r="R21" s="267">
        <v>0</v>
      </c>
      <c r="S21" s="267">
        <v>0</v>
      </c>
      <c r="T21" s="267">
        <v>0</v>
      </c>
      <c r="U21" s="267">
        <v>0</v>
      </c>
      <c r="V21" s="267">
        <v>0</v>
      </c>
      <c r="W21" s="267">
        <v>0</v>
      </c>
      <c r="X21" s="267">
        <v>0</v>
      </c>
      <c r="Y21" s="267">
        <v>1</v>
      </c>
      <c r="Z21" s="267">
        <v>0</v>
      </c>
      <c r="AA21" s="267">
        <v>0</v>
      </c>
      <c r="AB21" s="268">
        <v>0</v>
      </c>
      <c r="AC21" s="268">
        <v>0</v>
      </c>
      <c r="AD21" s="268">
        <v>0</v>
      </c>
      <c r="AE21" s="268">
        <v>0</v>
      </c>
      <c r="AF21" s="268">
        <v>0</v>
      </c>
      <c r="AG21" s="268">
        <v>0</v>
      </c>
      <c r="AH21" s="268">
        <v>0</v>
      </c>
      <c r="AI21" s="268">
        <v>0</v>
      </c>
      <c r="AJ21" s="268">
        <v>0</v>
      </c>
      <c r="AK21" s="268">
        <v>0</v>
      </c>
      <c r="AL21" s="268">
        <v>0</v>
      </c>
      <c r="AM21" s="268">
        <v>0</v>
      </c>
      <c r="AN21" s="268">
        <v>0</v>
      </c>
      <c r="AO21" s="268">
        <v>0</v>
      </c>
      <c r="AP21" s="268">
        <v>0</v>
      </c>
      <c r="AQ21" s="268">
        <v>0</v>
      </c>
      <c r="AR21" s="268">
        <v>0</v>
      </c>
      <c r="AS21" s="268">
        <v>0</v>
      </c>
      <c r="AT21" s="268">
        <v>0</v>
      </c>
      <c r="AU21" s="268">
        <v>0</v>
      </c>
      <c r="AV21" s="268">
        <v>0</v>
      </c>
      <c r="AW21" s="268">
        <v>0</v>
      </c>
      <c r="AX21" s="268">
        <v>0</v>
      </c>
      <c r="AY21" s="268">
        <v>0</v>
      </c>
      <c r="AZ21" s="268">
        <v>0</v>
      </c>
      <c r="BA21" s="268">
        <v>0</v>
      </c>
      <c r="BB21" s="268">
        <v>0</v>
      </c>
      <c r="BC21" s="69" t="s">
        <v>54</v>
      </c>
      <c r="BD21" s="69" t="s">
        <v>54</v>
      </c>
      <c r="BE21" s="69" t="s">
        <v>54</v>
      </c>
      <c r="BF21" s="69" t="s">
        <v>54</v>
      </c>
      <c r="BG21" s="69">
        <v>0</v>
      </c>
      <c r="BH21" s="69">
        <v>0</v>
      </c>
    </row>
    <row r="22" spans="1:60" ht="18.75" x14ac:dyDescent="0.3">
      <c r="A22" s="139" t="s">
        <v>90</v>
      </c>
      <c r="B22" s="88">
        <f>B23+B24</f>
        <v>20</v>
      </c>
      <c r="C22" s="88">
        <f>C23+C24</f>
        <v>8</v>
      </c>
      <c r="D22" s="88">
        <f>D23+D24</f>
        <v>0</v>
      </c>
      <c r="E22" s="88">
        <v>2</v>
      </c>
      <c r="F22" s="88">
        <v>0</v>
      </c>
      <c r="G22" s="88">
        <f t="shared" ref="G22:BB22" si="4">G23+G24</f>
        <v>0</v>
      </c>
      <c r="H22" s="88">
        <f t="shared" si="4"/>
        <v>1</v>
      </c>
      <c r="I22" s="88">
        <f t="shared" si="4"/>
        <v>0</v>
      </c>
      <c r="J22" s="88">
        <f t="shared" si="4"/>
        <v>0</v>
      </c>
      <c r="K22" s="88">
        <f t="shared" si="4"/>
        <v>0</v>
      </c>
      <c r="L22" s="88">
        <f t="shared" si="4"/>
        <v>0</v>
      </c>
      <c r="M22" s="88">
        <f t="shared" si="4"/>
        <v>2</v>
      </c>
      <c r="N22" s="88">
        <f t="shared" si="4"/>
        <v>0</v>
      </c>
      <c r="O22" s="88">
        <f t="shared" si="4"/>
        <v>0</v>
      </c>
      <c r="P22" s="88">
        <f t="shared" si="4"/>
        <v>0</v>
      </c>
      <c r="Q22" s="88">
        <f t="shared" si="4"/>
        <v>0</v>
      </c>
      <c r="R22" s="88">
        <f t="shared" si="4"/>
        <v>0</v>
      </c>
      <c r="S22" s="88">
        <f t="shared" si="4"/>
        <v>0</v>
      </c>
      <c r="T22" s="88">
        <f t="shared" si="4"/>
        <v>0</v>
      </c>
      <c r="U22" s="88">
        <f t="shared" si="4"/>
        <v>0</v>
      </c>
      <c r="V22" s="88">
        <f t="shared" si="4"/>
        <v>0</v>
      </c>
      <c r="W22" s="88">
        <f t="shared" si="4"/>
        <v>0</v>
      </c>
      <c r="X22" s="88">
        <f t="shared" si="4"/>
        <v>0</v>
      </c>
      <c r="Y22" s="88">
        <f t="shared" si="4"/>
        <v>0</v>
      </c>
      <c r="Z22" s="88">
        <f t="shared" si="4"/>
        <v>0</v>
      </c>
      <c r="AA22" s="88">
        <f t="shared" si="4"/>
        <v>0</v>
      </c>
      <c r="AB22" s="88">
        <f t="shared" si="4"/>
        <v>2</v>
      </c>
      <c r="AC22" s="88">
        <f t="shared" si="4"/>
        <v>0</v>
      </c>
      <c r="AD22" s="88">
        <f t="shared" si="4"/>
        <v>1</v>
      </c>
      <c r="AE22" s="88">
        <f t="shared" si="4"/>
        <v>0</v>
      </c>
      <c r="AF22" s="88">
        <f t="shared" si="4"/>
        <v>0</v>
      </c>
      <c r="AG22" s="88">
        <f t="shared" si="4"/>
        <v>0</v>
      </c>
      <c r="AH22" s="88">
        <f t="shared" si="4"/>
        <v>0</v>
      </c>
      <c r="AI22" s="88">
        <f t="shared" si="4"/>
        <v>0</v>
      </c>
      <c r="AJ22" s="88">
        <f t="shared" si="4"/>
        <v>0</v>
      </c>
      <c r="AK22" s="88">
        <f t="shared" si="4"/>
        <v>0</v>
      </c>
      <c r="AL22" s="88">
        <f t="shared" si="4"/>
        <v>0</v>
      </c>
      <c r="AM22" s="88">
        <f t="shared" si="4"/>
        <v>0</v>
      </c>
      <c r="AN22" s="88">
        <f t="shared" si="4"/>
        <v>0</v>
      </c>
      <c r="AO22" s="88">
        <f t="shared" si="4"/>
        <v>0</v>
      </c>
      <c r="AP22" s="88">
        <f t="shared" si="4"/>
        <v>0</v>
      </c>
      <c r="AQ22" s="88">
        <f t="shared" si="4"/>
        <v>0</v>
      </c>
      <c r="AR22" s="88">
        <f t="shared" si="4"/>
        <v>0</v>
      </c>
      <c r="AS22" s="88">
        <f t="shared" si="4"/>
        <v>0</v>
      </c>
      <c r="AT22" s="88">
        <f t="shared" si="4"/>
        <v>0</v>
      </c>
      <c r="AU22" s="88">
        <f t="shared" si="4"/>
        <v>0</v>
      </c>
      <c r="AV22" s="88">
        <f t="shared" si="4"/>
        <v>0</v>
      </c>
      <c r="AW22" s="88">
        <f t="shared" si="4"/>
        <v>0</v>
      </c>
      <c r="AX22" s="88">
        <f t="shared" si="4"/>
        <v>0</v>
      </c>
      <c r="AY22" s="88">
        <f t="shared" si="4"/>
        <v>0</v>
      </c>
      <c r="AZ22" s="88">
        <f t="shared" si="4"/>
        <v>0</v>
      </c>
      <c r="BA22" s="88">
        <f t="shared" si="4"/>
        <v>0</v>
      </c>
      <c r="BB22" s="88">
        <f t="shared" si="4"/>
        <v>0</v>
      </c>
      <c r="BC22" s="69"/>
      <c r="BD22" s="69"/>
      <c r="BE22" s="69"/>
      <c r="BF22" s="69"/>
      <c r="BG22" s="69"/>
      <c r="BH22" s="69"/>
    </row>
    <row r="23" spans="1:60" ht="18.75" x14ac:dyDescent="0.3">
      <c r="A23" s="259" t="s">
        <v>578</v>
      </c>
      <c r="B23" s="266">
        <v>11</v>
      </c>
      <c r="C23" s="267">
        <v>2</v>
      </c>
      <c r="D23" s="267">
        <v>0</v>
      </c>
      <c r="E23" s="267">
        <v>2</v>
      </c>
      <c r="F23" s="267">
        <v>0</v>
      </c>
      <c r="G23" s="267">
        <v>0</v>
      </c>
      <c r="H23" s="267">
        <v>1</v>
      </c>
      <c r="I23" s="267">
        <v>0</v>
      </c>
      <c r="J23" s="267">
        <v>0</v>
      </c>
      <c r="K23" s="267">
        <v>0</v>
      </c>
      <c r="L23" s="267">
        <v>0</v>
      </c>
      <c r="M23" s="267">
        <v>2</v>
      </c>
      <c r="N23" s="267">
        <v>0</v>
      </c>
      <c r="O23" s="267">
        <v>0</v>
      </c>
      <c r="P23" s="267">
        <v>0</v>
      </c>
      <c r="Q23" s="267">
        <v>0</v>
      </c>
      <c r="R23" s="267">
        <v>0</v>
      </c>
      <c r="S23" s="267">
        <v>0</v>
      </c>
      <c r="T23" s="267">
        <v>0</v>
      </c>
      <c r="U23" s="267">
        <v>0</v>
      </c>
      <c r="V23" s="267">
        <v>0</v>
      </c>
      <c r="W23" s="267">
        <v>0</v>
      </c>
      <c r="X23" s="267">
        <v>0</v>
      </c>
      <c r="Y23" s="267">
        <v>0</v>
      </c>
      <c r="Z23" s="267">
        <v>0</v>
      </c>
      <c r="AA23" s="267">
        <v>0</v>
      </c>
      <c r="AB23" s="268">
        <v>2</v>
      </c>
      <c r="AC23" s="268">
        <v>0</v>
      </c>
      <c r="AD23" s="268">
        <v>1</v>
      </c>
      <c r="AE23" s="268">
        <v>0</v>
      </c>
      <c r="AF23" s="268">
        <v>0</v>
      </c>
      <c r="AG23" s="268">
        <v>0</v>
      </c>
      <c r="AH23" s="268">
        <v>0</v>
      </c>
      <c r="AI23" s="268">
        <v>0</v>
      </c>
      <c r="AJ23" s="268">
        <v>0</v>
      </c>
      <c r="AK23" s="268">
        <v>0</v>
      </c>
      <c r="AL23" s="268">
        <v>0</v>
      </c>
      <c r="AM23" s="268">
        <v>0</v>
      </c>
      <c r="AN23" s="268">
        <v>0</v>
      </c>
      <c r="AO23" s="268">
        <v>0</v>
      </c>
      <c r="AP23" s="268">
        <v>0</v>
      </c>
      <c r="AQ23" s="268">
        <v>0</v>
      </c>
      <c r="AR23" s="268">
        <v>0</v>
      </c>
      <c r="AS23" s="268">
        <v>0</v>
      </c>
      <c r="AT23" s="268">
        <v>0</v>
      </c>
      <c r="AU23" s="268">
        <v>0</v>
      </c>
      <c r="AV23" s="268">
        <v>0</v>
      </c>
      <c r="AW23" s="268">
        <v>0</v>
      </c>
      <c r="AX23" s="268">
        <v>0</v>
      </c>
      <c r="AY23" s="268">
        <v>0</v>
      </c>
      <c r="AZ23" s="268">
        <v>0</v>
      </c>
      <c r="BA23" s="268">
        <v>0</v>
      </c>
      <c r="BB23" s="268">
        <v>0</v>
      </c>
      <c r="BC23" s="69" t="s">
        <v>54</v>
      </c>
      <c r="BD23" s="69" t="s">
        <v>54</v>
      </c>
      <c r="BE23" s="69" t="s">
        <v>54</v>
      </c>
      <c r="BF23" s="69" t="s">
        <v>57</v>
      </c>
      <c r="BG23" s="69">
        <v>0</v>
      </c>
      <c r="BH23" s="69">
        <v>0</v>
      </c>
    </row>
    <row r="24" spans="1:60" ht="18.75" x14ac:dyDescent="0.3">
      <c r="A24" s="259" t="s">
        <v>579</v>
      </c>
      <c r="B24" s="266">
        <v>9</v>
      </c>
      <c r="C24" s="267">
        <v>6</v>
      </c>
      <c r="D24" s="267">
        <v>0</v>
      </c>
      <c r="E24" s="267">
        <v>0</v>
      </c>
      <c r="F24" s="267">
        <v>0</v>
      </c>
      <c r="G24" s="267">
        <v>0</v>
      </c>
      <c r="H24" s="267">
        <v>0</v>
      </c>
      <c r="I24" s="267">
        <v>0</v>
      </c>
      <c r="J24" s="267">
        <v>0</v>
      </c>
      <c r="K24" s="267">
        <v>0</v>
      </c>
      <c r="L24" s="267">
        <v>0</v>
      </c>
      <c r="M24" s="267">
        <v>0</v>
      </c>
      <c r="N24" s="267">
        <v>0</v>
      </c>
      <c r="O24" s="267">
        <v>0</v>
      </c>
      <c r="P24" s="267">
        <v>0</v>
      </c>
      <c r="Q24" s="267">
        <v>0</v>
      </c>
      <c r="R24" s="267">
        <v>0</v>
      </c>
      <c r="S24" s="267">
        <v>0</v>
      </c>
      <c r="T24" s="267">
        <v>0</v>
      </c>
      <c r="U24" s="267">
        <v>0</v>
      </c>
      <c r="V24" s="267">
        <v>0</v>
      </c>
      <c r="W24" s="267">
        <v>0</v>
      </c>
      <c r="X24" s="267">
        <v>0</v>
      </c>
      <c r="Y24" s="267">
        <v>0</v>
      </c>
      <c r="Z24" s="267">
        <v>0</v>
      </c>
      <c r="AA24" s="267">
        <v>0</v>
      </c>
      <c r="AB24" s="268">
        <v>0</v>
      </c>
      <c r="AC24" s="268">
        <v>0</v>
      </c>
      <c r="AD24" s="268">
        <v>0</v>
      </c>
      <c r="AE24" s="268">
        <v>0</v>
      </c>
      <c r="AF24" s="268">
        <v>0</v>
      </c>
      <c r="AG24" s="268">
        <v>0</v>
      </c>
      <c r="AH24" s="268">
        <v>0</v>
      </c>
      <c r="AI24" s="268">
        <v>0</v>
      </c>
      <c r="AJ24" s="268">
        <v>0</v>
      </c>
      <c r="AK24" s="268">
        <v>0</v>
      </c>
      <c r="AL24" s="268">
        <v>0</v>
      </c>
      <c r="AM24" s="268">
        <v>0</v>
      </c>
      <c r="AN24" s="268">
        <v>0</v>
      </c>
      <c r="AO24" s="268">
        <v>0</v>
      </c>
      <c r="AP24" s="268">
        <v>0</v>
      </c>
      <c r="AQ24" s="268">
        <v>0</v>
      </c>
      <c r="AR24" s="268">
        <v>0</v>
      </c>
      <c r="AS24" s="268">
        <v>0</v>
      </c>
      <c r="AT24" s="268">
        <v>0</v>
      </c>
      <c r="AU24" s="268">
        <v>0</v>
      </c>
      <c r="AV24" s="268">
        <v>0</v>
      </c>
      <c r="AW24" s="268">
        <v>0</v>
      </c>
      <c r="AX24" s="268">
        <v>0</v>
      </c>
      <c r="AY24" s="268">
        <v>0</v>
      </c>
      <c r="AZ24" s="268">
        <v>0</v>
      </c>
      <c r="BA24" s="268">
        <v>0</v>
      </c>
      <c r="BB24" s="268">
        <v>0</v>
      </c>
      <c r="BC24" s="69" t="s">
        <v>54</v>
      </c>
      <c r="BD24" s="69" t="s">
        <v>54</v>
      </c>
      <c r="BE24" s="69" t="s">
        <v>54</v>
      </c>
      <c r="BF24" s="69" t="s">
        <v>54</v>
      </c>
      <c r="BG24" s="69">
        <v>0</v>
      </c>
      <c r="BH24" s="69">
        <v>0</v>
      </c>
    </row>
    <row r="25" spans="1:60" ht="18.75" x14ac:dyDescent="0.3">
      <c r="A25" s="141" t="s">
        <v>93</v>
      </c>
      <c r="B25" s="88">
        <f t="shared" ref="B25:AG25" si="5">B22+B20+B10</f>
        <v>223</v>
      </c>
      <c r="C25" s="88">
        <f t="shared" si="5"/>
        <v>51</v>
      </c>
      <c r="D25" s="88">
        <f t="shared" si="5"/>
        <v>4</v>
      </c>
      <c r="E25" s="88">
        <f t="shared" si="5"/>
        <v>8</v>
      </c>
      <c r="F25" s="88">
        <f t="shared" si="5"/>
        <v>11</v>
      </c>
      <c r="G25" s="88">
        <f t="shared" si="5"/>
        <v>5</v>
      </c>
      <c r="H25" s="88">
        <f t="shared" si="5"/>
        <v>27</v>
      </c>
      <c r="I25" s="88">
        <f t="shared" si="5"/>
        <v>4</v>
      </c>
      <c r="J25" s="88">
        <f t="shared" si="5"/>
        <v>13</v>
      </c>
      <c r="K25" s="88">
        <f t="shared" si="5"/>
        <v>3</v>
      </c>
      <c r="L25" s="88">
        <f t="shared" si="5"/>
        <v>6</v>
      </c>
      <c r="M25" s="88">
        <f t="shared" si="5"/>
        <v>7</v>
      </c>
      <c r="N25" s="88">
        <f t="shared" si="5"/>
        <v>0</v>
      </c>
      <c r="O25" s="88">
        <f t="shared" si="5"/>
        <v>4</v>
      </c>
      <c r="P25" s="88">
        <f t="shared" si="5"/>
        <v>16</v>
      </c>
      <c r="Q25" s="88">
        <f t="shared" si="5"/>
        <v>1</v>
      </c>
      <c r="R25" s="88">
        <f t="shared" si="5"/>
        <v>4</v>
      </c>
      <c r="S25" s="88">
        <f t="shared" si="5"/>
        <v>0</v>
      </c>
      <c r="T25" s="88">
        <f t="shared" si="5"/>
        <v>0</v>
      </c>
      <c r="U25" s="88">
        <f t="shared" si="5"/>
        <v>0</v>
      </c>
      <c r="V25" s="88">
        <f t="shared" si="5"/>
        <v>1</v>
      </c>
      <c r="W25" s="88">
        <f t="shared" si="5"/>
        <v>1</v>
      </c>
      <c r="X25" s="88">
        <f t="shared" si="5"/>
        <v>5</v>
      </c>
      <c r="Y25" s="88">
        <f t="shared" si="5"/>
        <v>6</v>
      </c>
      <c r="Z25" s="88">
        <f t="shared" si="5"/>
        <v>1</v>
      </c>
      <c r="AA25" s="88">
        <f t="shared" si="5"/>
        <v>1</v>
      </c>
      <c r="AB25" s="88">
        <f t="shared" si="5"/>
        <v>8</v>
      </c>
      <c r="AC25" s="88">
        <f t="shared" si="5"/>
        <v>3</v>
      </c>
      <c r="AD25" s="88">
        <f t="shared" si="5"/>
        <v>3</v>
      </c>
      <c r="AE25" s="88">
        <f t="shared" si="5"/>
        <v>1</v>
      </c>
      <c r="AF25" s="88">
        <f t="shared" si="5"/>
        <v>3</v>
      </c>
      <c r="AG25" s="88">
        <f t="shared" si="5"/>
        <v>0</v>
      </c>
      <c r="AH25" s="88">
        <f t="shared" ref="AH25:BB25" si="6">AH22+AH20+AH10</f>
        <v>0</v>
      </c>
      <c r="AI25" s="88">
        <f t="shared" si="6"/>
        <v>0</v>
      </c>
      <c r="AJ25" s="88">
        <f t="shared" si="6"/>
        <v>0</v>
      </c>
      <c r="AK25" s="88">
        <f t="shared" si="6"/>
        <v>0</v>
      </c>
      <c r="AL25" s="88">
        <f t="shared" si="6"/>
        <v>0</v>
      </c>
      <c r="AM25" s="88">
        <f t="shared" si="6"/>
        <v>0</v>
      </c>
      <c r="AN25" s="88">
        <f t="shared" si="6"/>
        <v>2</v>
      </c>
      <c r="AO25" s="88">
        <f t="shared" si="6"/>
        <v>2</v>
      </c>
      <c r="AP25" s="88">
        <f t="shared" si="6"/>
        <v>0</v>
      </c>
      <c r="AQ25" s="88">
        <f t="shared" si="6"/>
        <v>0</v>
      </c>
      <c r="AR25" s="88">
        <f t="shared" si="6"/>
        <v>0</v>
      </c>
      <c r="AS25" s="88">
        <f t="shared" si="6"/>
        <v>0</v>
      </c>
      <c r="AT25" s="88">
        <f t="shared" si="6"/>
        <v>0</v>
      </c>
      <c r="AU25" s="88">
        <f t="shared" si="6"/>
        <v>0</v>
      </c>
      <c r="AV25" s="88">
        <f t="shared" si="6"/>
        <v>0</v>
      </c>
      <c r="AW25" s="88">
        <f t="shared" si="6"/>
        <v>0</v>
      </c>
      <c r="AX25" s="88">
        <f t="shared" si="6"/>
        <v>0</v>
      </c>
      <c r="AY25" s="88">
        <f t="shared" si="6"/>
        <v>0</v>
      </c>
      <c r="AZ25" s="88">
        <f t="shared" si="6"/>
        <v>0</v>
      </c>
      <c r="BA25" s="88">
        <f t="shared" si="6"/>
        <v>0</v>
      </c>
      <c r="BB25" s="88">
        <f t="shared" si="6"/>
        <v>3</v>
      </c>
      <c r="BC25" s="69"/>
      <c r="BD25" s="69"/>
      <c r="BE25" s="69"/>
      <c r="BF25" s="69"/>
      <c r="BG25" s="69"/>
      <c r="BH25" s="69"/>
    </row>
    <row r="26" spans="1:60" x14ac:dyDescent="0.25">
      <c r="A26" s="44"/>
      <c r="B26" s="44"/>
      <c r="C26" s="44"/>
      <c r="D26" s="44"/>
      <c r="E26" s="44"/>
      <c r="F26" s="44"/>
      <c r="G26" s="44"/>
      <c r="H26" s="44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</row>
    <row r="27" spans="1:60" x14ac:dyDescent="0.25">
      <c r="A27" s="99"/>
      <c r="B27" s="99"/>
      <c r="C27" s="99"/>
      <c r="D27" s="99"/>
      <c r="E27" s="99"/>
      <c r="F27" s="99"/>
      <c r="G27" s="99"/>
      <c r="H27" s="99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</row>
    <row r="28" spans="1:60" x14ac:dyDescent="0.25">
      <c r="A28" s="454" t="s">
        <v>94</v>
      </c>
      <c r="B28" s="454"/>
      <c r="C28" s="101"/>
      <c r="D28" s="101"/>
      <c r="E28" s="102" t="s">
        <v>95</v>
      </c>
      <c r="F28" s="102" t="s">
        <v>95</v>
      </c>
      <c r="G28" s="102" t="s">
        <v>95</v>
      </c>
      <c r="H28" s="102" t="s">
        <v>95</v>
      </c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</row>
    <row r="29" spans="1:60" x14ac:dyDescent="0.25">
      <c r="A29" s="101"/>
      <c r="B29" s="101"/>
      <c r="C29" s="101"/>
      <c r="D29" s="101"/>
      <c r="E29" s="455" t="s">
        <v>96</v>
      </c>
      <c r="F29" s="455"/>
      <c r="G29" s="455"/>
      <c r="H29" s="455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</row>
    <row r="30" spans="1:60" x14ac:dyDescent="0.25">
      <c r="A30" s="456" t="s">
        <v>95</v>
      </c>
      <c r="B30" s="456"/>
      <c r="C30" s="456"/>
      <c r="D30" s="456"/>
      <c r="E30" s="456"/>
      <c r="F30" s="456"/>
      <c r="G30" s="456"/>
      <c r="H30" s="456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</row>
    <row r="31" spans="1:60" x14ac:dyDescent="0.25">
      <c r="A31" s="455" t="s">
        <v>97</v>
      </c>
      <c r="B31" s="455"/>
      <c r="C31" s="455"/>
      <c r="D31" s="455"/>
      <c r="E31" s="455"/>
      <c r="F31" s="455"/>
      <c r="G31" s="103"/>
      <c r="H31" s="103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</row>
    <row r="32" spans="1:60" x14ac:dyDescent="0.25">
      <c r="A32" s="104"/>
      <c r="B32" s="104"/>
      <c r="C32" s="104"/>
      <c r="D32" s="104"/>
      <c r="E32" s="104"/>
      <c r="F32" s="104"/>
      <c r="G32" s="104"/>
      <c r="H32" s="10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</row>
    <row r="33" spans="1:60" x14ac:dyDescent="0.25">
      <c r="A33" s="104"/>
      <c r="B33" s="104"/>
      <c r="C33" s="104"/>
      <c r="D33" s="104"/>
      <c r="E33" s="104"/>
      <c r="F33" s="104"/>
      <c r="G33" s="104"/>
      <c r="H33" s="10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</row>
    <row r="34" spans="1:60" x14ac:dyDescent="0.25">
      <c r="A34" s="104"/>
      <c r="B34" s="104"/>
      <c r="C34" s="104"/>
      <c r="D34" s="104"/>
      <c r="E34" s="104"/>
      <c r="F34" s="104"/>
      <c r="G34" s="104"/>
      <c r="H34" s="10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</row>
    <row r="35" spans="1:60" x14ac:dyDescent="0.25">
      <c r="A35" s="1"/>
      <c r="B35" s="1"/>
      <c r="C35" s="1"/>
      <c r="D35" s="1"/>
      <c r="E35" s="1"/>
      <c r="F35" s="1"/>
      <c r="G35" s="1"/>
      <c r="H35" s="1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</row>
    <row r="36" spans="1:60" x14ac:dyDescent="0.25">
      <c r="A36" s="1"/>
      <c r="B36" s="1"/>
      <c r="C36" s="1"/>
      <c r="D36" s="1"/>
      <c r="E36" s="1"/>
      <c r="F36" s="1"/>
      <c r="G36" s="1"/>
      <c r="H36" s="1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</row>
  </sheetData>
  <mergeCells count="65">
    <mergeCell ref="A28:B28"/>
    <mergeCell ref="E29:H29"/>
    <mergeCell ref="A30:H30"/>
    <mergeCell ref="A31:F31"/>
    <mergeCell ref="AX6:BA7"/>
    <mergeCell ref="BB6:BB8"/>
    <mergeCell ref="L7:L8"/>
    <mergeCell ref="M7:M8"/>
    <mergeCell ref="N7:N8"/>
    <mergeCell ref="O7:O8"/>
    <mergeCell ref="P7:P8"/>
    <mergeCell ref="Q7:Q8"/>
    <mergeCell ref="T7:U7"/>
    <mergeCell ref="V7:W7"/>
    <mergeCell ref="X7:Y7"/>
    <mergeCell ref="Z7:AA7"/>
    <mergeCell ref="AH7:AI7"/>
    <mergeCell ref="AJ7:AK7"/>
    <mergeCell ref="AL7:AM7"/>
    <mergeCell ref="AN7:AO7"/>
    <mergeCell ref="AE6:AE8"/>
    <mergeCell ref="AF6:AF8"/>
    <mergeCell ref="AG6:AG8"/>
    <mergeCell ref="AH6:AO6"/>
    <mergeCell ref="AP6:AW6"/>
    <mergeCell ref="AP7:AQ7"/>
    <mergeCell ref="AR7:AS7"/>
    <mergeCell ref="AT7:AU7"/>
    <mergeCell ref="AV7:AW7"/>
    <mergeCell ref="R6:R8"/>
    <mergeCell ref="S6:S8"/>
    <mergeCell ref="T6:AA6"/>
    <mergeCell ref="AC6:AC8"/>
    <mergeCell ref="AD6:AD8"/>
    <mergeCell ref="I6:I8"/>
    <mergeCell ref="J6:J8"/>
    <mergeCell ref="K6:K8"/>
    <mergeCell ref="L6:N6"/>
    <mergeCell ref="O6:Q6"/>
    <mergeCell ref="BD3:BD8"/>
    <mergeCell ref="BE3:BE8"/>
    <mergeCell ref="BF3:BF8"/>
    <mergeCell ref="BG3:BG8"/>
    <mergeCell ref="BH3:BH8"/>
    <mergeCell ref="A3:A8"/>
    <mergeCell ref="B3:B8"/>
    <mergeCell ref="C3:AA3"/>
    <mergeCell ref="AB3:BA3"/>
    <mergeCell ref="BC3:BC8"/>
    <mergeCell ref="C4:AA4"/>
    <mergeCell ref="AB4:BA4"/>
    <mergeCell ref="C5:C8"/>
    <mergeCell ref="E5:AA5"/>
    <mergeCell ref="AB5:AB8"/>
    <mergeCell ref="AC5:BA5"/>
    <mergeCell ref="D6:D8"/>
    <mergeCell ref="E6:E8"/>
    <mergeCell ref="F6:F8"/>
    <mergeCell ref="G6:G8"/>
    <mergeCell ref="H6:H8"/>
    <mergeCell ref="A1:O1"/>
    <mergeCell ref="AX1:AX2"/>
    <mergeCell ref="AY1:AY2"/>
    <mergeCell ref="AZ1:AZ2"/>
    <mergeCell ref="A2:M2"/>
  </mergeCells>
  <hyperlinks>
    <hyperlink ref="BC11" r:id="rId1" xr:uid="{00000000-0004-0000-0F00-000000000000}"/>
    <hyperlink ref="BD11" r:id="rId2" xr:uid="{00000000-0004-0000-0F00-000001000000}"/>
    <hyperlink ref="BE11" r:id="rId3" xr:uid="{00000000-0004-0000-0F00-000002000000}"/>
  </hyperlinks>
  <pageMargins left="0.70078740157480324" right="0.70078740157480324" top="0.75196850393700787" bottom="0.75196850393700787" header="0.3" footer="0.3"/>
  <pageSetup paperSize="9" firstPageNumber="2147483648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"/>
  <sheetViews>
    <sheetView workbookViewId="0"/>
  </sheetViews>
  <sheetFormatPr defaultRowHeight="15" x14ac:dyDescent="0.25"/>
  <sheetData/>
  <pageMargins left="0.70078740157480324" right="0.70078740157480324" top="0.75196850393700787" bottom="0.75196850393700787" header="0.3" footer="0.3"/>
  <pageSetup paperSize="9" firstPageNumber="2147483648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BH42"/>
  <sheetViews>
    <sheetView workbookViewId="0">
      <pane xSplit="1" topLeftCell="B1" activePane="topRight" state="frozen"/>
      <selection pane="topRight"/>
    </sheetView>
  </sheetViews>
  <sheetFormatPr defaultRowHeight="15" x14ac:dyDescent="0.25"/>
  <cols>
    <col min="1" max="1" width="32" customWidth="1"/>
    <col min="2" max="2" width="15.42578125" customWidth="1"/>
    <col min="3" max="53" width="12.5703125" bestFit="1"/>
    <col min="54" max="54" width="16.5703125" customWidth="1"/>
    <col min="55" max="55" width="34.5703125" customWidth="1"/>
    <col min="56" max="56" width="24" customWidth="1"/>
    <col min="57" max="57" width="40" customWidth="1"/>
    <col min="58" max="58" width="19.7109375" customWidth="1"/>
    <col min="59" max="59" width="25.42578125" customWidth="1"/>
    <col min="60" max="60" width="16.7109375" customWidth="1"/>
  </cols>
  <sheetData>
    <row r="1" spans="1:60" ht="28.9" customHeight="1" x14ac:dyDescent="0.25">
      <c r="A1" s="394" t="s">
        <v>580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96"/>
      <c r="AY1" s="396"/>
      <c r="AZ1" s="396"/>
      <c r="BA1" s="3"/>
      <c r="BB1" s="3"/>
      <c r="BC1" s="4"/>
      <c r="BD1" s="4"/>
      <c r="BE1" s="4"/>
      <c r="BF1" s="4"/>
      <c r="BG1" s="4"/>
      <c r="BH1" s="4"/>
    </row>
    <row r="2" spans="1:60" ht="22.15" customHeight="1" x14ac:dyDescent="0.25">
      <c r="A2" s="398" t="s">
        <v>1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397"/>
      <c r="AY2" s="397"/>
      <c r="AZ2" s="397"/>
      <c r="BA2" s="6"/>
      <c r="BB2" s="6"/>
      <c r="BC2" s="7"/>
      <c r="BD2" s="7"/>
      <c r="BE2" s="7"/>
      <c r="BF2" s="7"/>
      <c r="BG2" s="7"/>
      <c r="BH2" s="7"/>
    </row>
    <row r="3" spans="1:60" ht="18.75" x14ac:dyDescent="0.25">
      <c r="A3" s="400" t="s">
        <v>2</v>
      </c>
      <c r="B3" s="402" t="s">
        <v>3</v>
      </c>
      <c r="C3" s="404" t="s">
        <v>4</v>
      </c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05"/>
      <c r="T3" s="405"/>
      <c r="U3" s="405"/>
      <c r="V3" s="405"/>
      <c r="W3" s="405"/>
      <c r="X3" s="405"/>
      <c r="Y3" s="405"/>
      <c r="Z3" s="405"/>
      <c r="AA3" s="406"/>
      <c r="AB3" s="407" t="s">
        <v>5</v>
      </c>
      <c r="AC3" s="408"/>
      <c r="AD3" s="408"/>
      <c r="AE3" s="408"/>
      <c r="AF3" s="408"/>
      <c r="AG3" s="408"/>
      <c r="AH3" s="408"/>
      <c r="AI3" s="408"/>
      <c r="AJ3" s="408"/>
      <c r="AK3" s="408"/>
      <c r="AL3" s="408"/>
      <c r="AM3" s="408"/>
      <c r="AN3" s="408"/>
      <c r="AO3" s="408"/>
      <c r="AP3" s="408"/>
      <c r="AQ3" s="408"/>
      <c r="AR3" s="408"/>
      <c r="AS3" s="408"/>
      <c r="AT3" s="408"/>
      <c r="AU3" s="408"/>
      <c r="AV3" s="408"/>
      <c r="AW3" s="408"/>
      <c r="AX3" s="408"/>
      <c r="AY3" s="408"/>
      <c r="AZ3" s="408"/>
      <c r="BA3" s="409"/>
      <c r="BB3" s="8"/>
      <c r="BC3" s="410" t="s">
        <v>6</v>
      </c>
      <c r="BD3" s="410" t="s">
        <v>7</v>
      </c>
      <c r="BE3" s="410" t="s">
        <v>8</v>
      </c>
      <c r="BF3" s="410" t="s">
        <v>9</v>
      </c>
      <c r="BG3" s="410" t="s">
        <v>10</v>
      </c>
      <c r="BH3" s="410" t="s">
        <v>11</v>
      </c>
    </row>
    <row r="4" spans="1:60" ht="15.75" x14ac:dyDescent="0.25">
      <c r="A4" s="401"/>
      <c r="B4" s="403"/>
      <c r="C4" s="412" t="s">
        <v>12</v>
      </c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  <c r="O4" s="413"/>
      <c r="P4" s="413"/>
      <c r="Q4" s="413"/>
      <c r="R4" s="413"/>
      <c r="S4" s="413"/>
      <c r="T4" s="413"/>
      <c r="U4" s="413"/>
      <c r="V4" s="413"/>
      <c r="W4" s="413"/>
      <c r="X4" s="413"/>
      <c r="Y4" s="413"/>
      <c r="Z4" s="413"/>
      <c r="AA4" s="414"/>
      <c r="AB4" s="415" t="s">
        <v>13</v>
      </c>
      <c r="AC4" s="416"/>
      <c r="AD4" s="416"/>
      <c r="AE4" s="416"/>
      <c r="AF4" s="416"/>
      <c r="AG4" s="416"/>
      <c r="AH4" s="416"/>
      <c r="AI4" s="416"/>
      <c r="AJ4" s="416"/>
      <c r="AK4" s="416"/>
      <c r="AL4" s="416"/>
      <c r="AM4" s="416"/>
      <c r="AN4" s="416"/>
      <c r="AO4" s="416"/>
      <c r="AP4" s="416"/>
      <c r="AQ4" s="416"/>
      <c r="AR4" s="416"/>
      <c r="AS4" s="416"/>
      <c r="AT4" s="416"/>
      <c r="AU4" s="416"/>
      <c r="AV4" s="416"/>
      <c r="AW4" s="416"/>
      <c r="AX4" s="416"/>
      <c r="AY4" s="416"/>
      <c r="AZ4" s="416"/>
      <c r="BA4" s="417"/>
      <c r="BB4" s="10"/>
      <c r="BC4" s="411"/>
      <c r="BD4" s="411"/>
      <c r="BE4" s="411"/>
      <c r="BF4" s="411"/>
      <c r="BG4" s="411"/>
      <c r="BH4" s="411"/>
    </row>
    <row r="5" spans="1:60" x14ac:dyDescent="0.25">
      <c r="A5" s="401"/>
      <c r="B5" s="403"/>
      <c r="C5" s="418" t="s">
        <v>14</v>
      </c>
      <c r="D5" s="11"/>
      <c r="E5" s="420" t="s">
        <v>15</v>
      </c>
      <c r="F5" s="421"/>
      <c r="G5" s="421"/>
      <c r="H5" s="421"/>
      <c r="I5" s="421"/>
      <c r="J5" s="421"/>
      <c r="K5" s="421"/>
      <c r="L5" s="421"/>
      <c r="M5" s="421"/>
      <c r="N5" s="421"/>
      <c r="O5" s="421"/>
      <c r="P5" s="421"/>
      <c r="Q5" s="421"/>
      <c r="R5" s="421"/>
      <c r="S5" s="421"/>
      <c r="T5" s="421"/>
      <c r="U5" s="421"/>
      <c r="V5" s="421"/>
      <c r="W5" s="421"/>
      <c r="X5" s="421"/>
      <c r="Y5" s="421"/>
      <c r="Z5" s="421"/>
      <c r="AA5" s="422"/>
      <c r="AB5" s="423" t="s">
        <v>16</v>
      </c>
      <c r="AC5" s="425" t="s">
        <v>17</v>
      </c>
      <c r="AD5" s="426"/>
      <c r="AE5" s="426"/>
      <c r="AF5" s="426"/>
      <c r="AG5" s="426"/>
      <c r="AH5" s="426"/>
      <c r="AI5" s="426"/>
      <c r="AJ5" s="426"/>
      <c r="AK5" s="426"/>
      <c r="AL5" s="426"/>
      <c r="AM5" s="426"/>
      <c r="AN5" s="426"/>
      <c r="AO5" s="426"/>
      <c r="AP5" s="426"/>
      <c r="AQ5" s="426"/>
      <c r="AR5" s="426"/>
      <c r="AS5" s="426"/>
      <c r="AT5" s="426"/>
      <c r="AU5" s="426"/>
      <c r="AV5" s="426"/>
      <c r="AW5" s="426"/>
      <c r="AX5" s="426"/>
      <c r="AY5" s="426"/>
      <c r="AZ5" s="426"/>
      <c r="BA5" s="427"/>
      <c r="BB5" s="13"/>
      <c r="BC5" s="411"/>
      <c r="BD5" s="411"/>
      <c r="BE5" s="411"/>
      <c r="BF5" s="411"/>
      <c r="BG5" s="411"/>
      <c r="BH5" s="411"/>
    </row>
    <row r="6" spans="1:60" ht="20.45" customHeight="1" x14ac:dyDescent="0.25">
      <c r="A6" s="401"/>
      <c r="B6" s="403"/>
      <c r="C6" s="419"/>
      <c r="D6" s="418" t="s">
        <v>18</v>
      </c>
      <c r="E6" s="418" t="s">
        <v>19</v>
      </c>
      <c r="F6" s="418" t="s">
        <v>20</v>
      </c>
      <c r="G6" s="418" t="s">
        <v>21</v>
      </c>
      <c r="H6" s="418" t="s">
        <v>22</v>
      </c>
      <c r="I6" s="418" t="s">
        <v>23</v>
      </c>
      <c r="J6" s="418" t="s">
        <v>24</v>
      </c>
      <c r="K6" s="418" t="s">
        <v>25</v>
      </c>
      <c r="L6" s="429" t="s">
        <v>26</v>
      </c>
      <c r="M6" s="430"/>
      <c r="N6" s="431"/>
      <c r="O6" s="429" t="s">
        <v>27</v>
      </c>
      <c r="P6" s="430"/>
      <c r="Q6" s="431"/>
      <c r="R6" s="418" t="s">
        <v>28</v>
      </c>
      <c r="S6" s="418" t="s">
        <v>29</v>
      </c>
      <c r="T6" s="429" t="s">
        <v>30</v>
      </c>
      <c r="U6" s="430"/>
      <c r="V6" s="430"/>
      <c r="W6" s="430"/>
      <c r="X6" s="430"/>
      <c r="Y6" s="430"/>
      <c r="Z6" s="430"/>
      <c r="AA6" s="431"/>
      <c r="AB6" s="424"/>
      <c r="AC6" s="423" t="s">
        <v>31</v>
      </c>
      <c r="AD6" s="423" t="s">
        <v>32</v>
      </c>
      <c r="AE6" s="423" t="s">
        <v>33</v>
      </c>
      <c r="AF6" s="423" t="s">
        <v>28</v>
      </c>
      <c r="AG6" s="423" t="s">
        <v>34</v>
      </c>
      <c r="AH6" s="436" t="s">
        <v>30</v>
      </c>
      <c r="AI6" s="437"/>
      <c r="AJ6" s="437"/>
      <c r="AK6" s="437"/>
      <c r="AL6" s="437"/>
      <c r="AM6" s="437"/>
      <c r="AN6" s="437"/>
      <c r="AO6" s="438"/>
      <c r="AP6" s="436" t="s">
        <v>35</v>
      </c>
      <c r="AQ6" s="437"/>
      <c r="AR6" s="437"/>
      <c r="AS6" s="437"/>
      <c r="AT6" s="437"/>
      <c r="AU6" s="437"/>
      <c r="AV6" s="437"/>
      <c r="AW6" s="438"/>
      <c r="AX6" s="439" t="s">
        <v>99</v>
      </c>
      <c r="AY6" s="440"/>
      <c r="AZ6" s="440"/>
      <c r="BA6" s="441"/>
      <c r="BB6" s="423" t="s">
        <v>37</v>
      </c>
      <c r="BC6" s="411"/>
      <c r="BD6" s="411"/>
      <c r="BE6" s="411"/>
      <c r="BF6" s="411"/>
      <c r="BG6" s="411"/>
      <c r="BH6" s="411"/>
    </row>
    <row r="7" spans="1:60" ht="28.15" customHeight="1" x14ac:dyDescent="0.25">
      <c r="A7" s="401"/>
      <c r="B7" s="403"/>
      <c r="C7" s="419"/>
      <c r="D7" s="419"/>
      <c r="E7" s="428"/>
      <c r="F7" s="428"/>
      <c r="G7" s="428"/>
      <c r="H7" s="428"/>
      <c r="I7" s="428"/>
      <c r="J7" s="428"/>
      <c r="K7" s="428"/>
      <c r="L7" s="418" t="s">
        <v>38</v>
      </c>
      <c r="M7" s="418" t="s">
        <v>39</v>
      </c>
      <c r="N7" s="418" t="s">
        <v>40</v>
      </c>
      <c r="O7" s="418" t="s">
        <v>41</v>
      </c>
      <c r="P7" s="418" t="s">
        <v>32</v>
      </c>
      <c r="Q7" s="418" t="s">
        <v>42</v>
      </c>
      <c r="R7" s="432"/>
      <c r="S7" s="419"/>
      <c r="T7" s="429" t="s">
        <v>43</v>
      </c>
      <c r="U7" s="431"/>
      <c r="V7" s="429" t="s">
        <v>44</v>
      </c>
      <c r="W7" s="431"/>
      <c r="X7" s="429" t="s">
        <v>45</v>
      </c>
      <c r="Y7" s="431"/>
      <c r="Z7" s="429" t="s">
        <v>46</v>
      </c>
      <c r="AA7" s="431"/>
      <c r="AB7" s="424"/>
      <c r="AC7" s="434"/>
      <c r="AD7" s="434"/>
      <c r="AE7" s="434"/>
      <c r="AF7" s="434"/>
      <c r="AG7" s="434"/>
      <c r="AH7" s="436" t="s">
        <v>43</v>
      </c>
      <c r="AI7" s="438"/>
      <c r="AJ7" s="436" t="s">
        <v>44</v>
      </c>
      <c r="AK7" s="438"/>
      <c r="AL7" s="436" t="s">
        <v>45</v>
      </c>
      <c r="AM7" s="438"/>
      <c r="AN7" s="436" t="s">
        <v>46</v>
      </c>
      <c r="AO7" s="438"/>
      <c r="AP7" s="436" t="s">
        <v>43</v>
      </c>
      <c r="AQ7" s="438"/>
      <c r="AR7" s="436" t="s">
        <v>44</v>
      </c>
      <c r="AS7" s="438"/>
      <c r="AT7" s="436" t="s">
        <v>45</v>
      </c>
      <c r="AU7" s="438"/>
      <c r="AV7" s="436" t="s">
        <v>46</v>
      </c>
      <c r="AW7" s="438"/>
      <c r="AX7" s="424"/>
      <c r="AY7" s="442"/>
      <c r="AZ7" s="442"/>
      <c r="BA7" s="442"/>
      <c r="BB7" s="434"/>
      <c r="BC7" s="411"/>
      <c r="BD7" s="411"/>
      <c r="BE7" s="411"/>
      <c r="BF7" s="411"/>
      <c r="BG7" s="411"/>
      <c r="BH7" s="411"/>
    </row>
    <row r="8" spans="1:60" ht="120" customHeight="1" x14ac:dyDescent="0.25">
      <c r="A8" s="401"/>
      <c r="B8" s="403"/>
      <c r="C8" s="419"/>
      <c r="D8" s="419"/>
      <c r="E8" s="428"/>
      <c r="F8" s="428"/>
      <c r="G8" s="428"/>
      <c r="H8" s="428"/>
      <c r="I8" s="428"/>
      <c r="J8" s="428"/>
      <c r="K8" s="428"/>
      <c r="L8" s="428"/>
      <c r="M8" s="428"/>
      <c r="N8" s="428"/>
      <c r="O8" s="428"/>
      <c r="P8" s="428"/>
      <c r="Q8" s="428"/>
      <c r="R8" s="433"/>
      <c r="S8" s="419"/>
      <c r="T8" s="11" t="s">
        <v>47</v>
      </c>
      <c r="U8" s="11" t="s">
        <v>48</v>
      </c>
      <c r="V8" s="11" t="s">
        <v>47</v>
      </c>
      <c r="W8" s="11" t="s">
        <v>48</v>
      </c>
      <c r="X8" s="11" t="s">
        <v>47</v>
      </c>
      <c r="Y8" s="11" t="s">
        <v>48</v>
      </c>
      <c r="Z8" s="11" t="s">
        <v>47</v>
      </c>
      <c r="AA8" s="11" t="s">
        <v>48</v>
      </c>
      <c r="AB8" s="424"/>
      <c r="AC8" s="435"/>
      <c r="AD8" s="435"/>
      <c r="AE8" s="435"/>
      <c r="AF8" s="435"/>
      <c r="AG8" s="435"/>
      <c r="AH8" s="14" t="s">
        <v>47</v>
      </c>
      <c r="AI8" s="14" t="s">
        <v>48</v>
      </c>
      <c r="AJ8" s="14" t="s">
        <v>47</v>
      </c>
      <c r="AK8" s="14" t="s">
        <v>48</v>
      </c>
      <c r="AL8" s="14" t="s">
        <v>47</v>
      </c>
      <c r="AM8" s="14" t="s">
        <v>48</v>
      </c>
      <c r="AN8" s="14" t="s">
        <v>47</v>
      </c>
      <c r="AO8" s="14" t="s">
        <v>48</v>
      </c>
      <c r="AP8" s="14" t="s">
        <v>47</v>
      </c>
      <c r="AQ8" s="14" t="s">
        <v>48</v>
      </c>
      <c r="AR8" s="14" t="s">
        <v>47</v>
      </c>
      <c r="AS8" s="14" t="s">
        <v>48</v>
      </c>
      <c r="AT8" s="14" t="s">
        <v>47</v>
      </c>
      <c r="AU8" s="14" t="s">
        <v>48</v>
      </c>
      <c r="AV8" s="14" t="s">
        <v>47</v>
      </c>
      <c r="AW8" s="14" t="s">
        <v>48</v>
      </c>
      <c r="AX8" s="14" t="s">
        <v>49</v>
      </c>
      <c r="AY8" s="14" t="s">
        <v>50</v>
      </c>
      <c r="AZ8" s="14" t="s">
        <v>51</v>
      </c>
      <c r="BA8" s="14" t="s">
        <v>52</v>
      </c>
      <c r="BB8" s="435"/>
      <c r="BC8" s="411"/>
      <c r="BD8" s="411"/>
      <c r="BE8" s="411"/>
      <c r="BF8" s="411"/>
      <c r="BG8" s="411"/>
      <c r="BH8" s="411"/>
    </row>
    <row r="9" spans="1:60" x14ac:dyDescent="0.25">
      <c r="A9" s="15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  <c r="O9" s="16">
        <v>15</v>
      </c>
      <c r="P9" s="16">
        <v>16</v>
      </c>
      <c r="Q9" s="16">
        <v>17</v>
      </c>
      <c r="R9" s="16">
        <v>18</v>
      </c>
      <c r="S9" s="16">
        <v>19</v>
      </c>
      <c r="T9" s="16">
        <v>20</v>
      </c>
      <c r="U9" s="16">
        <v>21</v>
      </c>
      <c r="V9" s="16">
        <v>22</v>
      </c>
      <c r="W9" s="16">
        <v>23</v>
      </c>
      <c r="X9" s="16">
        <v>24</v>
      </c>
      <c r="Y9" s="16">
        <v>25</v>
      </c>
      <c r="Z9" s="16">
        <v>26</v>
      </c>
      <c r="AA9" s="16">
        <v>27</v>
      </c>
      <c r="AB9" s="16">
        <v>28</v>
      </c>
      <c r="AC9" s="16">
        <v>29</v>
      </c>
      <c r="AD9" s="16">
        <v>30</v>
      </c>
      <c r="AE9" s="16">
        <v>31</v>
      </c>
      <c r="AF9" s="16">
        <v>32</v>
      </c>
      <c r="AG9" s="16">
        <v>33</v>
      </c>
      <c r="AH9" s="16">
        <v>34</v>
      </c>
      <c r="AI9" s="16">
        <v>35</v>
      </c>
      <c r="AJ9" s="16">
        <v>36</v>
      </c>
      <c r="AK9" s="16">
        <v>37</v>
      </c>
      <c r="AL9" s="16">
        <v>38</v>
      </c>
      <c r="AM9" s="16">
        <v>39</v>
      </c>
      <c r="AN9" s="16">
        <v>40</v>
      </c>
      <c r="AO9" s="16">
        <v>41</v>
      </c>
      <c r="AP9" s="16">
        <v>42</v>
      </c>
      <c r="AQ9" s="16">
        <v>43</v>
      </c>
      <c r="AR9" s="16">
        <v>44</v>
      </c>
      <c r="AS9" s="16">
        <v>45</v>
      </c>
      <c r="AT9" s="16">
        <v>46</v>
      </c>
      <c r="AU9" s="16">
        <v>47</v>
      </c>
      <c r="AV9" s="16">
        <v>48</v>
      </c>
      <c r="AW9" s="16">
        <v>49</v>
      </c>
      <c r="AX9" s="16">
        <v>50</v>
      </c>
      <c r="AY9" s="16">
        <v>51</v>
      </c>
      <c r="AZ9" s="16">
        <v>52</v>
      </c>
      <c r="BA9" s="16">
        <v>53</v>
      </c>
      <c r="BB9" s="16">
        <v>54</v>
      </c>
      <c r="BC9" s="16">
        <v>55</v>
      </c>
      <c r="BD9" s="16">
        <v>56</v>
      </c>
      <c r="BE9" s="16">
        <v>57</v>
      </c>
      <c r="BF9" s="16">
        <v>58</v>
      </c>
      <c r="BG9" s="16">
        <v>59</v>
      </c>
      <c r="BH9" s="16">
        <v>60</v>
      </c>
    </row>
    <row r="10" spans="1:60" ht="18.75" x14ac:dyDescent="0.3">
      <c r="A10" s="258" t="s">
        <v>74</v>
      </c>
      <c r="B10" s="74">
        <f t="shared" ref="B10:AG10" si="0">B11+B12+B13+B14+B15+B16+B17+B18+B19+B20+B21+B22+B23</f>
        <v>229</v>
      </c>
      <c r="C10" s="74">
        <f t="shared" si="0"/>
        <v>36</v>
      </c>
      <c r="D10" s="74">
        <f t="shared" si="0"/>
        <v>6</v>
      </c>
      <c r="E10" s="74">
        <f t="shared" si="0"/>
        <v>6</v>
      </c>
      <c r="F10" s="74">
        <f t="shared" si="0"/>
        <v>13</v>
      </c>
      <c r="G10" s="74">
        <f t="shared" si="0"/>
        <v>11</v>
      </c>
      <c r="H10" s="74">
        <f t="shared" si="0"/>
        <v>28</v>
      </c>
      <c r="I10" s="74">
        <f t="shared" si="0"/>
        <v>2</v>
      </c>
      <c r="J10" s="74">
        <f t="shared" si="0"/>
        <v>6</v>
      </c>
      <c r="K10" s="74">
        <f t="shared" si="0"/>
        <v>6</v>
      </c>
      <c r="L10" s="74">
        <f t="shared" si="0"/>
        <v>7</v>
      </c>
      <c r="M10" s="74">
        <f t="shared" si="0"/>
        <v>4</v>
      </c>
      <c r="N10" s="74">
        <f t="shared" si="0"/>
        <v>2</v>
      </c>
      <c r="O10" s="74">
        <f t="shared" si="0"/>
        <v>15</v>
      </c>
      <c r="P10" s="74">
        <f t="shared" si="0"/>
        <v>13</v>
      </c>
      <c r="Q10" s="74">
        <f t="shared" si="0"/>
        <v>2</v>
      </c>
      <c r="R10" s="74">
        <f t="shared" si="0"/>
        <v>3</v>
      </c>
      <c r="S10" s="74">
        <f t="shared" si="0"/>
        <v>4</v>
      </c>
      <c r="T10" s="74">
        <f t="shared" si="0"/>
        <v>11</v>
      </c>
      <c r="U10" s="74">
        <f t="shared" si="0"/>
        <v>3</v>
      </c>
      <c r="V10" s="74">
        <f t="shared" si="0"/>
        <v>12</v>
      </c>
      <c r="W10" s="74">
        <f t="shared" si="0"/>
        <v>6</v>
      </c>
      <c r="X10" s="74">
        <f t="shared" si="0"/>
        <v>17</v>
      </c>
      <c r="Y10" s="74">
        <f t="shared" si="0"/>
        <v>13</v>
      </c>
      <c r="Z10" s="74">
        <f t="shared" si="0"/>
        <v>11</v>
      </c>
      <c r="AA10" s="74">
        <f t="shared" si="0"/>
        <v>2</v>
      </c>
      <c r="AB10" s="74">
        <f t="shared" si="0"/>
        <v>15</v>
      </c>
      <c r="AC10" s="74">
        <f t="shared" si="0"/>
        <v>11</v>
      </c>
      <c r="AD10" s="74">
        <f t="shared" si="0"/>
        <v>2</v>
      </c>
      <c r="AE10" s="74">
        <f t="shared" si="0"/>
        <v>2</v>
      </c>
      <c r="AF10" s="74">
        <f t="shared" si="0"/>
        <v>2</v>
      </c>
      <c r="AG10" s="74">
        <f t="shared" si="0"/>
        <v>4</v>
      </c>
      <c r="AH10" s="74">
        <f t="shared" ref="AH10:BM10" si="1">AH11+AH12+AH13+AH14+AH15+AH16+AH17+AH18+AH19+AH20+AH21+AH22+AH23</f>
        <v>4</v>
      </c>
      <c r="AI10" s="74">
        <f t="shared" si="1"/>
        <v>0</v>
      </c>
      <c r="AJ10" s="74">
        <f t="shared" si="1"/>
        <v>8</v>
      </c>
      <c r="AK10" s="74">
        <f t="shared" si="1"/>
        <v>10</v>
      </c>
      <c r="AL10" s="74">
        <f t="shared" si="1"/>
        <v>5</v>
      </c>
      <c r="AM10" s="74">
        <f t="shared" si="1"/>
        <v>4</v>
      </c>
      <c r="AN10" s="74">
        <f t="shared" si="1"/>
        <v>8</v>
      </c>
      <c r="AO10" s="74">
        <f t="shared" si="1"/>
        <v>6</v>
      </c>
      <c r="AP10" s="74">
        <f t="shared" si="1"/>
        <v>12</v>
      </c>
      <c r="AQ10" s="74">
        <f t="shared" si="1"/>
        <v>10</v>
      </c>
      <c r="AR10" s="74">
        <f t="shared" si="1"/>
        <v>9</v>
      </c>
      <c r="AS10" s="74">
        <f t="shared" si="1"/>
        <v>5</v>
      </c>
      <c r="AT10" s="74">
        <f t="shared" si="1"/>
        <v>6</v>
      </c>
      <c r="AU10" s="74">
        <f t="shared" si="1"/>
        <v>7</v>
      </c>
      <c r="AV10" s="74">
        <f t="shared" si="1"/>
        <v>4</v>
      </c>
      <c r="AW10" s="74">
        <f t="shared" si="1"/>
        <v>3</v>
      </c>
      <c r="AX10" s="74">
        <f t="shared" si="1"/>
        <v>2</v>
      </c>
      <c r="AY10" s="74">
        <f t="shared" si="1"/>
        <v>0</v>
      </c>
      <c r="AZ10" s="74">
        <f t="shared" si="1"/>
        <v>0</v>
      </c>
      <c r="BA10" s="74">
        <f t="shared" si="1"/>
        <v>0</v>
      </c>
      <c r="BB10" s="74">
        <f t="shared" si="1"/>
        <v>2</v>
      </c>
      <c r="BC10" s="58"/>
      <c r="BD10" s="58"/>
      <c r="BE10" s="58"/>
      <c r="BF10" s="58"/>
      <c r="BG10" s="58"/>
      <c r="BH10" s="58"/>
    </row>
    <row r="11" spans="1:60" ht="18.75" x14ac:dyDescent="0.3">
      <c r="A11" s="269" t="s">
        <v>581</v>
      </c>
      <c r="B11" s="260">
        <v>49</v>
      </c>
      <c r="C11" s="261">
        <v>19</v>
      </c>
      <c r="D11" s="261">
        <v>1</v>
      </c>
      <c r="E11" s="261">
        <v>1</v>
      </c>
      <c r="F11" s="261">
        <v>6</v>
      </c>
      <c r="G11" s="261">
        <v>4</v>
      </c>
      <c r="H11" s="261">
        <v>16</v>
      </c>
      <c r="I11" s="261">
        <v>1</v>
      </c>
      <c r="J11" s="261">
        <v>2</v>
      </c>
      <c r="K11" s="261">
        <v>3</v>
      </c>
      <c r="L11" s="261">
        <v>1</v>
      </c>
      <c r="M11" s="261">
        <v>3</v>
      </c>
      <c r="N11" s="261">
        <v>2</v>
      </c>
      <c r="O11" s="261">
        <v>5</v>
      </c>
      <c r="P11" s="261">
        <v>11</v>
      </c>
      <c r="Q11" s="261">
        <v>2</v>
      </c>
      <c r="R11" s="261">
        <v>2</v>
      </c>
      <c r="S11" s="261">
        <v>0</v>
      </c>
      <c r="T11" s="261">
        <v>1</v>
      </c>
      <c r="U11" s="261">
        <v>1</v>
      </c>
      <c r="V11" s="261">
        <v>2</v>
      </c>
      <c r="W11" s="261">
        <v>2</v>
      </c>
      <c r="X11" s="261">
        <v>7</v>
      </c>
      <c r="Y11" s="261">
        <v>8</v>
      </c>
      <c r="Z11" s="261">
        <v>1</v>
      </c>
      <c r="AA11" s="261">
        <v>2</v>
      </c>
      <c r="AB11" s="262">
        <v>5</v>
      </c>
      <c r="AC11" s="262">
        <v>4</v>
      </c>
      <c r="AD11" s="262">
        <v>1</v>
      </c>
      <c r="AE11" s="262">
        <v>0</v>
      </c>
      <c r="AF11" s="262">
        <v>1</v>
      </c>
      <c r="AG11" s="262">
        <v>0</v>
      </c>
      <c r="AH11" s="262">
        <v>0</v>
      </c>
      <c r="AI11" s="262">
        <v>0</v>
      </c>
      <c r="AJ11" s="262">
        <v>3</v>
      </c>
      <c r="AK11" s="262">
        <v>6</v>
      </c>
      <c r="AL11" s="262">
        <v>1</v>
      </c>
      <c r="AM11" s="262">
        <v>1</v>
      </c>
      <c r="AN11" s="262">
        <v>4</v>
      </c>
      <c r="AO11" s="262">
        <v>6</v>
      </c>
      <c r="AP11" s="262">
        <v>5</v>
      </c>
      <c r="AQ11" s="262">
        <v>5</v>
      </c>
      <c r="AR11" s="262">
        <v>5</v>
      </c>
      <c r="AS11" s="262">
        <v>5</v>
      </c>
      <c r="AT11" s="262">
        <v>2</v>
      </c>
      <c r="AU11" s="262">
        <v>3</v>
      </c>
      <c r="AV11" s="262">
        <v>0</v>
      </c>
      <c r="AW11" s="262">
        <v>0</v>
      </c>
      <c r="AX11" s="262">
        <v>0</v>
      </c>
      <c r="AY11" s="262">
        <v>0</v>
      </c>
      <c r="AZ11" s="262">
        <v>0</v>
      </c>
      <c r="BA11" s="262">
        <v>0</v>
      </c>
      <c r="BB11" s="262">
        <v>0</v>
      </c>
      <c r="BC11" s="263" t="s">
        <v>582</v>
      </c>
      <c r="BD11" s="263" t="s">
        <v>582</v>
      </c>
      <c r="BE11" s="263" t="s">
        <v>582</v>
      </c>
      <c r="BF11" s="58" t="s">
        <v>57</v>
      </c>
      <c r="BG11" s="58" t="s">
        <v>583</v>
      </c>
      <c r="BH11" s="58" t="s">
        <v>584</v>
      </c>
    </row>
    <row r="12" spans="1:60" ht="18.75" x14ac:dyDescent="0.3">
      <c r="A12" s="269" t="s">
        <v>585</v>
      </c>
      <c r="B12" s="260">
        <v>10</v>
      </c>
      <c r="C12" s="261">
        <v>1</v>
      </c>
      <c r="D12" s="261">
        <v>1</v>
      </c>
      <c r="E12" s="261">
        <v>0</v>
      </c>
      <c r="F12" s="261">
        <v>1</v>
      </c>
      <c r="G12" s="261">
        <v>0</v>
      </c>
      <c r="H12" s="261">
        <v>1</v>
      </c>
      <c r="I12" s="261">
        <v>0</v>
      </c>
      <c r="J12" s="261">
        <v>0</v>
      </c>
      <c r="K12" s="261">
        <v>0</v>
      </c>
      <c r="L12" s="261">
        <v>1</v>
      </c>
      <c r="M12" s="261">
        <v>0</v>
      </c>
      <c r="N12" s="261">
        <v>0</v>
      </c>
      <c r="O12" s="261">
        <v>0</v>
      </c>
      <c r="P12" s="261">
        <v>0</v>
      </c>
      <c r="Q12" s="261">
        <v>0</v>
      </c>
      <c r="R12" s="261">
        <v>1</v>
      </c>
      <c r="S12" s="261">
        <v>0</v>
      </c>
      <c r="T12" s="261">
        <v>0</v>
      </c>
      <c r="U12" s="261">
        <v>0</v>
      </c>
      <c r="V12" s="261">
        <v>0</v>
      </c>
      <c r="W12" s="261">
        <v>0</v>
      </c>
      <c r="X12" s="261">
        <v>0</v>
      </c>
      <c r="Y12" s="261">
        <v>0</v>
      </c>
      <c r="Z12" s="261">
        <v>0</v>
      </c>
      <c r="AA12" s="261">
        <v>0</v>
      </c>
      <c r="AB12" s="262">
        <v>1</v>
      </c>
      <c r="AC12" s="262">
        <v>0</v>
      </c>
      <c r="AD12" s="262">
        <v>1</v>
      </c>
      <c r="AE12" s="262">
        <v>0</v>
      </c>
      <c r="AF12" s="262">
        <v>0</v>
      </c>
      <c r="AG12" s="262">
        <v>0</v>
      </c>
      <c r="AH12" s="262">
        <v>0</v>
      </c>
      <c r="AI12" s="262">
        <v>0</v>
      </c>
      <c r="AJ12" s="262">
        <v>1</v>
      </c>
      <c r="AK12" s="262">
        <v>1</v>
      </c>
      <c r="AL12" s="262">
        <v>0</v>
      </c>
      <c r="AM12" s="262">
        <v>0</v>
      </c>
      <c r="AN12" s="262">
        <v>0</v>
      </c>
      <c r="AO12" s="262">
        <v>0</v>
      </c>
      <c r="AP12" s="262">
        <v>0</v>
      </c>
      <c r="AQ12" s="262">
        <v>0</v>
      </c>
      <c r="AR12" s="262">
        <v>0</v>
      </c>
      <c r="AS12" s="262">
        <v>0</v>
      </c>
      <c r="AT12" s="262">
        <v>0</v>
      </c>
      <c r="AU12" s="262">
        <v>0</v>
      </c>
      <c r="AV12" s="262">
        <v>0</v>
      </c>
      <c r="AW12" s="262">
        <v>0</v>
      </c>
      <c r="AX12" s="262">
        <v>0</v>
      </c>
      <c r="AY12" s="262">
        <v>0</v>
      </c>
      <c r="AZ12" s="262">
        <v>0</v>
      </c>
      <c r="BA12" s="262">
        <v>0</v>
      </c>
      <c r="BB12" s="262">
        <v>1</v>
      </c>
      <c r="BC12" s="58"/>
      <c r="BD12" s="58"/>
      <c r="BE12" s="58"/>
      <c r="BF12" s="58"/>
      <c r="BG12" s="58"/>
      <c r="BH12" s="58"/>
    </row>
    <row r="13" spans="1:60" ht="18.75" x14ac:dyDescent="0.3">
      <c r="A13" s="269" t="s">
        <v>586</v>
      </c>
      <c r="B13" s="260">
        <v>9</v>
      </c>
      <c r="C13" s="261"/>
      <c r="D13" s="261">
        <v>1</v>
      </c>
      <c r="E13" s="261">
        <v>1</v>
      </c>
      <c r="F13" s="261">
        <v>0</v>
      </c>
      <c r="G13" s="261">
        <v>0</v>
      </c>
      <c r="H13" s="261">
        <v>1</v>
      </c>
      <c r="I13" s="261">
        <v>0</v>
      </c>
      <c r="J13" s="261">
        <v>0</v>
      </c>
      <c r="K13" s="261">
        <v>0</v>
      </c>
      <c r="L13" s="261">
        <v>1</v>
      </c>
      <c r="M13" s="261">
        <v>0</v>
      </c>
      <c r="N13" s="261">
        <v>0</v>
      </c>
      <c r="O13" s="261">
        <v>0</v>
      </c>
      <c r="P13" s="261">
        <v>0</v>
      </c>
      <c r="Q13" s="261">
        <v>0</v>
      </c>
      <c r="R13" s="261">
        <v>0</v>
      </c>
      <c r="S13" s="261">
        <v>1</v>
      </c>
      <c r="T13" s="261">
        <v>0</v>
      </c>
      <c r="U13" s="261">
        <v>0</v>
      </c>
      <c r="V13" s="261">
        <v>0</v>
      </c>
      <c r="W13" s="261">
        <v>0</v>
      </c>
      <c r="X13" s="261">
        <v>0</v>
      </c>
      <c r="Y13" s="261">
        <v>0</v>
      </c>
      <c r="Z13" s="261">
        <v>0</v>
      </c>
      <c r="AA13" s="261">
        <v>0</v>
      </c>
      <c r="AB13" s="262">
        <v>1</v>
      </c>
      <c r="AC13" s="262">
        <v>0</v>
      </c>
      <c r="AD13" s="262">
        <v>0</v>
      </c>
      <c r="AE13" s="262">
        <v>1</v>
      </c>
      <c r="AF13" s="262">
        <v>1</v>
      </c>
      <c r="AG13" s="262">
        <v>0</v>
      </c>
      <c r="AH13" s="262">
        <v>0</v>
      </c>
      <c r="AI13" s="262">
        <v>0</v>
      </c>
      <c r="AJ13" s="262">
        <v>0</v>
      </c>
      <c r="AK13" s="262">
        <v>0</v>
      </c>
      <c r="AL13" s="262">
        <v>0</v>
      </c>
      <c r="AM13" s="262">
        <v>0</v>
      </c>
      <c r="AN13" s="262">
        <v>0</v>
      </c>
      <c r="AO13" s="262">
        <v>0</v>
      </c>
      <c r="AP13" s="262">
        <v>0</v>
      </c>
      <c r="AQ13" s="262">
        <v>0</v>
      </c>
      <c r="AR13" s="262">
        <v>0</v>
      </c>
      <c r="AS13" s="262">
        <v>0</v>
      </c>
      <c r="AT13" s="262">
        <v>0</v>
      </c>
      <c r="AU13" s="262">
        <v>0</v>
      </c>
      <c r="AV13" s="262">
        <v>0</v>
      </c>
      <c r="AW13" s="262">
        <v>0</v>
      </c>
      <c r="AX13" s="262">
        <v>0</v>
      </c>
      <c r="AY13" s="262">
        <v>0</v>
      </c>
      <c r="AZ13" s="262">
        <v>0</v>
      </c>
      <c r="BA13" s="262">
        <v>0</v>
      </c>
      <c r="BB13" s="262">
        <v>1</v>
      </c>
      <c r="BC13" s="58"/>
      <c r="BD13" s="58"/>
      <c r="BE13" s="58"/>
      <c r="BF13" s="58"/>
      <c r="BG13" s="58"/>
      <c r="BH13" s="58"/>
    </row>
    <row r="14" spans="1:60" ht="18.75" x14ac:dyDescent="0.3">
      <c r="A14" s="269" t="s">
        <v>587</v>
      </c>
      <c r="B14" s="260">
        <v>11</v>
      </c>
      <c r="C14" s="261">
        <v>0</v>
      </c>
      <c r="D14" s="261">
        <v>0</v>
      </c>
      <c r="E14" s="261">
        <v>0</v>
      </c>
      <c r="F14" s="261">
        <v>0</v>
      </c>
      <c r="G14" s="261">
        <v>0</v>
      </c>
      <c r="H14" s="261">
        <v>0</v>
      </c>
      <c r="I14" s="261">
        <v>0</v>
      </c>
      <c r="J14" s="261">
        <v>0</v>
      </c>
      <c r="K14" s="261">
        <v>0</v>
      </c>
      <c r="L14" s="261">
        <v>0</v>
      </c>
      <c r="M14" s="261">
        <v>0</v>
      </c>
      <c r="N14" s="261">
        <v>0</v>
      </c>
      <c r="O14" s="261">
        <v>0</v>
      </c>
      <c r="P14" s="261">
        <v>0</v>
      </c>
      <c r="Q14" s="261">
        <v>0</v>
      </c>
      <c r="R14" s="261">
        <v>0</v>
      </c>
      <c r="S14" s="261">
        <v>0</v>
      </c>
      <c r="T14" s="261">
        <v>0</v>
      </c>
      <c r="U14" s="261">
        <v>0</v>
      </c>
      <c r="V14" s="261">
        <v>0</v>
      </c>
      <c r="W14" s="261">
        <v>0</v>
      </c>
      <c r="X14" s="261">
        <v>0</v>
      </c>
      <c r="Y14" s="261">
        <v>0</v>
      </c>
      <c r="Z14" s="261">
        <v>0</v>
      </c>
      <c r="AA14" s="261">
        <v>0</v>
      </c>
      <c r="AB14" s="262">
        <v>0</v>
      </c>
      <c r="AC14" s="262">
        <v>0</v>
      </c>
      <c r="AD14" s="262">
        <v>0</v>
      </c>
      <c r="AE14" s="262">
        <v>0</v>
      </c>
      <c r="AF14" s="262">
        <v>0</v>
      </c>
      <c r="AG14" s="262">
        <v>0</v>
      </c>
      <c r="AH14" s="262">
        <v>0</v>
      </c>
      <c r="AI14" s="262">
        <v>0</v>
      </c>
      <c r="AJ14" s="262">
        <v>0</v>
      </c>
      <c r="AK14" s="262">
        <v>0</v>
      </c>
      <c r="AL14" s="262">
        <v>0</v>
      </c>
      <c r="AM14" s="262">
        <v>0</v>
      </c>
      <c r="AN14" s="262">
        <v>0</v>
      </c>
      <c r="AO14" s="262">
        <v>0</v>
      </c>
      <c r="AP14" s="262">
        <v>0</v>
      </c>
      <c r="AQ14" s="262">
        <v>0</v>
      </c>
      <c r="AR14" s="262">
        <v>0</v>
      </c>
      <c r="AS14" s="262">
        <v>0</v>
      </c>
      <c r="AT14" s="262">
        <v>0</v>
      </c>
      <c r="AU14" s="262">
        <v>0</v>
      </c>
      <c r="AV14" s="262">
        <v>0</v>
      </c>
      <c r="AW14" s="262">
        <v>0</v>
      </c>
      <c r="AX14" s="262">
        <v>0</v>
      </c>
      <c r="AY14" s="262">
        <v>0</v>
      </c>
      <c r="AZ14" s="262">
        <v>0</v>
      </c>
      <c r="BA14" s="262">
        <v>0</v>
      </c>
      <c r="BB14" s="262">
        <v>0</v>
      </c>
      <c r="BC14" s="58" t="s">
        <v>54</v>
      </c>
      <c r="BD14" s="58" t="s">
        <v>54</v>
      </c>
      <c r="BE14" s="58" t="s">
        <v>54</v>
      </c>
      <c r="BF14" s="58" t="s">
        <v>54</v>
      </c>
      <c r="BG14" s="58">
        <v>0</v>
      </c>
      <c r="BH14" s="58">
        <v>0</v>
      </c>
    </row>
    <row r="15" spans="1:60" ht="18.75" x14ac:dyDescent="0.3">
      <c r="A15" s="269" t="s">
        <v>588</v>
      </c>
      <c r="B15" s="260">
        <v>18</v>
      </c>
      <c r="C15" s="261">
        <v>0</v>
      </c>
      <c r="D15" s="261">
        <v>0</v>
      </c>
      <c r="E15" s="261">
        <v>0</v>
      </c>
      <c r="F15" s="261">
        <v>0</v>
      </c>
      <c r="G15" s="261">
        <v>0</v>
      </c>
      <c r="H15" s="261">
        <v>0</v>
      </c>
      <c r="I15" s="261">
        <v>0</v>
      </c>
      <c r="J15" s="261">
        <v>0</v>
      </c>
      <c r="K15" s="261">
        <v>0</v>
      </c>
      <c r="L15" s="261">
        <v>0</v>
      </c>
      <c r="M15" s="261">
        <v>0</v>
      </c>
      <c r="N15" s="261">
        <v>0</v>
      </c>
      <c r="O15" s="261">
        <v>0</v>
      </c>
      <c r="P15" s="261">
        <v>0</v>
      </c>
      <c r="Q15" s="261">
        <v>0</v>
      </c>
      <c r="R15" s="261">
        <v>0</v>
      </c>
      <c r="S15" s="261">
        <v>0</v>
      </c>
      <c r="T15" s="261">
        <v>0</v>
      </c>
      <c r="U15" s="261">
        <v>0</v>
      </c>
      <c r="V15" s="261">
        <v>0</v>
      </c>
      <c r="W15" s="261">
        <v>0</v>
      </c>
      <c r="X15" s="261">
        <v>0</v>
      </c>
      <c r="Y15" s="261">
        <v>0</v>
      </c>
      <c r="Z15" s="261">
        <v>0</v>
      </c>
      <c r="AA15" s="261">
        <v>0</v>
      </c>
      <c r="AB15" s="262">
        <v>0</v>
      </c>
      <c r="AC15" s="262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0</v>
      </c>
      <c r="AI15" s="262">
        <v>0</v>
      </c>
      <c r="AJ15" s="262">
        <v>0</v>
      </c>
      <c r="AK15" s="262">
        <v>0</v>
      </c>
      <c r="AL15" s="262">
        <v>0</v>
      </c>
      <c r="AM15" s="262">
        <v>0</v>
      </c>
      <c r="AN15" s="262">
        <v>0</v>
      </c>
      <c r="AO15" s="262">
        <v>0</v>
      </c>
      <c r="AP15" s="262">
        <v>0</v>
      </c>
      <c r="AQ15" s="262">
        <v>0</v>
      </c>
      <c r="AR15" s="262">
        <v>0</v>
      </c>
      <c r="AS15" s="262">
        <v>0</v>
      </c>
      <c r="AT15" s="262">
        <v>0</v>
      </c>
      <c r="AU15" s="262">
        <v>0</v>
      </c>
      <c r="AV15" s="262">
        <v>0</v>
      </c>
      <c r="AW15" s="262">
        <v>0</v>
      </c>
      <c r="AX15" s="262">
        <v>0</v>
      </c>
      <c r="AY15" s="262">
        <v>0</v>
      </c>
      <c r="AZ15" s="262">
        <v>0</v>
      </c>
      <c r="BA15" s="262">
        <v>0</v>
      </c>
      <c r="BB15" s="262">
        <v>0</v>
      </c>
      <c r="BC15" s="58"/>
      <c r="BD15" s="58"/>
      <c r="BE15" s="58"/>
      <c r="BF15" s="58"/>
      <c r="BG15" s="58"/>
      <c r="BH15" s="58"/>
    </row>
    <row r="16" spans="1:60" ht="18.75" x14ac:dyDescent="0.3">
      <c r="A16" s="269" t="s">
        <v>589</v>
      </c>
      <c r="B16" s="260">
        <v>13</v>
      </c>
      <c r="C16" s="261">
        <v>2</v>
      </c>
      <c r="D16" s="261">
        <v>0</v>
      </c>
      <c r="E16" s="261">
        <v>0</v>
      </c>
      <c r="F16" s="261">
        <v>0</v>
      </c>
      <c r="G16" s="261">
        <v>2</v>
      </c>
      <c r="H16" s="261">
        <v>1</v>
      </c>
      <c r="I16" s="261">
        <v>0</v>
      </c>
      <c r="J16" s="261">
        <v>1</v>
      </c>
      <c r="K16" s="261">
        <v>0</v>
      </c>
      <c r="L16" s="261">
        <v>0</v>
      </c>
      <c r="M16" s="261">
        <v>0</v>
      </c>
      <c r="N16" s="261">
        <v>0</v>
      </c>
      <c r="O16" s="261">
        <v>2</v>
      </c>
      <c r="P16" s="261">
        <v>0</v>
      </c>
      <c r="Q16" s="261">
        <v>0</v>
      </c>
      <c r="R16" s="261">
        <v>0</v>
      </c>
      <c r="S16" s="261">
        <v>0</v>
      </c>
      <c r="T16" s="261">
        <v>0</v>
      </c>
      <c r="U16" s="261">
        <v>0</v>
      </c>
      <c r="V16" s="261">
        <v>0</v>
      </c>
      <c r="W16" s="261">
        <v>0</v>
      </c>
      <c r="X16" s="261">
        <v>0</v>
      </c>
      <c r="Y16" s="261">
        <v>0</v>
      </c>
      <c r="Z16" s="261">
        <v>0</v>
      </c>
      <c r="AA16" s="261">
        <v>0</v>
      </c>
      <c r="AB16" s="262">
        <v>0</v>
      </c>
      <c r="AC16" s="262">
        <v>0</v>
      </c>
      <c r="AD16" s="262">
        <v>0</v>
      </c>
      <c r="AE16" s="262">
        <v>0</v>
      </c>
      <c r="AF16" s="262">
        <v>0</v>
      </c>
      <c r="AG16" s="262">
        <v>0</v>
      </c>
      <c r="AH16" s="262">
        <v>0</v>
      </c>
      <c r="AI16" s="262">
        <v>0</v>
      </c>
      <c r="AJ16" s="262">
        <v>0</v>
      </c>
      <c r="AK16" s="262">
        <v>0</v>
      </c>
      <c r="AL16" s="262">
        <v>0</v>
      </c>
      <c r="AM16" s="262">
        <v>0</v>
      </c>
      <c r="AN16" s="262">
        <v>0</v>
      </c>
      <c r="AO16" s="262">
        <v>0</v>
      </c>
      <c r="AP16" s="262">
        <v>0</v>
      </c>
      <c r="AQ16" s="262">
        <v>0</v>
      </c>
      <c r="AR16" s="262">
        <v>0</v>
      </c>
      <c r="AS16" s="262">
        <v>0</v>
      </c>
      <c r="AT16" s="262">
        <v>0</v>
      </c>
      <c r="AU16" s="262">
        <v>0</v>
      </c>
      <c r="AV16" s="262">
        <v>0</v>
      </c>
      <c r="AW16" s="262">
        <v>0</v>
      </c>
      <c r="AX16" s="262">
        <v>0</v>
      </c>
      <c r="AY16" s="262">
        <v>0</v>
      </c>
      <c r="AZ16" s="262">
        <v>0</v>
      </c>
      <c r="BA16" s="262">
        <v>0</v>
      </c>
      <c r="BB16" s="262">
        <v>0</v>
      </c>
      <c r="BC16" s="263" t="s">
        <v>590</v>
      </c>
      <c r="BD16" s="58"/>
      <c r="BE16" s="58"/>
      <c r="BF16" s="58" t="s">
        <v>54</v>
      </c>
      <c r="BG16" s="58"/>
      <c r="BH16" s="58"/>
    </row>
    <row r="17" spans="1:60" ht="18.75" x14ac:dyDescent="0.3">
      <c r="A17" s="270" t="s">
        <v>591</v>
      </c>
      <c r="B17" s="271">
        <v>17</v>
      </c>
      <c r="C17" s="272">
        <v>1</v>
      </c>
      <c r="D17" s="272">
        <v>0</v>
      </c>
      <c r="E17" s="272">
        <v>0</v>
      </c>
      <c r="F17" s="272">
        <v>1</v>
      </c>
      <c r="G17" s="272">
        <v>0</v>
      </c>
      <c r="H17" s="261">
        <v>1</v>
      </c>
      <c r="I17" s="261">
        <v>0</v>
      </c>
      <c r="J17" s="261">
        <v>0</v>
      </c>
      <c r="K17" s="261">
        <v>0</v>
      </c>
      <c r="L17" s="261">
        <v>0</v>
      </c>
      <c r="M17" s="261">
        <v>0</v>
      </c>
      <c r="N17" s="261">
        <v>0</v>
      </c>
      <c r="O17" s="261">
        <v>1</v>
      </c>
      <c r="P17" s="261">
        <v>0</v>
      </c>
      <c r="Q17" s="261">
        <v>0</v>
      </c>
      <c r="R17" s="261">
        <v>0</v>
      </c>
      <c r="S17" s="261">
        <v>0</v>
      </c>
      <c r="T17" s="261">
        <v>0</v>
      </c>
      <c r="U17" s="261">
        <v>0</v>
      </c>
      <c r="V17" s="261">
        <v>0</v>
      </c>
      <c r="W17" s="261">
        <v>0</v>
      </c>
      <c r="X17" s="261">
        <v>0</v>
      </c>
      <c r="Y17" s="261">
        <v>0</v>
      </c>
      <c r="Z17" s="261">
        <v>0</v>
      </c>
      <c r="AA17" s="261">
        <v>0</v>
      </c>
      <c r="AB17" s="262">
        <v>0</v>
      </c>
      <c r="AC17" s="262">
        <v>0</v>
      </c>
      <c r="AD17" s="262">
        <v>0</v>
      </c>
      <c r="AE17" s="262">
        <v>0</v>
      </c>
      <c r="AF17" s="262">
        <v>0</v>
      </c>
      <c r="AG17" s="262">
        <v>0</v>
      </c>
      <c r="AH17" s="262">
        <v>0</v>
      </c>
      <c r="AI17" s="262">
        <v>0</v>
      </c>
      <c r="AJ17" s="262">
        <v>0</v>
      </c>
      <c r="AK17" s="262">
        <v>0</v>
      </c>
      <c r="AL17" s="262">
        <v>0</v>
      </c>
      <c r="AM17" s="262">
        <v>0</v>
      </c>
      <c r="AN17" s="262">
        <v>0</v>
      </c>
      <c r="AO17" s="262">
        <v>0</v>
      </c>
      <c r="AP17" s="262">
        <v>0</v>
      </c>
      <c r="AQ17" s="262">
        <v>0</v>
      </c>
      <c r="AR17" s="262">
        <v>0</v>
      </c>
      <c r="AS17" s="262">
        <v>0</v>
      </c>
      <c r="AT17" s="262">
        <v>0</v>
      </c>
      <c r="AU17" s="262">
        <v>0</v>
      </c>
      <c r="AV17" s="262">
        <v>0</v>
      </c>
      <c r="AW17" s="262">
        <v>0</v>
      </c>
      <c r="AX17" s="262">
        <v>0</v>
      </c>
      <c r="AY17" s="262">
        <v>0</v>
      </c>
      <c r="AZ17" s="262">
        <v>0</v>
      </c>
      <c r="BA17" s="262">
        <v>0</v>
      </c>
      <c r="BB17" s="262">
        <v>0</v>
      </c>
      <c r="BC17" s="58" t="s">
        <v>114</v>
      </c>
      <c r="BD17" s="58"/>
      <c r="BE17" s="58"/>
      <c r="BF17" s="58"/>
      <c r="BG17" s="58"/>
      <c r="BH17" s="58"/>
    </row>
    <row r="18" spans="1:60" ht="18.75" x14ac:dyDescent="0.3">
      <c r="A18" s="269" t="s">
        <v>592</v>
      </c>
      <c r="B18" s="260">
        <v>13</v>
      </c>
      <c r="C18" s="261">
        <v>0</v>
      </c>
      <c r="D18" s="261">
        <v>0</v>
      </c>
      <c r="E18" s="261">
        <v>0</v>
      </c>
      <c r="F18" s="261">
        <v>0</v>
      </c>
      <c r="G18" s="261">
        <v>0</v>
      </c>
      <c r="H18" s="261">
        <v>0</v>
      </c>
      <c r="I18" s="261">
        <v>0</v>
      </c>
      <c r="J18" s="261">
        <v>0</v>
      </c>
      <c r="K18" s="261">
        <v>0</v>
      </c>
      <c r="L18" s="261">
        <v>0</v>
      </c>
      <c r="M18" s="261">
        <v>0</v>
      </c>
      <c r="N18" s="261">
        <v>0</v>
      </c>
      <c r="O18" s="261">
        <v>0</v>
      </c>
      <c r="P18" s="261">
        <v>0</v>
      </c>
      <c r="Q18" s="261">
        <v>0</v>
      </c>
      <c r="R18" s="261">
        <v>0</v>
      </c>
      <c r="S18" s="261">
        <v>0</v>
      </c>
      <c r="T18" s="261">
        <v>0</v>
      </c>
      <c r="U18" s="261">
        <v>0</v>
      </c>
      <c r="V18" s="261">
        <v>0</v>
      </c>
      <c r="W18" s="261">
        <v>0</v>
      </c>
      <c r="X18" s="261">
        <v>0</v>
      </c>
      <c r="Y18" s="261">
        <v>0</v>
      </c>
      <c r="Z18" s="261">
        <v>0</v>
      </c>
      <c r="AA18" s="261">
        <v>0</v>
      </c>
      <c r="AB18" s="262">
        <v>0</v>
      </c>
      <c r="AC18" s="262">
        <v>0</v>
      </c>
      <c r="AD18" s="262">
        <v>0</v>
      </c>
      <c r="AE18" s="262">
        <v>0</v>
      </c>
      <c r="AF18" s="262">
        <v>0</v>
      </c>
      <c r="AG18" s="262">
        <v>0</v>
      </c>
      <c r="AH18" s="262">
        <v>0</v>
      </c>
      <c r="AI18" s="262">
        <v>0</v>
      </c>
      <c r="AJ18" s="262">
        <v>0</v>
      </c>
      <c r="AK18" s="262">
        <v>0</v>
      </c>
      <c r="AL18" s="262">
        <v>0</v>
      </c>
      <c r="AM18" s="262">
        <v>0</v>
      </c>
      <c r="AN18" s="262">
        <v>0</v>
      </c>
      <c r="AO18" s="262">
        <v>0</v>
      </c>
      <c r="AP18" s="262">
        <v>0</v>
      </c>
      <c r="AQ18" s="262">
        <v>0</v>
      </c>
      <c r="AR18" s="262">
        <v>0</v>
      </c>
      <c r="AS18" s="262">
        <v>0</v>
      </c>
      <c r="AT18" s="262">
        <v>0</v>
      </c>
      <c r="AU18" s="262">
        <v>0</v>
      </c>
      <c r="AV18" s="262">
        <v>0</v>
      </c>
      <c r="AW18" s="262">
        <v>0</v>
      </c>
      <c r="AX18" s="262">
        <v>0</v>
      </c>
      <c r="AY18" s="262">
        <v>0</v>
      </c>
      <c r="AZ18" s="262">
        <v>0</v>
      </c>
      <c r="BA18" s="262">
        <v>0</v>
      </c>
      <c r="BB18" s="262">
        <v>0</v>
      </c>
      <c r="BC18" s="58" t="s">
        <v>114</v>
      </c>
      <c r="BD18" s="58" t="s">
        <v>114</v>
      </c>
      <c r="BE18" s="263" t="s">
        <v>593</v>
      </c>
      <c r="BF18" s="58" t="s">
        <v>54</v>
      </c>
      <c r="BG18" s="58" t="s">
        <v>54</v>
      </c>
      <c r="BH18" s="58" t="s">
        <v>54</v>
      </c>
    </row>
    <row r="19" spans="1:60" ht="30.75" x14ac:dyDescent="0.3">
      <c r="A19" s="269" t="s">
        <v>594</v>
      </c>
      <c r="B19" s="260">
        <v>21</v>
      </c>
      <c r="C19" s="261">
        <v>1</v>
      </c>
      <c r="D19" s="261">
        <v>0</v>
      </c>
      <c r="E19" s="261">
        <v>3</v>
      </c>
      <c r="F19" s="261">
        <v>0</v>
      </c>
      <c r="G19" s="261">
        <v>4</v>
      </c>
      <c r="H19" s="261">
        <v>0</v>
      </c>
      <c r="I19" s="261">
        <v>0</v>
      </c>
      <c r="J19" s="261">
        <v>0</v>
      </c>
      <c r="K19" s="261">
        <v>3</v>
      </c>
      <c r="L19" s="261">
        <v>0</v>
      </c>
      <c r="M19" s="261">
        <v>0</v>
      </c>
      <c r="N19" s="261">
        <v>0</v>
      </c>
      <c r="O19" s="261">
        <v>0</v>
      </c>
      <c r="P19" s="261">
        <v>0</v>
      </c>
      <c r="Q19" s="261">
        <v>0</v>
      </c>
      <c r="R19" s="261">
        <v>0</v>
      </c>
      <c r="S19" s="261">
        <v>0</v>
      </c>
      <c r="T19" s="261">
        <v>0</v>
      </c>
      <c r="U19" s="261">
        <v>0</v>
      </c>
      <c r="V19" s="261">
        <v>0</v>
      </c>
      <c r="W19" s="261">
        <v>0</v>
      </c>
      <c r="X19" s="261">
        <v>0</v>
      </c>
      <c r="Y19" s="261">
        <v>0</v>
      </c>
      <c r="Z19" s="261">
        <v>0</v>
      </c>
      <c r="AA19" s="261">
        <v>0</v>
      </c>
      <c r="AB19" s="262">
        <v>3</v>
      </c>
      <c r="AC19" s="262">
        <v>3</v>
      </c>
      <c r="AD19" s="262">
        <v>0</v>
      </c>
      <c r="AE19" s="262">
        <v>0</v>
      </c>
      <c r="AF19" s="262">
        <v>0</v>
      </c>
      <c r="AG19" s="262">
        <v>2</v>
      </c>
      <c r="AH19" s="262">
        <v>0</v>
      </c>
      <c r="AI19" s="262">
        <v>0</v>
      </c>
      <c r="AJ19" s="262">
        <v>0</v>
      </c>
      <c r="AK19" s="262">
        <v>0</v>
      </c>
      <c r="AL19" s="262">
        <v>0</v>
      </c>
      <c r="AM19" s="262">
        <v>0</v>
      </c>
      <c r="AN19" s="262">
        <v>0</v>
      </c>
      <c r="AO19" s="262"/>
      <c r="AP19" s="262">
        <v>3</v>
      </c>
      <c r="AQ19" s="262">
        <v>3</v>
      </c>
      <c r="AR19" s="262">
        <v>0</v>
      </c>
      <c r="AS19" s="262">
        <v>0</v>
      </c>
      <c r="AT19" s="262">
        <v>0</v>
      </c>
      <c r="AU19" s="262">
        <v>0</v>
      </c>
      <c r="AV19" s="262">
        <v>0</v>
      </c>
      <c r="AW19" s="262">
        <v>0</v>
      </c>
      <c r="AX19" s="262">
        <v>2</v>
      </c>
      <c r="AY19" s="262">
        <v>0</v>
      </c>
      <c r="AZ19" s="262">
        <v>0</v>
      </c>
      <c r="BA19" s="262">
        <v>0</v>
      </c>
      <c r="BB19" s="262">
        <v>0</v>
      </c>
      <c r="BC19" s="263" t="s">
        <v>595</v>
      </c>
      <c r="BD19" s="273" t="s">
        <v>595</v>
      </c>
      <c r="BE19" s="274" t="s">
        <v>54</v>
      </c>
      <c r="BF19" s="274" t="s">
        <v>57</v>
      </c>
      <c r="BG19" s="58" t="s">
        <v>596</v>
      </c>
      <c r="BH19" s="58" t="s">
        <v>597</v>
      </c>
    </row>
    <row r="20" spans="1:60" ht="18.75" x14ac:dyDescent="0.3">
      <c r="A20" s="269" t="s">
        <v>598</v>
      </c>
      <c r="B20" s="260">
        <v>10</v>
      </c>
      <c r="C20" s="261">
        <v>1</v>
      </c>
      <c r="D20" s="261">
        <v>0</v>
      </c>
      <c r="E20" s="261">
        <v>1</v>
      </c>
      <c r="F20" s="261">
        <v>0</v>
      </c>
      <c r="G20" s="261">
        <v>0</v>
      </c>
      <c r="H20" s="261">
        <v>0</v>
      </c>
      <c r="I20" s="261">
        <v>1</v>
      </c>
      <c r="J20" s="261">
        <v>0</v>
      </c>
      <c r="K20" s="261">
        <v>0</v>
      </c>
      <c r="L20" s="261">
        <v>1</v>
      </c>
      <c r="M20" s="261">
        <v>0</v>
      </c>
      <c r="N20" s="261">
        <v>0</v>
      </c>
      <c r="O20" s="261">
        <v>0</v>
      </c>
      <c r="P20" s="261">
        <v>0</v>
      </c>
      <c r="Q20" s="261">
        <v>0</v>
      </c>
      <c r="R20" s="261">
        <v>0</v>
      </c>
      <c r="S20" s="261">
        <v>0</v>
      </c>
      <c r="T20" s="261">
        <v>0</v>
      </c>
      <c r="U20" s="261">
        <v>0</v>
      </c>
      <c r="V20" s="261">
        <v>0</v>
      </c>
      <c r="W20" s="261">
        <v>0</v>
      </c>
      <c r="X20" s="261">
        <v>0</v>
      </c>
      <c r="Y20" s="261">
        <v>0</v>
      </c>
      <c r="Z20" s="261">
        <v>0</v>
      </c>
      <c r="AA20" s="261">
        <v>0</v>
      </c>
      <c r="AB20" s="262">
        <v>1</v>
      </c>
      <c r="AC20" s="262">
        <v>0</v>
      </c>
      <c r="AD20" s="262">
        <v>0</v>
      </c>
      <c r="AE20" s="262">
        <v>1</v>
      </c>
      <c r="AF20" s="262">
        <v>0</v>
      </c>
      <c r="AG20" s="262">
        <v>0</v>
      </c>
      <c r="AH20" s="262">
        <v>0</v>
      </c>
      <c r="AI20" s="262">
        <v>0</v>
      </c>
      <c r="AJ20" s="262">
        <v>0</v>
      </c>
      <c r="AK20" s="262">
        <v>0</v>
      </c>
      <c r="AL20" s="262">
        <v>0</v>
      </c>
      <c r="AM20" s="262">
        <v>0</v>
      </c>
      <c r="AN20" s="262">
        <v>0</v>
      </c>
      <c r="AO20" s="262">
        <v>0</v>
      </c>
      <c r="AP20" s="262">
        <v>0</v>
      </c>
      <c r="AQ20" s="262">
        <v>0</v>
      </c>
      <c r="AR20" s="262">
        <v>0</v>
      </c>
      <c r="AS20" s="262">
        <v>0</v>
      </c>
      <c r="AT20" s="262">
        <v>0</v>
      </c>
      <c r="AU20" s="262">
        <v>0</v>
      </c>
      <c r="AV20" s="262">
        <v>0</v>
      </c>
      <c r="AW20" s="262">
        <v>0</v>
      </c>
      <c r="AX20" s="262">
        <v>0</v>
      </c>
      <c r="AY20" s="262">
        <v>0</v>
      </c>
      <c r="AZ20" s="262">
        <v>0</v>
      </c>
      <c r="BA20" s="262">
        <v>0</v>
      </c>
      <c r="BB20" s="262">
        <v>0</v>
      </c>
      <c r="BC20" s="274"/>
      <c r="BD20" s="274"/>
      <c r="BE20" s="274"/>
      <c r="BF20" s="274"/>
      <c r="BG20" s="58"/>
      <c r="BH20" s="58"/>
    </row>
    <row r="21" spans="1:60" ht="84.6" customHeight="1" x14ac:dyDescent="0.3">
      <c r="A21" s="269" t="s">
        <v>599</v>
      </c>
      <c r="B21" s="260">
        <v>44</v>
      </c>
      <c r="C21" s="261">
        <v>10</v>
      </c>
      <c r="D21" s="261">
        <v>3</v>
      </c>
      <c r="E21" s="261">
        <v>0</v>
      </c>
      <c r="F21" s="261">
        <v>4</v>
      </c>
      <c r="G21" s="261">
        <v>1</v>
      </c>
      <c r="H21" s="261">
        <v>8</v>
      </c>
      <c r="I21" s="261">
        <v>0</v>
      </c>
      <c r="J21" s="261">
        <v>2</v>
      </c>
      <c r="K21" s="261">
        <v>0</v>
      </c>
      <c r="L21" s="261">
        <v>3</v>
      </c>
      <c r="M21" s="261">
        <v>1</v>
      </c>
      <c r="N21" s="261">
        <v>0</v>
      </c>
      <c r="O21" s="261">
        <v>6</v>
      </c>
      <c r="P21" s="261">
        <v>2</v>
      </c>
      <c r="Q21" s="261">
        <v>0</v>
      </c>
      <c r="R21" s="261">
        <v>0</v>
      </c>
      <c r="S21" s="261">
        <v>3</v>
      </c>
      <c r="T21" s="261">
        <v>10</v>
      </c>
      <c r="U21" s="261">
        <v>2</v>
      </c>
      <c r="V21" s="261">
        <v>10</v>
      </c>
      <c r="W21" s="261">
        <v>4</v>
      </c>
      <c r="X21" s="261">
        <v>10</v>
      </c>
      <c r="Y21" s="261">
        <v>5</v>
      </c>
      <c r="Z21" s="261">
        <v>10</v>
      </c>
      <c r="AA21" s="261">
        <v>0</v>
      </c>
      <c r="AB21" s="262">
        <v>4</v>
      </c>
      <c r="AC21" s="262">
        <v>4</v>
      </c>
      <c r="AD21" s="262">
        <v>0</v>
      </c>
      <c r="AE21" s="262">
        <v>0</v>
      </c>
      <c r="AF21" s="262">
        <v>0</v>
      </c>
      <c r="AG21" s="262">
        <v>2</v>
      </c>
      <c r="AH21" s="262">
        <v>4</v>
      </c>
      <c r="AI21" s="262">
        <v>0</v>
      </c>
      <c r="AJ21" s="262">
        <v>4</v>
      </c>
      <c r="AK21" s="262">
        <v>3</v>
      </c>
      <c r="AL21" s="262">
        <v>4</v>
      </c>
      <c r="AM21" s="262">
        <v>3</v>
      </c>
      <c r="AN21" s="262">
        <v>4</v>
      </c>
      <c r="AO21" s="262">
        <v>0</v>
      </c>
      <c r="AP21" s="262">
        <v>4</v>
      </c>
      <c r="AQ21" s="262">
        <v>2</v>
      </c>
      <c r="AR21" s="262">
        <v>4</v>
      </c>
      <c r="AS21" s="262">
        <v>0</v>
      </c>
      <c r="AT21" s="262">
        <v>4</v>
      </c>
      <c r="AU21" s="262">
        <v>4</v>
      </c>
      <c r="AV21" s="262">
        <v>4</v>
      </c>
      <c r="AW21" s="262">
        <v>3</v>
      </c>
      <c r="AX21" s="262">
        <v>0</v>
      </c>
      <c r="AY21" s="262">
        <v>0</v>
      </c>
      <c r="AZ21" s="262">
        <v>0</v>
      </c>
      <c r="BA21" s="262">
        <v>0</v>
      </c>
      <c r="BB21" s="262">
        <v>0</v>
      </c>
      <c r="BC21" s="275" t="s">
        <v>600</v>
      </c>
      <c r="BD21" s="275" t="s">
        <v>600</v>
      </c>
      <c r="BE21" s="275" t="s">
        <v>601</v>
      </c>
      <c r="BF21" s="275" t="s">
        <v>602</v>
      </c>
      <c r="BG21" s="58" t="s">
        <v>603</v>
      </c>
      <c r="BH21" s="58" t="s">
        <v>604</v>
      </c>
    </row>
    <row r="22" spans="1:60" ht="45.75" x14ac:dyDescent="0.3">
      <c r="A22" s="269" t="s">
        <v>605</v>
      </c>
      <c r="B22" s="260">
        <v>9</v>
      </c>
      <c r="C22" s="261">
        <v>0</v>
      </c>
      <c r="D22" s="261">
        <v>0</v>
      </c>
      <c r="E22" s="261">
        <v>0</v>
      </c>
      <c r="F22" s="261">
        <v>0</v>
      </c>
      <c r="G22" s="261">
        <v>0</v>
      </c>
      <c r="H22" s="261">
        <v>0</v>
      </c>
      <c r="I22" s="261">
        <v>0</v>
      </c>
      <c r="J22" s="261">
        <v>0</v>
      </c>
      <c r="K22" s="261">
        <v>0</v>
      </c>
      <c r="L22" s="261">
        <v>0</v>
      </c>
      <c r="M22" s="261">
        <v>0</v>
      </c>
      <c r="N22" s="261">
        <v>0</v>
      </c>
      <c r="O22" s="261">
        <v>0</v>
      </c>
      <c r="P22" s="261">
        <v>0</v>
      </c>
      <c r="Q22" s="261">
        <v>0</v>
      </c>
      <c r="R22" s="261">
        <v>0</v>
      </c>
      <c r="S22" s="261">
        <v>0</v>
      </c>
      <c r="T22" s="261">
        <v>0</v>
      </c>
      <c r="U22" s="261">
        <v>0</v>
      </c>
      <c r="V22" s="261">
        <v>0</v>
      </c>
      <c r="W22" s="261">
        <v>0</v>
      </c>
      <c r="X22" s="261">
        <v>0</v>
      </c>
      <c r="Y22" s="261">
        <v>0</v>
      </c>
      <c r="Z22" s="261">
        <v>0</v>
      </c>
      <c r="AA22" s="261">
        <v>0</v>
      </c>
      <c r="AB22" s="262">
        <v>0</v>
      </c>
      <c r="AC22" s="262">
        <v>0</v>
      </c>
      <c r="AD22" s="262">
        <v>0</v>
      </c>
      <c r="AE22" s="262"/>
      <c r="AF22" s="262">
        <v>0</v>
      </c>
      <c r="AG22" s="262">
        <v>0</v>
      </c>
      <c r="AH22" s="262">
        <v>0</v>
      </c>
      <c r="AI22" s="262">
        <v>0</v>
      </c>
      <c r="AJ22" s="262">
        <v>0</v>
      </c>
      <c r="AK22" s="262">
        <v>0</v>
      </c>
      <c r="AL22" s="262">
        <v>0</v>
      </c>
      <c r="AM22" s="262">
        <v>0</v>
      </c>
      <c r="AN22" s="262">
        <v>0</v>
      </c>
      <c r="AO22" s="262">
        <v>0</v>
      </c>
      <c r="AP22" s="262">
        <v>0</v>
      </c>
      <c r="AQ22" s="262">
        <v>0</v>
      </c>
      <c r="AR22" s="262">
        <v>0</v>
      </c>
      <c r="AS22" s="262">
        <v>0</v>
      </c>
      <c r="AT22" s="262">
        <v>0</v>
      </c>
      <c r="AU22" s="262">
        <v>0</v>
      </c>
      <c r="AV22" s="262">
        <v>0</v>
      </c>
      <c r="AW22" s="262">
        <v>0</v>
      </c>
      <c r="AX22" s="262">
        <v>0</v>
      </c>
      <c r="AY22" s="262">
        <v>0</v>
      </c>
      <c r="AZ22" s="262">
        <v>0</v>
      </c>
      <c r="BA22" s="262">
        <v>0</v>
      </c>
      <c r="BB22" s="262">
        <v>0</v>
      </c>
      <c r="BC22" s="273" t="s">
        <v>606</v>
      </c>
      <c r="BD22" s="274"/>
      <c r="BE22" s="274"/>
      <c r="BF22" s="274"/>
      <c r="BG22" s="58"/>
      <c r="BH22" s="58"/>
    </row>
    <row r="23" spans="1:60" ht="18.75" x14ac:dyDescent="0.3">
      <c r="A23" s="269" t="s">
        <v>607</v>
      </c>
      <c r="B23" s="260">
        <v>5</v>
      </c>
      <c r="C23" s="261">
        <v>1</v>
      </c>
      <c r="D23" s="261">
        <v>0</v>
      </c>
      <c r="E23" s="261">
        <v>0</v>
      </c>
      <c r="F23" s="261">
        <v>1</v>
      </c>
      <c r="G23" s="261">
        <v>0</v>
      </c>
      <c r="H23" s="261">
        <v>0</v>
      </c>
      <c r="I23" s="261">
        <v>0</v>
      </c>
      <c r="J23" s="261">
        <v>1</v>
      </c>
      <c r="K23" s="261">
        <v>0</v>
      </c>
      <c r="L23" s="261">
        <v>0</v>
      </c>
      <c r="M23" s="261">
        <v>0</v>
      </c>
      <c r="N23" s="261">
        <v>0</v>
      </c>
      <c r="O23" s="261">
        <v>1</v>
      </c>
      <c r="P23" s="261">
        <v>0</v>
      </c>
      <c r="Q23" s="261">
        <v>0</v>
      </c>
      <c r="R23" s="261">
        <v>0</v>
      </c>
      <c r="S23" s="261">
        <v>0</v>
      </c>
      <c r="T23" s="261">
        <v>0</v>
      </c>
      <c r="U23" s="261">
        <v>0</v>
      </c>
      <c r="V23" s="261">
        <v>0</v>
      </c>
      <c r="W23" s="261">
        <v>0</v>
      </c>
      <c r="X23" s="261">
        <v>0</v>
      </c>
      <c r="Y23" s="261">
        <v>0</v>
      </c>
      <c r="Z23" s="261">
        <v>0</v>
      </c>
      <c r="AA23" s="261">
        <v>0</v>
      </c>
      <c r="AB23" s="262">
        <v>0</v>
      </c>
      <c r="AC23" s="262">
        <v>0</v>
      </c>
      <c r="AD23" s="262">
        <v>0</v>
      </c>
      <c r="AE23" s="262">
        <v>0</v>
      </c>
      <c r="AF23" s="262">
        <v>0</v>
      </c>
      <c r="AG23" s="262">
        <v>0</v>
      </c>
      <c r="AH23" s="262">
        <v>0</v>
      </c>
      <c r="AI23" s="262">
        <v>0</v>
      </c>
      <c r="AJ23" s="262">
        <v>0</v>
      </c>
      <c r="AK23" s="262">
        <v>0</v>
      </c>
      <c r="AL23" s="262">
        <v>0</v>
      </c>
      <c r="AM23" s="262">
        <v>0</v>
      </c>
      <c r="AN23" s="262">
        <v>0</v>
      </c>
      <c r="AO23" s="262">
        <v>0</v>
      </c>
      <c r="AP23" s="262">
        <v>0</v>
      </c>
      <c r="AQ23" s="262">
        <v>0</v>
      </c>
      <c r="AR23" s="262">
        <v>0</v>
      </c>
      <c r="AS23" s="262">
        <v>0</v>
      </c>
      <c r="AT23" s="262">
        <v>0</v>
      </c>
      <c r="AU23" s="262">
        <v>0</v>
      </c>
      <c r="AV23" s="262">
        <v>0</v>
      </c>
      <c r="AW23" s="262">
        <v>0</v>
      </c>
      <c r="AX23" s="262">
        <v>0</v>
      </c>
      <c r="AY23" s="262">
        <v>0</v>
      </c>
      <c r="AZ23" s="262">
        <v>0</v>
      </c>
      <c r="BA23" s="262">
        <v>0</v>
      </c>
      <c r="BB23" s="262">
        <v>0</v>
      </c>
      <c r="BC23" s="274" t="s">
        <v>114</v>
      </c>
      <c r="BD23" s="58" t="s">
        <v>114</v>
      </c>
      <c r="BE23" s="58" t="s">
        <v>54</v>
      </c>
      <c r="BF23" s="58" t="s">
        <v>54</v>
      </c>
      <c r="BG23" s="58" t="s">
        <v>54</v>
      </c>
      <c r="BH23" s="58" t="s">
        <v>54</v>
      </c>
    </row>
    <row r="24" spans="1:60" ht="18.75" x14ac:dyDescent="0.3">
      <c r="A24" s="139" t="s">
        <v>85</v>
      </c>
      <c r="B24" s="88">
        <f t="shared" ref="B24:AG24" si="2">B25+B26+B27</f>
        <v>59</v>
      </c>
      <c r="C24" s="88">
        <f t="shared" si="2"/>
        <v>0</v>
      </c>
      <c r="D24" s="88">
        <f t="shared" si="2"/>
        <v>0</v>
      </c>
      <c r="E24" s="88">
        <f t="shared" si="2"/>
        <v>0</v>
      </c>
      <c r="F24" s="88">
        <f t="shared" si="2"/>
        <v>0</v>
      </c>
      <c r="G24" s="88">
        <f t="shared" si="2"/>
        <v>0</v>
      </c>
      <c r="H24" s="88">
        <f t="shared" si="2"/>
        <v>0</v>
      </c>
      <c r="I24" s="88">
        <f t="shared" si="2"/>
        <v>0</v>
      </c>
      <c r="J24" s="88">
        <f t="shared" si="2"/>
        <v>0</v>
      </c>
      <c r="K24" s="88">
        <f t="shared" si="2"/>
        <v>0</v>
      </c>
      <c r="L24" s="88">
        <f t="shared" si="2"/>
        <v>0</v>
      </c>
      <c r="M24" s="88">
        <f t="shared" si="2"/>
        <v>0</v>
      </c>
      <c r="N24" s="88">
        <f t="shared" si="2"/>
        <v>0</v>
      </c>
      <c r="O24" s="88">
        <f t="shared" si="2"/>
        <v>0</v>
      </c>
      <c r="P24" s="88">
        <f t="shared" si="2"/>
        <v>0</v>
      </c>
      <c r="Q24" s="88">
        <f t="shared" si="2"/>
        <v>0</v>
      </c>
      <c r="R24" s="88">
        <f t="shared" si="2"/>
        <v>0</v>
      </c>
      <c r="S24" s="88">
        <f t="shared" si="2"/>
        <v>0</v>
      </c>
      <c r="T24" s="88">
        <f t="shared" si="2"/>
        <v>0</v>
      </c>
      <c r="U24" s="88">
        <f t="shared" si="2"/>
        <v>0</v>
      </c>
      <c r="V24" s="88">
        <f t="shared" si="2"/>
        <v>0</v>
      </c>
      <c r="W24" s="88">
        <f t="shared" si="2"/>
        <v>0</v>
      </c>
      <c r="X24" s="88">
        <f t="shared" si="2"/>
        <v>0</v>
      </c>
      <c r="Y24" s="88">
        <f t="shared" si="2"/>
        <v>0</v>
      </c>
      <c r="Z24" s="88">
        <f t="shared" si="2"/>
        <v>0</v>
      </c>
      <c r="AA24" s="88">
        <f t="shared" si="2"/>
        <v>0</v>
      </c>
      <c r="AB24" s="88">
        <f t="shared" si="2"/>
        <v>0</v>
      </c>
      <c r="AC24" s="88">
        <f t="shared" si="2"/>
        <v>0</v>
      </c>
      <c r="AD24" s="88">
        <f t="shared" si="2"/>
        <v>0</v>
      </c>
      <c r="AE24" s="88">
        <f t="shared" si="2"/>
        <v>0</v>
      </c>
      <c r="AF24" s="88">
        <f t="shared" si="2"/>
        <v>0</v>
      </c>
      <c r="AG24" s="88">
        <f t="shared" si="2"/>
        <v>0</v>
      </c>
      <c r="AH24" s="88">
        <f t="shared" ref="AH24:BM24" si="3">AH25+AH26+AH27</f>
        <v>0</v>
      </c>
      <c r="AI24" s="88">
        <f t="shared" si="3"/>
        <v>0</v>
      </c>
      <c r="AJ24" s="88">
        <f t="shared" si="3"/>
        <v>0</v>
      </c>
      <c r="AK24" s="88">
        <f t="shared" si="3"/>
        <v>0</v>
      </c>
      <c r="AL24" s="88">
        <f t="shared" si="3"/>
        <v>0</v>
      </c>
      <c r="AM24" s="88">
        <f t="shared" si="3"/>
        <v>0</v>
      </c>
      <c r="AN24" s="88">
        <f t="shared" si="3"/>
        <v>0</v>
      </c>
      <c r="AO24" s="88">
        <f t="shared" si="3"/>
        <v>0</v>
      </c>
      <c r="AP24" s="88">
        <f t="shared" si="3"/>
        <v>0</v>
      </c>
      <c r="AQ24" s="88">
        <f t="shared" si="3"/>
        <v>0</v>
      </c>
      <c r="AR24" s="88">
        <f t="shared" si="3"/>
        <v>0</v>
      </c>
      <c r="AS24" s="88">
        <f t="shared" si="3"/>
        <v>0</v>
      </c>
      <c r="AT24" s="88">
        <f t="shared" si="3"/>
        <v>0</v>
      </c>
      <c r="AU24" s="88">
        <f t="shared" si="3"/>
        <v>0</v>
      </c>
      <c r="AV24" s="88">
        <f t="shared" si="3"/>
        <v>0</v>
      </c>
      <c r="AW24" s="88">
        <f t="shared" si="3"/>
        <v>0</v>
      </c>
      <c r="AX24" s="88">
        <f t="shared" si="3"/>
        <v>0</v>
      </c>
      <c r="AY24" s="88">
        <f t="shared" si="3"/>
        <v>0</v>
      </c>
      <c r="AZ24" s="88">
        <f t="shared" si="3"/>
        <v>0</v>
      </c>
      <c r="BA24" s="88">
        <f t="shared" si="3"/>
        <v>0</v>
      </c>
      <c r="BB24" s="88">
        <f t="shared" si="3"/>
        <v>0</v>
      </c>
      <c r="BC24" s="276"/>
      <c r="BD24" s="69"/>
      <c r="BE24" s="69"/>
      <c r="BF24" s="69"/>
      <c r="BG24" s="69"/>
      <c r="BH24" s="69"/>
    </row>
    <row r="25" spans="1:60" ht="18.75" x14ac:dyDescent="0.3">
      <c r="A25" s="277" t="s">
        <v>608</v>
      </c>
      <c r="B25" s="266">
        <v>41</v>
      </c>
      <c r="C25" s="267">
        <v>0</v>
      </c>
      <c r="D25" s="267">
        <v>0</v>
      </c>
      <c r="E25" s="267">
        <v>0</v>
      </c>
      <c r="F25" s="267"/>
      <c r="G25" s="267">
        <v>0</v>
      </c>
      <c r="H25" s="267"/>
      <c r="I25" s="267">
        <v>0</v>
      </c>
      <c r="J25" s="267">
        <v>0</v>
      </c>
      <c r="K25" s="267">
        <v>0</v>
      </c>
      <c r="L25" s="267">
        <v>0</v>
      </c>
      <c r="M25" s="267">
        <v>0</v>
      </c>
      <c r="N25" s="267">
        <v>0</v>
      </c>
      <c r="O25" s="267">
        <v>0</v>
      </c>
      <c r="P25" s="267">
        <v>0</v>
      </c>
      <c r="Q25" s="267">
        <v>0</v>
      </c>
      <c r="R25" s="267">
        <v>0</v>
      </c>
      <c r="S25" s="267">
        <v>0</v>
      </c>
      <c r="T25" s="267">
        <v>0</v>
      </c>
      <c r="U25" s="267">
        <v>0</v>
      </c>
      <c r="V25" s="267">
        <v>0</v>
      </c>
      <c r="W25" s="267">
        <v>0</v>
      </c>
      <c r="X25" s="267">
        <v>0</v>
      </c>
      <c r="Y25" s="267">
        <v>0</v>
      </c>
      <c r="Z25" s="267">
        <v>0</v>
      </c>
      <c r="AA25" s="267">
        <v>0</v>
      </c>
      <c r="AB25" s="268">
        <v>0</v>
      </c>
      <c r="AC25" s="268">
        <v>0</v>
      </c>
      <c r="AD25" s="268">
        <v>0</v>
      </c>
      <c r="AE25" s="268">
        <v>0</v>
      </c>
      <c r="AF25" s="268">
        <v>0</v>
      </c>
      <c r="AG25" s="268">
        <v>0</v>
      </c>
      <c r="AH25" s="268">
        <v>0</v>
      </c>
      <c r="AI25" s="268">
        <v>0</v>
      </c>
      <c r="AJ25" s="268">
        <v>0</v>
      </c>
      <c r="AK25" s="268">
        <v>0</v>
      </c>
      <c r="AL25" s="268">
        <v>0</v>
      </c>
      <c r="AM25" s="268">
        <v>0</v>
      </c>
      <c r="AN25" s="268">
        <v>0</v>
      </c>
      <c r="AO25" s="268">
        <v>0</v>
      </c>
      <c r="AP25" s="268">
        <v>0</v>
      </c>
      <c r="AQ25" s="268">
        <v>0</v>
      </c>
      <c r="AR25" s="268">
        <v>0</v>
      </c>
      <c r="AS25" s="268">
        <v>0</v>
      </c>
      <c r="AT25" s="268">
        <v>0</v>
      </c>
      <c r="AU25" s="268">
        <v>0</v>
      </c>
      <c r="AV25" s="268">
        <v>0</v>
      </c>
      <c r="AW25" s="268">
        <v>0</v>
      </c>
      <c r="AX25" s="268">
        <v>0</v>
      </c>
      <c r="AY25" s="268">
        <v>0</v>
      </c>
      <c r="AZ25" s="268">
        <v>0</v>
      </c>
      <c r="BA25" s="268">
        <v>0</v>
      </c>
      <c r="BB25" s="268">
        <v>0</v>
      </c>
      <c r="BC25" s="69"/>
      <c r="BD25" s="69"/>
      <c r="BE25" s="69"/>
      <c r="BF25" s="69"/>
      <c r="BG25" s="69"/>
      <c r="BH25" s="69"/>
    </row>
    <row r="26" spans="1:60" ht="30" x14ac:dyDescent="0.3">
      <c r="A26" s="277" t="s">
        <v>609</v>
      </c>
      <c r="B26" s="266">
        <v>13</v>
      </c>
      <c r="C26" s="267">
        <v>0</v>
      </c>
      <c r="D26" s="267">
        <v>0</v>
      </c>
      <c r="E26" s="267">
        <v>0</v>
      </c>
      <c r="F26" s="267">
        <v>0</v>
      </c>
      <c r="G26" s="267">
        <v>0</v>
      </c>
      <c r="H26" s="267">
        <v>0</v>
      </c>
      <c r="I26" s="267">
        <v>0</v>
      </c>
      <c r="J26" s="267">
        <v>0</v>
      </c>
      <c r="K26" s="267">
        <v>0</v>
      </c>
      <c r="L26" s="267">
        <v>0</v>
      </c>
      <c r="M26" s="267">
        <v>0</v>
      </c>
      <c r="N26" s="267">
        <v>0</v>
      </c>
      <c r="O26" s="267">
        <v>0</v>
      </c>
      <c r="P26" s="267">
        <v>0</v>
      </c>
      <c r="Q26" s="267">
        <v>0</v>
      </c>
      <c r="R26" s="267">
        <v>0</v>
      </c>
      <c r="S26" s="267">
        <v>0</v>
      </c>
      <c r="T26" s="267">
        <v>0</v>
      </c>
      <c r="U26" s="267">
        <v>0</v>
      </c>
      <c r="V26" s="267">
        <v>0</v>
      </c>
      <c r="W26" s="267">
        <v>0</v>
      </c>
      <c r="X26" s="267">
        <v>0</v>
      </c>
      <c r="Y26" s="267">
        <v>0</v>
      </c>
      <c r="Z26" s="267">
        <v>0</v>
      </c>
      <c r="AA26" s="267">
        <v>0</v>
      </c>
      <c r="AB26" s="268">
        <v>0</v>
      </c>
      <c r="AC26" s="268">
        <v>0</v>
      </c>
      <c r="AD26" s="268">
        <v>0</v>
      </c>
      <c r="AE26" s="268">
        <v>0</v>
      </c>
      <c r="AF26" s="268">
        <v>0</v>
      </c>
      <c r="AG26" s="268">
        <v>0</v>
      </c>
      <c r="AH26" s="268">
        <v>0</v>
      </c>
      <c r="AI26" s="268">
        <v>0</v>
      </c>
      <c r="AJ26" s="268">
        <v>0</v>
      </c>
      <c r="AK26" s="268">
        <v>0</v>
      </c>
      <c r="AL26" s="268">
        <v>0</v>
      </c>
      <c r="AM26" s="268">
        <v>0</v>
      </c>
      <c r="AN26" s="268">
        <v>0</v>
      </c>
      <c r="AO26" s="268">
        <v>0</v>
      </c>
      <c r="AP26" s="268">
        <v>0</v>
      </c>
      <c r="AQ26" s="268">
        <v>0</v>
      </c>
      <c r="AR26" s="268">
        <v>0</v>
      </c>
      <c r="AS26" s="268">
        <v>0</v>
      </c>
      <c r="AT26" s="268">
        <v>0</v>
      </c>
      <c r="AU26" s="268">
        <v>0</v>
      </c>
      <c r="AV26" s="268">
        <v>0</v>
      </c>
      <c r="AW26" s="268">
        <v>0</v>
      </c>
      <c r="AX26" s="268">
        <v>0</v>
      </c>
      <c r="AY26" s="268">
        <v>0</v>
      </c>
      <c r="AZ26" s="268">
        <v>0</v>
      </c>
      <c r="BA26" s="268">
        <v>0</v>
      </c>
      <c r="BB26" s="268">
        <v>0</v>
      </c>
      <c r="BC26" s="69"/>
      <c r="BD26" s="174" t="s">
        <v>610</v>
      </c>
      <c r="BE26" s="174" t="s">
        <v>611</v>
      </c>
      <c r="BF26" s="69"/>
      <c r="BG26" s="69"/>
      <c r="BH26" s="69"/>
    </row>
    <row r="27" spans="1:60" ht="30" x14ac:dyDescent="0.3">
      <c r="A27" s="277" t="s">
        <v>612</v>
      </c>
      <c r="B27" s="266">
        <v>5</v>
      </c>
      <c r="C27" s="267">
        <v>0</v>
      </c>
      <c r="D27" s="267">
        <v>0</v>
      </c>
      <c r="E27" s="267">
        <v>0</v>
      </c>
      <c r="F27" s="267">
        <v>0</v>
      </c>
      <c r="G27" s="267">
        <v>0</v>
      </c>
      <c r="H27" s="267">
        <v>0</v>
      </c>
      <c r="I27" s="267">
        <v>0</v>
      </c>
      <c r="J27" s="267">
        <v>0</v>
      </c>
      <c r="K27" s="267">
        <v>0</v>
      </c>
      <c r="L27" s="267">
        <v>0</v>
      </c>
      <c r="M27" s="267">
        <v>0</v>
      </c>
      <c r="N27" s="267">
        <v>0</v>
      </c>
      <c r="O27" s="267">
        <v>0</v>
      </c>
      <c r="P27" s="267">
        <v>0</v>
      </c>
      <c r="Q27" s="267">
        <v>0</v>
      </c>
      <c r="R27" s="267">
        <v>0</v>
      </c>
      <c r="S27" s="267">
        <v>0</v>
      </c>
      <c r="T27" s="267">
        <v>0</v>
      </c>
      <c r="U27" s="267">
        <v>0</v>
      </c>
      <c r="V27" s="267">
        <v>0</v>
      </c>
      <c r="W27" s="267">
        <v>0</v>
      </c>
      <c r="X27" s="267"/>
      <c r="Y27" s="267"/>
      <c r="Z27" s="267"/>
      <c r="AA27" s="267"/>
      <c r="AB27" s="268"/>
      <c r="AC27" s="268"/>
      <c r="AD27" s="268"/>
      <c r="AE27" s="268"/>
      <c r="AF27" s="268"/>
      <c r="AG27" s="268"/>
      <c r="AH27" s="268"/>
      <c r="AI27" s="268">
        <v>0</v>
      </c>
      <c r="AJ27" s="268">
        <v>0</v>
      </c>
      <c r="AK27" s="268">
        <v>0</v>
      </c>
      <c r="AL27" s="268">
        <v>0</v>
      </c>
      <c r="AM27" s="268">
        <v>0</v>
      </c>
      <c r="AN27" s="268">
        <v>0</v>
      </c>
      <c r="AO27" s="268">
        <v>0</v>
      </c>
      <c r="AP27" s="268">
        <v>0</v>
      </c>
      <c r="AQ27" s="268">
        <v>0</v>
      </c>
      <c r="AR27" s="268">
        <v>0</v>
      </c>
      <c r="AS27" s="268">
        <v>0</v>
      </c>
      <c r="AT27" s="268">
        <v>0</v>
      </c>
      <c r="AU27" s="268">
        <v>0</v>
      </c>
      <c r="AV27" s="268">
        <v>0</v>
      </c>
      <c r="AW27" s="268">
        <v>0</v>
      </c>
      <c r="AX27" s="268">
        <v>0</v>
      </c>
      <c r="AY27" s="268">
        <v>0</v>
      </c>
      <c r="AZ27" s="268">
        <v>0</v>
      </c>
      <c r="BA27" s="268">
        <v>0</v>
      </c>
      <c r="BB27" s="268">
        <v>0</v>
      </c>
      <c r="BC27" s="69"/>
      <c r="BD27" s="174" t="s">
        <v>613</v>
      </c>
      <c r="BE27" s="174" t="s">
        <v>613</v>
      </c>
      <c r="BF27" s="69"/>
      <c r="BG27" s="69"/>
      <c r="BH27" s="69"/>
    </row>
    <row r="28" spans="1:60" ht="18.75" x14ac:dyDescent="0.3">
      <c r="A28" s="139" t="s">
        <v>90</v>
      </c>
      <c r="B28" s="88">
        <f t="shared" ref="B28:AG28" si="4">B29+B30</f>
        <v>14</v>
      </c>
      <c r="C28" s="88">
        <f t="shared" si="4"/>
        <v>4</v>
      </c>
      <c r="D28" s="88">
        <f t="shared" si="4"/>
        <v>2</v>
      </c>
      <c r="E28" s="88">
        <f t="shared" si="4"/>
        <v>1</v>
      </c>
      <c r="F28" s="88">
        <f t="shared" si="4"/>
        <v>1</v>
      </c>
      <c r="G28" s="88">
        <f t="shared" si="4"/>
        <v>2</v>
      </c>
      <c r="H28" s="88">
        <f t="shared" si="4"/>
        <v>3</v>
      </c>
      <c r="I28" s="88">
        <f t="shared" si="4"/>
        <v>0</v>
      </c>
      <c r="J28" s="88">
        <f t="shared" si="4"/>
        <v>1</v>
      </c>
      <c r="K28" s="88">
        <f t="shared" si="4"/>
        <v>0</v>
      </c>
      <c r="L28" s="88">
        <f t="shared" si="4"/>
        <v>1</v>
      </c>
      <c r="M28" s="88">
        <f t="shared" si="4"/>
        <v>1</v>
      </c>
      <c r="N28" s="88">
        <f t="shared" si="4"/>
        <v>0</v>
      </c>
      <c r="O28" s="88">
        <f t="shared" si="4"/>
        <v>0</v>
      </c>
      <c r="P28" s="88">
        <f t="shared" si="4"/>
        <v>2</v>
      </c>
      <c r="Q28" s="88">
        <f t="shared" si="4"/>
        <v>0</v>
      </c>
      <c r="R28" s="88">
        <f t="shared" si="4"/>
        <v>0</v>
      </c>
      <c r="S28" s="88">
        <f t="shared" si="4"/>
        <v>0</v>
      </c>
      <c r="T28" s="88">
        <f t="shared" si="4"/>
        <v>1</v>
      </c>
      <c r="U28" s="88">
        <f t="shared" si="4"/>
        <v>5</v>
      </c>
      <c r="V28" s="88">
        <f t="shared" si="4"/>
        <v>0</v>
      </c>
      <c r="W28" s="88">
        <f t="shared" si="4"/>
        <v>3</v>
      </c>
      <c r="X28" s="88">
        <f t="shared" si="4"/>
        <v>0</v>
      </c>
      <c r="Y28" s="88">
        <f t="shared" si="4"/>
        <v>1</v>
      </c>
      <c r="Z28" s="88">
        <f t="shared" si="4"/>
        <v>0</v>
      </c>
      <c r="AA28" s="88">
        <f t="shared" si="4"/>
        <v>0</v>
      </c>
      <c r="AB28" s="88">
        <f t="shared" si="4"/>
        <v>6</v>
      </c>
      <c r="AC28" s="88">
        <f t="shared" si="4"/>
        <v>0</v>
      </c>
      <c r="AD28" s="88">
        <f t="shared" si="4"/>
        <v>4</v>
      </c>
      <c r="AE28" s="88">
        <f t="shared" si="4"/>
        <v>1</v>
      </c>
      <c r="AF28" s="88">
        <f t="shared" si="4"/>
        <v>0</v>
      </c>
      <c r="AG28" s="88">
        <f t="shared" si="4"/>
        <v>0</v>
      </c>
      <c r="AH28" s="88">
        <f t="shared" ref="AH28:BM28" si="5">AH29+AH30</f>
        <v>2</v>
      </c>
      <c r="AI28" s="88">
        <f t="shared" si="5"/>
        <v>5</v>
      </c>
      <c r="AJ28" s="88">
        <f t="shared" si="5"/>
        <v>1</v>
      </c>
      <c r="AK28" s="88">
        <f t="shared" si="5"/>
        <v>3</v>
      </c>
      <c r="AL28" s="88">
        <f t="shared" si="5"/>
        <v>1</v>
      </c>
      <c r="AM28" s="88">
        <f t="shared" si="5"/>
        <v>29</v>
      </c>
      <c r="AN28" s="88">
        <f t="shared" si="5"/>
        <v>0</v>
      </c>
      <c r="AO28" s="88">
        <f t="shared" si="5"/>
        <v>0</v>
      </c>
      <c r="AP28" s="88">
        <f t="shared" si="5"/>
        <v>0</v>
      </c>
      <c r="AQ28" s="88">
        <f t="shared" si="5"/>
        <v>0</v>
      </c>
      <c r="AR28" s="88">
        <f t="shared" si="5"/>
        <v>0</v>
      </c>
      <c r="AS28" s="88">
        <f t="shared" si="5"/>
        <v>0</v>
      </c>
      <c r="AT28" s="88">
        <f t="shared" si="5"/>
        <v>0</v>
      </c>
      <c r="AU28" s="88">
        <f t="shared" si="5"/>
        <v>0</v>
      </c>
      <c r="AV28" s="88">
        <f t="shared" si="5"/>
        <v>0</v>
      </c>
      <c r="AW28" s="88">
        <f t="shared" si="5"/>
        <v>0</v>
      </c>
      <c r="AX28" s="88">
        <f t="shared" si="5"/>
        <v>0</v>
      </c>
      <c r="AY28" s="88">
        <f t="shared" si="5"/>
        <v>0</v>
      </c>
      <c r="AZ28" s="88">
        <f t="shared" si="5"/>
        <v>0</v>
      </c>
      <c r="BA28" s="88">
        <f t="shared" si="5"/>
        <v>0</v>
      </c>
      <c r="BB28" s="88">
        <f t="shared" si="5"/>
        <v>6</v>
      </c>
      <c r="BC28" s="69"/>
      <c r="BD28" s="69"/>
      <c r="BE28" s="69"/>
      <c r="BF28" s="69"/>
      <c r="BG28" s="69"/>
      <c r="BH28" s="69"/>
    </row>
    <row r="29" spans="1:60" ht="18.75" x14ac:dyDescent="0.3">
      <c r="A29" s="259" t="s">
        <v>614</v>
      </c>
      <c r="B29" s="266"/>
      <c r="C29" s="267">
        <v>2</v>
      </c>
      <c r="D29" s="267"/>
      <c r="E29" s="267">
        <v>0</v>
      </c>
      <c r="F29" s="267"/>
      <c r="G29" s="267">
        <v>2</v>
      </c>
      <c r="H29" s="267">
        <v>2</v>
      </c>
      <c r="I29" s="267"/>
      <c r="J29" s="267"/>
      <c r="K29" s="267"/>
      <c r="L29" s="267"/>
      <c r="M29" s="267"/>
      <c r="N29" s="267"/>
      <c r="O29" s="267"/>
      <c r="P29" s="267">
        <v>1</v>
      </c>
      <c r="Q29" s="267"/>
      <c r="R29" s="267"/>
      <c r="S29" s="267"/>
      <c r="T29" s="267"/>
      <c r="U29" s="267"/>
      <c r="V29" s="267"/>
      <c r="W29" s="267"/>
      <c r="X29" s="267"/>
      <c r="Y29" s="267"/>
      <c r="Z29" s="267"/>
      <c r="AA29" s="267"/>
      <c r="AB29" s="268"/>
      <c r="AC29" s="268"/>
      <c r="AD29" s="268"/>
      <c r="AE29" s="268"/>
      <c r="AF29" s="268"/>
      <c r="AG29" s="268"/>
      <c r="AH29" s="268"/>
      <c r="AI29" s="268"/>
      <c r="AJ29" s="268"/>
      <c r="AK29" s="268"/>
      <c r="AL29" s="268"/>
      <c r="AM29" s="268"/>
      <c r="AN29" s="268"/>
      <c r="AO29" s="268"/>
      <c r="AP29" s="268"/>
      <c r="AQ29" s="268"/>
      <c r="AR29" s="268"/>
      <c r="AS29" s="268"/>
      <c r="AT29" s="268"/>
      <c r="AU29" s="268"/>
      <c r="AV29" s="268"/>
      <c r="AW29" s="268"/>
      <c r="AX29" s="268"/>
      <c r="AY29" s="268"/>
      <c r="AZ29" s="268"/>
      <c r="BA29" s="268"/>
      <c r="BB29" s="268"/>
      <c r="BC29" s="69"/>
      <c r="BD29" s="69"/>
      <c r="BE29" s="69"/>
      <c r="BF29" s="69"/>
      <c r="BG29" s="69"/>
      <c r="BH29" s="69"/>
    </row>
    <row r="30" spans="1:60" ht="18.75" x14ac:dyDescent="0.3">
      <c r="A30" s="259" t="s">
        <v>615</v>
      </c>
      <c r="B30" s="266">
        <v>14</v>
      </c>
      <c r="C30" s="267">
        <v>2</v>
      </c>
      <c r="D30" s="267">
        <v>2</v>
      </c>
      <c r="E30" s="267">
        <v>1</v>
      </c>
      <c r="F30" s="267">
        <v>1</v>
      </c>
      <c r="G30" s="267">
        <v>0</v>
      </c>
      <c r="H30" s="267">
        <v>1</v>
      </c>
      <c r="I30" s="267">
        <v>0</v>
      </c>
      <c r="J30" s="267">
        <v>1</v>
      </c>
      <c r="K30" s="267">
        <v>0</v>
      </c>
      <c r="L30" s="267">
        <v>1</v>
      </c>
      <c r="M30" s="267">
        <v>1</v>
      </c>
      <c r="N30" s="267">
        <v>0</v>
      </c>
      <c r="O30" s="267">
        <v>0</v>
      </c>
      <c r="P30" s="267">
        <v>1</v>
      </c>
      <c r="Q30" s="267">
        <v>0</v>
      </c>
      <c r="R30" s="267">
        <v>0</v>
      </c>
      <c r="S30" s="267">
        <v>0</v>
      </c>
      <c r="T30" s="267">
        <v>1</v>
      </c>
      <c r="U30" s="267">
        <v>5</v>
      </c>
      <c r="V30" s="267">
        <v>0</v>
      </c>
      <c r="W30" s="267">
        <v>3</v>
      </c>
      <c r="X30" s="267">
        <v>0</v>
      </c>
      <c r="Y30" s="267">
        <v>1</v>
      </c>
      <c r="Z30" s="267">
        <v>0</v>
      </c>
      <c r="AA30" s="267">
        <v>0</v>
      </c>
      <c r="AB30" s="268">
        <v>6</v>
      </c>
      <c r="AC30" s="268">
        <v>0</v>
      </c>
      <c r="AD30" s="268">
        <v>4</v>
      </c>
      <c r="AE30" s="268">
        <v>1</v>
      </c>
      <c r="AF30" s="268">
        <v>0</v>
      </c>
      <c r="AG30" s="268">
        <v>0</v>
      </c>
      <c r="AH30" s="268">
        <v>2</v>
      </c>
      <c r="AI30" s="268">
        <v>5</v>
      </c>
      <c r="AJ30" s="268">
        <v>1</v>
      </c>
      <c r="AK30" s="268">
        <v>3</v>
      </c>
      <c r="AL30" s="268">
        <v>1</v>
      </c>
      <c r="AM30" s="268">
        <v>29</v>
      </c>
      <c r="AN30" s="268">
        <v>0</v>
      </c>
      <c r="AO30" s="268">
        <v>0</v>
      </c>
      <c r="AP30" s="268">
        <v>0</v>
      </c>
      <c r="AQ30" s="268">
        <v>0</v>
      </c>
      <c r="AR30" s="268">
        <v>0</v>
      </c>
      <c r="AS30" s="268">
        <v>0</v>
      </c>
      <c r="AT30" s="268">
        <v>0</v>
      </c>
      <c r="AU30" s="268">
        <v>0</v>
      </c>
      <c r="AV30" s="268">
        <v>0</v>
      </c>
      <c r="AW30" s="268">
        <v>0</v>
      </c>
      <c r="AX30" s="268">
        <v>0</v>
      </c>
      <c r="AY30" s="268">
        <v>0</v>
      </c>
      <c r="AZ30" s="268">
        <v>0</v>
      </c>
      <c r="BA30" s="268">
        <v>0</v>
      </c>
      <c r="BB30" s="268">
        <v>6</v>
      </c>
      <c r="BC30" s="69" t="s">
        <v>114</v>
      </c>
      <c r="BD30" s="69" t="s">
        <v>114</v>
      </c>
      <c r="BE30" s="174" t="s">
        <v>616</v>
      </c>
      <c r="BF30" s="69" t="s">
        <v>57</v>
      </c>
      <c r="BG30" s="69">
        <v>600</v>
      </c>
      <c r="BH30" s="69">
        <v>2000</v>
      </c>
    </row>
    <row r="31" spans="1:60" ht="18.75" x14ac:dyDescent="0.3">
      <c r="A31" s="141" t="s">
        <v>93</v>
      </c>
      <c r="B31" s="88">
        <f t="shared" ref="B31:AG31" si="6">B28+B24+B10</f>
        <v>302</v>
      </c>
      <c r="C31" s="88">
        <f t="shared" si="6"/>
        <v>40</v>
      </c>
      <c r="D31" s="88">
        <f t="shared" si="6"/>
        <v>8</v>
      </c>
      <c r="E31" s="88">
        <f t="shared" si="6"/>
        <v>7</v>
      </c>
      <c r="F31" s="88">
        <f t="shared" si="6"/>
        <v>14</v>
      </c>
      <c r="G31" s="88">
        <f t="shared" si="6"/>
        <v>13</v>
      </c>
      <c r="H31" s="88">
        <f t="shared" si="6"/>
        <v>31</v>
      </c>
      <c r="I31" s="88">
        <f t="shared" si="6"/>
        <v>2</v>
      </c>
      <c r="J31" s="88">
        <f t="shared" si="6"/>
        <v>7</v>
      </c>
      <c r="K31" s="88">
        <f t="shared" si="6"/>
        <v>6</v>
      </c>
      <c r="L31" s="88">
        <f t="shared" si="6"/>
        <v>8</v>
      </c>
      <c r="M31" s="88">
        <f t="shared" si="6"/>
        <v>5</v>
      </c>
      <c r="N31" s="88">
        <f t="shared" si="6"/>
        <v>2</v>
      </c>
      <c r="O31" s="88">
        <f t="shared" si="6"/>
        <v>15</v>
      </c>
      <c r="P31" s="88">
        <f t="shared" si="6"/>
        <v>15</v>
      </c>
      <c r="Q31" s="88">
        <f t="shared" si="6"/>
        <v>2</v>
      </c>
      <c r="R31" s="88">
        <f t="shared" si="6"/>
        <v>3</v>
      </c>
      <c r="S31" s="88">
        <f t="shared" si="6"/>
        <v>4</v>
      </c>
      <c r="T31" s="88">
        <f t="shared" si="6"/>
        <v>12</v>
      </c>
      <c r="U31" s="88">
        <f t="shared" si="6"/>
        <v>8</v>
      </c>
      <c r="V31" s="88">
        <f t="shared" si="6"/>
        <v>12</v>
      </c>
      <c r="W31" s="88">
        <f t="shared" si="6"/>
        <v>9</v>
      </c>
      <c r="X31" s="88">
        <f t="shared" si="6"/>
        <v>17</v>
      </c>
      <c r="Y31" s="88">
        <f t="shared" si="6"/>
        <v>14</v>
      </c>
      <c r="Z31" s="88">
        <f t="shared" si="6"/>
        <v>11</v>
      </c>
      <c r="AA31" s="88">
        <f t="shared" si="6"/>
        <v>2</v>
      </c>
      <c r="AB31" s="88">
        <f t="shared" si="6"/>
        <v>21</v>
      </c>
      <c r="AC31" s="88">
        <f t="shared" si="6"/>
        <v>11</v>
      </c>
      <c r="AD31" s="88">
        <f t="shared" si="6"/>
        <v>6</v>
      </c>
      <c r="AE31" s="88">
        <f t="shared" si="6"/>
        <v>3</v>
      </c>
      <c r="AF31" s="88">
        <f t="shared" si="6"/>
        <v>2</v>
      </c>
      <c r="AG31" s="88">
        <f t="shared" si="6"/>
        <v>4</v>
      </c>
      <c r="AH31" s="88">
        <f t="shared" ref="AH31:BB31" si="7">AH28+AH24+AH10</f>
        <v>6</v>
      </c>
      <c r="AI31" s="88">
        <f t="shared" si="7"/>
        <v>5</v>
      </c>
      <c r="AJ31" s="88">
        <f t="shared" si="7"/>
        <v>9</v>
      </c>
      <c r="AK31" s="88">
        <f t="shared" si="7"/>
        <v>13</v>
      </c>
      <c r="AL31" s="88">
        <f t="shared" si="7"/>
        <v>6</v>
      </c>
      <c r="AM31" s="88">
        <f t="shared" si="7"/>
        <v>33</v>
      </c>
      <c r="AN31" s="88">
        <f t="shared" si="7"/>
        <v>8</v>
      </c>
      <c r="AO31" s="88">
        <f t="shared" si="7"/>
        <v>6</v>
      </c>
      <c r="AP31" s="88">
        <f t="shared" si="7"/>
        <v>12</v>
      </c>
      <c r="AQ31" s="88">
        <f t="shared" si="7"/>
        <v>10</v>
      </c>
      <c r="AR31" s="88">
        <f t="shared" si="7"/>
        <v>9</v>
      </c>
      <c r="AS31" s="88">
        <f t="shared" si="7"/>
        <v>5</v>
      </c>
      <c r="AT31" s="88">
        <f t="shared" si="7"/>
        <v>6</v>
      </c>
      <c r="AU31" s="88">
        <f t="shared" si="7"/>
        <v>7</v>
      </c>
      <c r="AV31" s="88">
        <f t="shared" si="7"/>
        <v>4</v>
      </c>
      <c r="AW31" s="88">
        <f t="shared" si="7"/>
        <v>3</v>
      </c>
      <c r="AX31" s="88">
        <f t="shared" si="7"/>
        <v>2</v>
      </c>
      <c r="AY31" s="88">
        <f t="shared" si="7"/>
        <v>0</v>
      </c>
      <c r="AZ31" s="88">
        <f t="shared" si="7"/>
        <v>0</v>
      </c>
      <c r="BA31" s="88">
        <f t="shared" si="7"/>
        <v>0</v>
      </c>
      <c r="BB31" s="88">
        <f t="shared" si="7"/>
        <v>8</v>
      </c>
      <c r="BC31" s="69"/>
      <c r="BD31" s="69"/>
      <c r="BE31" s="69"/>
      <c r="BF31" s="69"/>
      <c r="BG31" s="69"/>
      <c r="BH31" s="69"/>
    </row>
    <row r="32" spans="1:60" x14ac:dyDescent="0.25">
      <c r="A32" s="44"/>
      <c r="B32" s="44"/>
      <c r="C32" s="44"/>
      <c r="D32" s="44"/>
      <c r="E32" s="44"/>
      <c r="F32" s="44"/>
      <c r="G32" s="44"/>
      <c r="H32" s="44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</row>
    <row r="33" spans="1:60" x14ac:dyDescent="0.25">
      <c r="A33" s="99"/>
      <c r="B33" s="99"/>
      <c r="C33" s="99"/>
      <c r="D33" s="99"/>
      <c r="E33" s="99"/>
      <c r="F33" s="99"/>
      <c r="G33" s="99"/>
      <c r="H33" s="99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</row>
    <row r="34" spans="1:60" x14ac:dyDescent="0.25">
      <c r="A34" s="454" t="s">
        <v>94</v>
      </c>
      <c r="B34" s="454"/>
      <c r="C34" s="101"/>
      <c r="D34" s="101"/>
      <c r="E34" s="102" t="s">
        <v>95</v>
      </c>
      <c r="F34" s="102" t="s">
        <v>95</v>
      </c>
      <c r="G34" s="102" t="s">
        <v>95</v>
      </c>
      <c r="H34" s="102" t="s">
        <v>95</v>
      </c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</row>
    <row r="35" spans="1:60" x14ac:dyDescent="0.25">
      <c r="A35" s="101"/>
      <c r="B35" s="101"/>
      <c r="C35" s="101"/>
      <c r="D35" s="101"/>
      <c r="E35" s="455" t="s">
        <v>96</v>
      </c>
      <c r="F35" s="455"/>
      <c r="G35" s="455"/>
      <c r="H35" s="455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</row>
    <row r="36" spans="1:60" x14ac:dyDescent="0.25">
      <c r="A36" s="456" t="s">
        <v>95</v>
      </c>
      <c r="B36" s="456"/>
      <c r="C36" s="456"/>
      <c r="D36" s="456"/>
      <c r="E36" s="456"/>
      <c r="F36" s="456"/>
      <c r="G36" s="456"/>
      <c r="H36" s="456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</row>
    <row r="37" spans="1:60" x14ac:dyDescent="0.25">
      <c r="A37" s="455" t="s">
        <v>97</v>
      </c>
      <c r="B37" s="455"/>
      <c r="C37" s="455"/>
      <c r="D37" s="455"/>
      <c r="E37" s="455"/>
      <c r="F37" s="455"/>
      <c r="G37" s="103"/>
      <c r="H37" s="103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</row>
    <row r="38" spans="1:60" x14ac:dyDescent="0.25">
      <c r="A38" s="104"/>
      <c r="B38" s="104"/>
      <c r="C38" s="104"/>
      <c r="D38" s="104"/>
      <c r="E38" s="104"/>
      <c r="F38" s="104"/>
      <c r="G38" s="104"/>
      <c r="H38" s="10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</row>
    <row r="39" spans="1:60" x14ac:dyDescent="0.25">
      <c r="A39" s="104"/>
      <c r="B39" s="104"/>
      <c r="C39" s="104"/>
      <c r="D39" s="104"/>
      <c r="E39" s="104"/>
      <c r="F39" s="104"/>
      <c r="G39" s="104"/>
      <c r="H39" s="10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</row>
    <row r="40" spans="1:60" x14ac:dyDescent="0.25">
      <c r="A40" s="104"/>
      <c r="B40" s="104"/>
      <c r="C40" s="104"/>
      <c r="D40" s="104"/>
      <c r="E40" s="104"/>
      <c r="F40" s="104"/>
      <c r="G40" s="104"/>
      <c r="H40" s="10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</row>
    <row r="41" spans="1:60" x14ac:dyDescent="0.25">
      <c r="A41" s="1"/>
      <c r="B41" s="1"/>
      <c r="C41" s="1"/>
      <c r="D41" s="1"/>
      <c r="E41" s="1"/>
      <c r="F41" s="1"/>
      <c r="G41" s="1"/>
      <c r="H41" s="1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</row>
    <row r="42" spans="1:60" x14ac:dyDescent="0.25">
      <c r="A42" s="1"/>
      <c r="B42" s="1"/>
      <c r="C42" s="1"/>
      <c r="D42" s="1"/>
      <c r="E42" s="1"/>
      <c r="F42" s="1"/>
      <c r="G42" s="1"/>
      <c r="H42" s="1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</row>
  </sheetData>
  <mergeCells count="65">
    <mergeCell ref="A34:B34"/>
    <mergeCell ref="E35:H35"/>
    <mergeCell ref="A36:H36"/>
    <mergeCell ref="A37:F37"/>
    <mergeCell ref="AX6:BA7"/>
    <mergeCell ref="BB6:BB8"/>
    <mergeCell ref="L7:L8"/>
    <mergeCell ref="M7:M8"/>
    <mergeCell ref="N7:N8"/>
    <mergeCell ref="O7:O8"/>
    <mergeCell ref="P7:P8"/>
    <mergeCell ref="Q7:Q8"/>
    <mergeCell ref="T7:U7"/>
    <mergeCell ref="V7:W7"/>
    <mergeCell ref="X7:Y7"/>
    <mergeCell ref="Z7:AA7"/>
    <mergeCell ref="AH7:AI7"/>
    <mergeCell ref="AJ7:AK7"/>
    <mergeCell ref="AL7:AM7"/>
    <mergeCell ref="AN7:AO7"/>
    <mergeCell ref="AE6:AE8"/>
    <mergeCell ref="AF6:AF8"/>
    <mergeCell ref="AG6:AG8"/>
    <mergeCell ref="AH6:AO6"/>
    <mergeCell ref="AP6:AW6"/>
    <mergeCell ref="AP7:AQ7"/>
    <mergeCell ref="AR7:AS7"/>
    <mergeCell ref="AT7:AU7"/>
    <mergeCell ref="AV7:AW7"/>
    <mergeCell ref="R6:R8"/>
    <mergeCell ref="S6:S8"/>
    <mergeCell ref="T6:AA6"/>
    <mergeCell ref="AC6:AC8"/>
    <mergeCell ref="AD6:AD8"/>
    <mergeCell ref="I6:I8"/>
    <mergeCell ref="J6:J8"/>
    <mergeCell ref="K6:K8"/>
    <mergeCell ref="L6:N6"/>
    <mergeCell ref="O6:Q6"/>
    <mergeCell ref="BD3:BD8"/>
    <mergeCell ref="BE3:BE8"/>
    <mergeCell ref="BF3:BF8"/>
    <mergeCell ref="BG3:BG8"/>
    <mergeCell ref="BH3:BH8"/>
    <mergeCell ref="A3:A8"/>
    <mergeCell ref="B3:B8"/>
    <mergeCell ref="C3:AA3"/>
    <mergeCell ref="AB3:BA3"/>
    <mergeCell ref="BC3:BC8"/>
    <mergeCell ref="C4:AA4"/>
    <mergeCell ref="AB4:BA4"/>
    <mergeCell ref="C5:C8"/>
    <mergeCell ref="E5:AA5"/>
    <mergeCell ref="AB5:AB8"/>
    <mergeCell ref="AC5:BA5"/>
    <mergeCell ref="D6:D8"/>
    <mergeCell ref="E6:E8"/>
    <mergeCell ref="F6:F8"/>
    <mergeCell ref="G6:G8"/>
    <mergeCell ref="H6:H8"/>
    <mergeCell ref="A1:O1"/>
    <mergeCell ref="AX1:AX2"/>
    <mergeCell ref="AY1:AY2"/>
    <mergeCell ref="AZ1:AZ2"/>
    <mergeCell ref="A2:M2"/>
  </mergeCells>
  <hyperlinks>
    <hyperlink ref="BC11" r:id="rId1" xr:uid="{00000000-0004-0000-1100-000000000000}"/>
    <hyperlink ref="BD11" r:id="rId2" xr:uid="{00000000-0004-0000-1100-000001000000}"/>
    <hyperlink ref="BE11" r:id="rId3" xr:uid="{00000000-0004-0000-1100-000002000000}"/>
    <hyperlink ref="BC16" r:id="rId4" xr:uid="{00000000-0004-0000-1100-000003000000}"/>
    <hyperlink ref="BE18" r:id="rId5" xr:uid="{00000000-0004-0000-1100-000004000000}"/>
    <hyperlink ref="BC19" r:id="rId6" xr:uid="{00000000-0004-0000-1100-000005000000}"/>
    <hyperlink ref="BD19" r:id="rId7" xr:uid="{00000000-0004-0000-1100-000006000000}"/>
    <hyperlink ref="BC21" r:id="rId8" xr:uid="{00000000-0004-0000-1100-000007000000}"/>
    <hyperlink ref="BD21" r:id="rId9" xr:uid="{00000000-0004-0000-1100-000008000000}"/>
    <hyperlink ref="BE21" r:id="rId10" xr:uid="{00000000-0004-0000-1100-000009000000}"/>
    <hyperlink ref="BF21" r:id="rId11" xr:uid="{00000000-0004-0000-1100-00000A000000}"/>
    <hyperlink ref="BC22" r:id="rId12" xr:uid="{00000000-0004-0000-1100-00000B000000}"/>
    <hyperlink ref="BD26" r:id="rId13" xr:uid="{00000000-0004-0000-1100-00000C000000}"/>
    <hyperlink ref="BE26" r:id="rId14" xr:uid="{00000000-0004-0000-1100-00000D000000}"/>
    <hyperlink ref="BD27" r:id="rId15" xr:uid="{00000000-0004-0000-1100-00000E000000}"/>
    <hyperlink ref="BE27" r:id="rId16" xr:uid="{00000000-0004-0000-1100-00000F000000}"/>
    <hyperlink ref="BE30" r:id="rId17" xr:uid="{00000000-0004-0000-1100-000010000000}"/>
  </hyperlinks>
  <pageMargins left="0.70078740157480324" right="0.70078740157480324" top="0.75196850393700787" bottom="0.75196850393700787" header="0.3" footer="0.3"/>
  <pageSetup paperSize="9" firstPageNumber="2147483648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BH91"/>
  <sheetViews>
    <sheetView tabSelected="1" workbookViewId="0">
      <selection activeCell="A59" sqref="A59:XFD59"/>
    </sheetView>
  </sheetViews>
  <sheetFormatPr defaultRowHeight="11.25" x14ac:dyDescent="0.2"/>
  <cols>
    <col min="1" max="1" width="35" style="278" customWidth="1"/>
    <col min="2" max="2" width="15.28515625" style="278" customWidth="1"/>
    <col min="3" max="18" width="12.5703125" style="278" bestFit="1"/>
    <col min="19" max="19" width="11.5703125" style="278" customWidth="1"/>
    <col min="20" max="53" width="12.5703125" style="278" bestFit="1"/>
    <col min="54" max="54" width="14.28515625" style="278" customWidth="1"/>
    <col min="55" max="55" width="20.28515625" style="278" customWidth="1"/>
    <col min="56" max="56" width="19.85546875" style="278" customWidth="1"/>
    <col min="57" max="57" width="20" style="278" customWidth="1"/>
    <col min="58" max="58" width="20.28515625" style="278" customWidth="1"/>
    <col min="59" max="60" width="16.7109375" style="278" customWidth="1"/>
    <col min="61" max="16384" width="9.140625" style="278"/>
  </cols>
  <sheetData>
    <row r="1" spans="1:60" ht="25.9" customHeight="1" x14ac:dyDescent="0.2">
      <c r="A1" s="479" t="s">
        <v>617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80"/>
      <c r="AC1" s="280"/>
      <c r="AD1" s="280"/>
      <c r="AE1" s="280"/>
      <c r="AF1" s="280"/>
      <c r="AG1" s="280"/>
      <c r="AH1" s="280"/>
      <c r="AI1" s="280"/>
      <c r="AJ1" s="280"/>
      <c r="AK1" s="280"/>
      <c r="AL1" s="280"/>
      <c r="AM1" s="280"/>
      <c r="AN1" s="280"/>
      <c r="AO1" s="280"/>
      <c r="AP1" s="280"/>
      <c r="AQ1" s="280"/>
      <c r="AR1" s="280"/>
      <c r="AS1" s="280"/>
      <c r="AT1" s="280"/>
      <c r="AU1" s="280"/>
      <c r="AV1" s="280"/>
      <c r="AW1" s="280"/>
      <c r="AX1" s="480"/>
      <c r="AY1" s="480"/>
      <c r="AZ1" s="480"/>
      <c r="BA1" s="280"/>
      <c r="BB1" s="280"/>
      <c r="BC1" s="281"/>
      <c r="BD1" s="281"/>
      <c r="BE1" s="281"/>
      <c r="BF1" s="281"/>
      <c r="BG1" s="281"/>
      <c r="BH1" s="281"/>
    </row>
    <row r="2" spans="1:60" ht="25.9" customHeight="1" x14ac:dyDescent="0.2">
      <c r="A2" s="482" t="s">
        <v>1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3"/>
      <c r="AC2" s="283"/>
      <c r="AD2" s="283"/>
      <c r="AE2" s="283"/>
      <c r="AF2" s="283"/>
      <c r="AG2" s="283"/>
      <c r="AH2" s="283"/>
      <c r="AI2" s="283"/>
      <c r="AJ2" s="283"/>
      <c r="AK2" s="283"/>
      <c r="AL2" s="283"/>
      <c r="AM2" s="283"/>
      <c r="AN2" s="283"/>
      <c r="AO2" s="283"/>
      <c r="AP2" s="283"/>
      <c r="AQ2" s="283"/>
      <c r="AR2" s="283"/>
      <c r="AS2" s="283"/>
      <c r="AT2" s="283"/>
      <c r="AU2" s="283"/>
      <c r="AV2" s="283"/>
      <c r="AW2" s="283"/>
      <c r="AX2" s="481"/>
      <c r="AY2" s="481"/>
      <c r="AZ2" s="481"/>
      <c r="BA2" s="283"/>
      <c r="BB2" s="283"/>
      <c r="BC2" s="284"/>
      <c r="BD2" s="284"/>
      <c r="BE2" s="284"/>
      <c r="BF2" s="284"/>
      <c r="BG2" s="284"/>
      <c r="BH2" s="284"/>
    </row>
    <row r="3" spans="1:60" x14ac:dyDescent="0.2">
      <c r="A3" s="483" t="s">
        <v>2</v>
      </c>
      <c r="B3" s="485" t="s">
        <v>3</v>
      </c>
      <c r="C3" s="487" t="s">
        <v>4</v>
      </c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488"/>
      <c r="O3" s="488"/>
      <c r="P3" s="488"/>
      <c r="Q3" s="488"/>
      <c r="R3" s="488"/>
      <c r="S3" s="488"/>
      <c r="T3" s="488"/>
      <c r="U3" s="488"/>
      <c r="V3" s="488"/>
      <c r="W3" s="488"/>
      <c r="X3" s="488"/>
      <c r="Y3" s="488"/>
      <c r="Z3" s="488"/>
      <c r="AA3" s="489"/>
      <c r="AB3" s="490" t="s">
        <v>5</v>
      </c>
      <c r="AC3" s="491"/>
      <c r="AD3" s="491"/>
      <c r="AE3" s="491"/>
      <c r="AF3" s="491"/>
      <c r="AG3" s="491"/>
      <c r="AH3" s="491"/>
      <c r="AI3" s="491"/>
      <c r="AJ3" s="491"/>
      <c r="AK3" s="491"/>
      <c r="AL3" s="491"/>
      <c r="AM3" s="491"/>
      <c r="AN3" s="491"/>
      <c r="AO3" s="491"/>
      <c r="AP3" s="491"/>
      <c r="AQ3" s="491"/>
      <c r="AR3" s="491"/>
      <c r="AS3" s="491"/>
      <c r="AT3" s="491"/>
      <c r="AU3" s="491"/>
      <c r="AV3" s="491"/>
      <c r="AW3" s="491"/>
      <c r="AX3" s="491"/>
      <c r="AY3" s="491"/>
      <c r="AZ3" s="491"/>
      <c r="BA3" s="492"/>
      <c r="BB3" s="285"/>
      <c r="BC3" s="493" t="s">
        <v>6</v>
      </c>
      <c r="BD3" s="493" t="s">
        <v>7</v>
      </c>
      <c r="BE3" s="493" t="s">
        <v>8</v>
      </c>
      <c r="BF3" s="493" t="s">
        <v>9</v>
      </c>
      <c r="BG3" s="493" t="s">
        <v>10</v>
      </c>
      <c r="BH3" s="493" t="s">
        <v>11</v>
      </c>
    </row>
    <row r="4" spans="1:60" x14ac:dyDescent="0.2">
      <c r="A4" s="484"/>
      <c r="B4" s="486"/>
      <c r="C4" s="487" t="s">
        <v>12</v>
      </c>
      <c r="D4" s="488"/>
      <c r="E4" s="488"/>
      <c r="F4" s="488"/>
      <c r="G4" s="488"/>
      <c r="H4" s="488"/>
      <c r="I4" s="488"/>
      <c r="J4" s="488"/>
      <c r="K4" s="488"/>
      <c r="L4" s="488"/>
      <c r="M4" s="488"/>
      <c r="N4" s="488"/>
      <c r="O4" s="488"/>
      <c r="P4" s="488"/>
      <c r="Q4" s="488"/>
      <c r="R4" s="488"/>
      <c r="S4" s="488"/>
      <c r="T4" s="488"/>
      <c r="U4" s="488"/>
      <c r="V4" s="488"/>
      <c r="W4" s="488"/>
      <c r="X4" s="488"/>
      <c r="Y4" s="488"/>
      <c r="Z4" s="488"/>
      <c r="AA4" s="489"/>
      <c r="AB4" s="490" t="s">
        <v>13</v>
      </c>
      <c r="AC4" s="491"/>
      <c r="AD4" s="491"/>
      <c r="AE4" s="491"/>
      <c r="AF4" s="491"/>
      <c r="AG4" s="491"/>
      <c r="AH4" s="491"/>
      <c r="AI4" s="491"/>
      <c r="AJ4" s="491"/>
      <c r="AK4" s="491"/>
      <c r="AL4" s="491"/>
      <c r="AM4" s="491"/>
      <c r="AN4" s="491"/>
      <c r="AO4" s="491"/>
      <c r="AP4" s="491"/>
      <c r="AQ4" s="491"/>
      <c r="AR4" s="491"/>
      <c r="AS4" s="491"/>
      <c r="AT4" s="491"/>
      <c r="AU4" s="491"/>
      <c r="AV4" s="491"/>
      <c r="AW4" s="491"/>
      <c r="AX4" s="491"/>
      <c r="AY4" s="491"/>
      <c r="AZ4" s="491"/>
      <c r="BA4" s="492"/>
      <c r="BB4" s="285"/>
      <c r="BC4" s="494"/>
      <c r="BD4" s="494"/>
      <c r="BE4" s="494"/>
      <c r="BF4" s="494"/>
      <c r="BG4" s="494"/>
      <c r="BH4" s="494"/>
    </row>
    <row r="5" spans="1:60" ht="18" customHeight="1" x14ac:dyDescent="0.2">
      <c r="A5" s="484"/>
      <c r="B5" s="486"/>
      <c r="C5" s="495" t="s">
        <v>14</v>
      </c>
      <c r="D5" s="286"/>
      <c r="E5" s="487" t="s">
        <v>15</v>
      </c>
      <c r="F5" s="488"/>
      <c r="G5" s="488"/>
      <c r="H5" s="488"/>
      <c r="I5" s="488"/>
      <c r="J5" s="488"/>
      <c r="K5" s="488"/>
      <c r="L5" s="488"/>
      <c r="M5" s="488"/>
      <c r="N5" s="488"/>
      <c r="O5" s="488"/>
      <c r="P5" s="488"/>
      <c r="Q5" s="488"/>
      <c r="R5" s="488"/>
      <c r="S5" s="488"/>
      <c r="T5" s="488"/>
      <c r="U5" s="488"/>
      <c r="V5" s="488"/>
      <c r="W5" s="488"/>
      <c r="X5" s="488"/>
      <c r="Y5" s="488"/>
      <c r="Z5" s="488"/>
      <c r="AA5" s="489"/>
      <c r="AB5" s="497" t="s">
        <v>16</v>
      </c>
      <c r="AC5" s="490" t="s">
        <v>17</v>
      </c>
      <c r="AD5" s="491"/>
      <c r="AE5" s="491"/>
      <c r="AF5" s="491"/>
      <c r="AG5" s="491"/>
      <c r="AH5" s="491"/>
      <c r="AI5" s="491"/>
      <c r="AJ5" s="491"/>
      <c r="AK5" s="491"/>
      <c r="AL5" s="491"/>
      <c r="AM5" s="491"/>
      <c r="AN5" s="491"/>
      <c r="AO5" s="491"/>
      <c r="AP5" s="491"/>
      <c r="AQ5" s="491"/>
      <c r="AR5" s="491"/>
      <c r="AS5" s="491"/>
      <c r="AT5" s="491"/>
      <c r="AU5" s="491"/>
      <c r="AV5" s="491"/>
      <c r="AW5" s="491"/>
      <c r="AX5" s="491"/>
      <c r="AY5" s="491"/>
      <c r="AZ5" s="491"/>
      <c r="BA5" s="492"/>
      <c r="BB5" s="285"/>
      <c r="BC5" s="494"/>
      <c r="BD5" s="494"/>
      <c r="BE5" s="494"/>
      <c r="BF5" s="494"/>
      <c r="BG5" s="494"/>
      <c r="BH5" s="494"/>
    </row>
    <row r="6" spans="1:60" ht="26.45" customHeight="1" x14ac:dyDescent="0.2">
      <c r="A6" s="484"/>
      <c r="B6" s="486"/>
      <c r="C6" s="496"/>
      <c r="D6" s="495" t="s">
        <v>18</v>
      </c>
      <c r="E6" s="495" t="s">
        <v>19</v>
      </c>
      <c r="F6" s="495" t="s">
        <v>20</v>
      </c>
      <c r="G6" s="495" t="s">
        <v>21</v>
      </c>
      <c r="H6" s="495" t="s">
        <v>22</v>
      </c>
      <c r="I6" s="495" t="s">
        <v>23</v>
      </c>
      <c r="J6" s="495" t="s">
        <v>24</v>
      </c>
      <c r="K6" s="495" t="s">
        <v>25</v>
      </c>
      <c r="L6" s="500" t="s">
        <v>26</v>
      </c>
      <c r="M6" s="501"/>
      <c r="N6" s="502"/>
      <c r="O6" s="500" t="s">
        <v>27</v>
      </c>
      <c r="P6" s="501"/>
      <c r="Q6" s="502"/>
      <c r="R6" s="495" t="s">
        <v>28</v>
      </c>
      <c r="S6" s="495" t="s">
        <v>29</v>
      </c>
      <c r="T6" s="500" t="s">
        <v>30</v>
      </c>
      <c r="U6" s="501"/>
      <c r="V6" s="501"/>
      <c r="W6" s="501"/>
      <c r="X6" s="501"/>
      <c r="Y6" s="501"/>
      <c r="Z6" s="501"/>
      <c r="AA6" s="502"/>
      <c r="AB6" s="498"/>
      <c r="AC6" s="497" t="s">
        <v>31</v>
      </c>
      <c r="AD6" s="497" t="s">
        <v>32</v>
      </c>
      <c r="AE6" s="497" t="s">
        <v>33</v>
      </c>
      <c r="AF6" s="497" t="s">
        <v>28</v>
      </c>
      <c r="AG6" s="497" t="s">
        <v>34</v>
      </c>
      <c r="AH6" s="507" t="s">
        <v>30</v>
      </c>
      <c r="AI6" s="508"/>
      <c r="AJ6" s="508"/>
      <c r="AK6" s="508"/>
      <c r="AL6" s="508"/>
      <c r="AM6" s="508"/>
      <c r="AN6" s="508"/>
      <c r="AO6" s="509"/>
      <c r="AP6" s="507" t="s">
        <v>35</v>
      </c>
      <c r="AQ6" s="508"/>
      <c r="AR6" s="508"/>
      <c r="AS6" s="508"/>
      <c r="AT6" s="508"/>
      <c r="AU6" s="508"/>
      <c r="AV6" s="508"/>
      <c r="AW6" s="509"/>
      <c r="AX6" s="510" t="s">
        <v>99</v>
      </c>
      <c r="AY6" s="511"/>
      <c r="AZ6" s="511"/>
      <c r="BA6" s="512"/>
      <c r="BB6" s="497" t="s">
        <v>37</v>
      </c>
      <c r="BC6" s="494"/>
      <c r="BD6" s="494"/>
      <c r="BE6" s="494"/>
      <c r="BF6" s="494"/>
      <c r="BG6" s="494"/>
      <c r="BH6" s="494"/>
    </row>
    <row r="7" spans="1:60" ht="27" customHeight="1" x14ac:dyDescent="0.2">
      <c r="A7" s="484"/>
      <c r="B7" s="486"/>
      <c r="C7" s="496"/>
      <c r="D7" s="496"/>
      <c r="E7" s="499"/>
      <c r="F7" s="499"/>
      <c r="G7" s="499"/>
      <c r="H7" s="499"/>
      <c r="I7" s="499"/>
      <c r="J7" s="499"/>
      <c r="K7" s="499"/>
      <c r="L7" s="495" t="s">
        <v>38</v>
      </c>
      <c r="M7" s="495" t="s">
        <v>39</v>
      </c>
      <c r="N7" s="495" t="s">
        <v>40</v>
      </c>
      <c r="O7" s="495" t="s">
        <v>41</v>
      </c>
      <c r="P7" s="495" t="s">
        <v>32</v>
      </c>
      <c r="Q7" s="495" t="s">
        <v>42</v>
      </c>
      <c r="R7" s="503"/>
      <c r="S7" s="496"/>
      <c r="T7" s="500" t="s">
        <v>43</v>
      </c>
      <c r="U7" s="502"/>
      <c r="V7" s="500" t="s">
        <v>44</v>
      </c>
      <c r="W7" s="502"/>
      <c r="X7" s="500" t="s">
        <v>45</v>
      </c>
      <c r="Y7" s="502"/>
      <c r="Z7" s="500" t="s">
        <v>46</v>
      </c>
      <c r="AA7" s="502"/>
      <c r="AB7" s="498"/>
      <c r="AC7" s="505"/>
      <c r="AD7" s="505"/>
      <c r="AE7" s="505"/>
      <c r="AF7" s="505"/>
      <c r="AG7" s="505"/>
      <c r="AH7" s="507" t="s">
        <v>43</v>
      </c>
      <c r="AI7" s="509"/>
      <c r="AJ7" s="507" t="s">
        <v>44</v>
      </c>
      <c r="AK7" s="509"/>
      <c r="AL7" s="507" t="s">
        <v>45</v>
      </c>
      <c r="AM7" s="509"/>
      <c r="AN7" s="507" t="s">
        <v>46</v>
      </c>
      <c r="AO7" s="509"/>
      <c r="AP7" s="507" t="s">
        <v>43</v>
      </c>
      <c r="AQ7" s="509"/>
      <c r="AR7" s="507" t="s">
        <v>44</v>
      </c>
      <c r="AS7" s="509"/>
      <c r="AT7" s="507" t="s">
        <v>45</v>
      </c>
      <c r="AU7" s="509"/>
      <c r="AV7" s="507" t="s">
        <v>46</v>
      </c>
      <c r="AW7" s="509"/>
      <c r="AX7" s="498"/>
      <c r="AY7" s="513"/>
      <c r="AZ7" s="513"/>
      <c r="BA7" s="513"/>
      <c r="BB7" s="505"/>
      <c r="BC7" s="494"/>
      <c r="BD7" s="494"/>
      <c r="BE7" s="494"/>
      <c r="BF7" s="494"/>
      <c r="BG7" s="494"/>
      <c r="BH7" s="494"/>
    </row>
    <row r="8" spans="1:60" ht="83.25" customHeight="1" x14ac:dyDescent="0.2">
      <c r="A8" s="484"/>
      <c r="B8" s="486"/>
      <c r="C8" s="496"/>
      <c r="D8" s="496"/>
      <c r="E8" s="499"/>
      <c r="F8" s="499"/>
      <c r="G8" s="499"/>
      <c r="H8" s="499"/>
      <c r="I8" s="499"/>
      <c r="J8" s="499"/>
      <c r="K8" s="499"/>
      <c r="L8" s="499"/>
      <c r="M8" s="499"/>
      <c r="N8" s="499"/>
      <c r="O8" s="499"/>
      <c r="P8" s="499"/>
      <c r="Q8" s="499"/>
      <c r="R8" s="504"/>
      <c r="S8" s="496"/>
      <c r="T8" s="286" t="s">
        <v>47</v>
      </c>
      <c r="U8" s="286" t="s">
        <v>48</v>
      </c>
      <c r="V8" s="286" t="s">
        <v>47</v>
      </c>
      <c r="W8" s="286" t="s">
        <v>48</v>
      </c>
      <c r="X8" s="286" t="s">
        <v>47</v>
      </c>
      <c r="Y8" s="286" t="s">
        <v>48</v>
      </c>
      <c r="Z8" s="286" t="s">
        <v>47</v>
      </c>
      <c r="AA8" s="286" t="s">
        <v>48</v>
      </c>
      <c r="AB8" s="498"/>
      <c r="AC8" s="506"/>
      <c r="AD8" s="506"/>
      <c r="AE8" s="506"/>
      <c r="AF8" s="506"/>
      <c r="AG8" s="506"/>
      <c r="AH8" s="287" t="s">
        <v>47</v>
      </c>
      <c r="AI8" s="287" t="s">
        <v>48</v>
      </c>
      <c r="AJ8" s="287" t="s">
        <v>47</v>
      </c>
      <c r="AK8" s="287" t="s">
        <v>48</v>
      </c>
      <c r="AL8" s="287" t="s">
        <v>47</v>
      </c>
      <c r="AM8" s="287" t="s">
        <v>48</v>
      </c>
      <c r="AN8" s="287" t="s">
        <v>47</v>
      </c>
      <c r="AO8" s="287" t="s">
        <v>48</v>
      </c>
      <c r="AP8" s="287" t="s">
        <v>47</v>
      </c>
      <c r="AQ8" s="287" t="s">
        <v>48</v>
      </c>
      <c r="AR8" s="287" t="s">
        <v>47</v>
      </c>
      <c r="AS8" s="287" t="s">
        <v>48</v>
      </c>
      <c r="AT8" s="287" t="s">
        <v>47</v>
      </c>
      <c r="AU8" s="287" t="s">
        <v>48</v>
      </c>
      <c r="AV8" s="287" t="s">
        <v>47</v>
      </c>
      <c r="AW8" s="287" t="s">
        <v>48</v>
      </c>
      <c r="AX8" s="287" t="s">
        <v>49</v>
      </c>
      <c r="AY8" s="287" t="s">
        <v>50</v>
      </c>
      <c r="AZ8" s="287" t="s">
        <v>51</v>
      </c>
      <c r="BA8" s="287" t="s">
        <v>52</v>
      </c>
      <c r="BB8" s="506"/>
      <c r="BC8" s="494"/>
      <c r="BD8" s="494"/>
      <c r="BE8" s="494"/>
      <c r="BF8" s="494"/>
      <c r="BG8" s="494"/>
      <c r="BH8" s="494"/>
    </row>
    <row r="9" spans="1:60" x14ac:dyDescent="0.2">
      <c r="A9" s="288">
        <v>1</v>
      </c>
      <c r="B9" s="289">
        <v>2</v>
      </c>
      <c r="C9" s="289">
        <v>3</v>
      </c>
      <c r="D9" s="289">
        <v>4</v>
      </c>
      <c r="E9" s="289">
        <v>5</v>
      </c>
      <c r="F9" s="289">
        <v>6</v>
      </c>
      <c r="G9" s="289">
        <v>7</v>
      </c>
      <c r="H9" s="289">
        <v>8</v>
      </c>
      <c r="I9" s="289">
        <v>9</v>
      </c>
      <c r="J9" s="289">
        <v>10</v>
      </c>
      <c r="K9" s="289">
        <v>11</v>
      </c>
      <c r="L9" s="289">
        <v>12</v>
      </c>
      <c r="M9" s="289">
        <v>13</v>
      </c>
      <c r="N9" s="289">
        <v>14</v>
      </c>
      <c r="O9" s="289">
        <v>15</v>
      </c>
      <c r="P9" s="289">
        <v>16</v>
      </c>
      <c r="Q9" s="289">
        <v>17</v>
      </c>
      <c r="R9" s="289">
        <v>18</v>
      </c>
      <c r="S9" s="289">
        <v>19</v>
      </c>
      <c r="T9" s="289">
        <v>20</v>
      </c>
      <c r="U9" s="289">
        <v>21</v>
      </c>
      <c r="V9" s="289">
        <v>22</v>
      </c>
      <c r="W9" s="289">
        <v>23</v>
      </c>
      <c r="X9" s="289">
        <v>24</v>
      </c>
      <c r="Y9" s="289">
        <v>25</v>
      </c>
      <c r="Z9" s="289">
        <v>26</v>
      </c>
      <c r="AA9" s="289">
        <v>27</v>
      </c>
      <c r="AB9" s="289">
        <v>28</v>
      </c>
      <c r="AC9" s="289">
        <v>29</v>
      </c>
      <c r="AD9" s="289">
        <v>30</v>
      </c>
      <c r="AE9" s="289">
        <v>31</v>
      </c>
      <c r="AF9" s="289">
        <v>32</v>
      </c>
      <c r="AG9" s="289">
        <v>33</v>
      </c>
      <c r="AH9" s="289">
        <v>34</v>
      </c>
      <c r="AI9" s="289">
        <v>35</v>
      </c>
      <c r="AJ9" s="289">
        <v>36</v>
      </c>
      <c r="AK9" s="289">
        <v>37</v>
      </c>
      <c r="AL9" s="289">
        <v>38</v>
      </c>
      <c r="AM9" s="289">
        <v>39</v>
      </c>
      <c r="AN9" s="289">
        <v>40</v>
      </c>
      <c r="AO9" s="289">
        <v>41</v>
      </c>
      <c r="AP9" s="289">
        <v>42</v>
      </c>
      <c r="AQ9" s="289">
        <v>43</v>
      </c>
      <c r="AR9" s="289">
        <v>44</v>
      </c>
      <c r="AS9" s="289">
        <v>45</v>
      </c>
      <c r="AT9" s="289">
        <v>46</v>
      </c>
      <c r="AU9" s="289">
        <v>47</v>
      </c>
      <c r="AV9" s="289">
        <v>48</v>
      </c>
      <c r="AW9" s="289">
        <v>49</v>
      </c>
      <c r="AX9" s="289">
        <v>50</v>
      </c>
      <c r="AY9" s="289">
        <v>51</v>
      </c>
      <c r="AZ9" s="289">
        <v>52</v>
      </c>
      <c r="BA9" s="289">
        <v>53</v>
      </c>
      <c r="BB9" s="289">
        <v>54</v>
      </c>
      <c r="BC9" s="289">
        <v>55</v>
      </c>
      <c r="BD9" s="289">
        <v>56</v>
      </c>
      <c r="BE9" s="289">
        <v>57</v>
      </c>
      <c r="BF9" s="289">
        <v>58</v>
      </c>
      <c r="BG9" s="289">
        <v>59</v>
      </c>
      <c r="BH9" s="289">
        <v>60</v>
      </c>
    </row>
    <row r="10" spans="1:60" x14ac:dyDescent="0.2">
      <c r="A10" s="290" t="s">
        <v>74</v>
      </c>
      <c r="B10" s="291">
        <f>B11+B12+B13+B14+B15+B16+B17+B18+B19+B20+B21+B22+B23+B24+B25+B26+B27+B28+B29+B30+B31+B32+B33+B34+B35+B36+B37+B38+B39+B40+B41+B42+B43+B44+B45+B46</f>
        <v>1072</v>
      </c>
      <c r="C10" s="291">
        <f t="shared" ref="C10:AH10" si="0">C39+C40+C41+C42+C43+C44+C46</f>
        <v>17</v>
      </c>
      <c r="D10" s="291">
        <f t="shared" si="0"/>
        <v>18</v>
      </c>
      <c r="E10" s="291">
        <f t="shared" si="0"/>
        <v>6</v>
      </c>
      <c r="F10" s="291">
        <f t="shared" si="0"/>
        <v>14</v>
      </c>
      <c r="G10" s="291">
        <f t="shared" si="0"/>
        <v>2</v>
      </c>
      <c r="H10" s="291">
        <f t="shared" si="0"/>
        <v>23</v>
      </c>
      <c r="I10" s="291">
        <f t="shared" si="0"/>
        <v>3</v>
      </c>
      <c r="J10" s="291">
        <f t="shared" si="0"/>
        <v>7</v>
      </c>
      <c r="K10" s="291">
        <f t="shared" si="0"/>
        <v>6</v>
      </c>
      <c r="L10" s="291">
        <f t="shared" si="0"/>
        <v>8</v>
      </c>
      <c r="M10" s="291">
        <f t="shared" si="0"/>
        <v>2</v>
      </c>
      <c r="N10" s="291">
        <f t="shared" si="0"/>
        <v>1</v>
      </c>
      <c r="O10" s="291">
        <f t="shared" si="0"/>
        <v>3</v>
      </c>
      <c r="P10" s="291">
        <f t="shared" si="0"/>
        <v>2</v>
      </c>
      <c r="Q10" s="291">
        <f t="shared" si="0"/>
        <v>0</v>
      </c>
      <c r="R10" s="291">
        <f t="shared" si="0"/>
        <v>2</v>
      </c>
      <c r="S10" s="291">
        <f t="shared" si="0"/>
        <v>0</v>
      </c>
      <c r="T10" s="291">
        <f t="shared" si="0"/>
        <v>2</v>
      </c>
      <c r="U10" s="291">
        <f t="shared" si="0"/>
        <v>2</v>
      </c>
      <c r="V10" s="291">
        <f t="shared" si="0"/>
        <v>0</v>
      </c>
      <c r="W10" s="291">
        <f t="shared" si="0"/>
        <v>0</v>
      </c>
      <c r="X10" s="291">
        <f t="shared" si="0"/>
        <v>4</v>
      </c>
      <c r="Y10" s="291">
        <f t="shared" si="0"/>
        <v>4</v>
      </c>
      <c r="Z10" s="291">
        <f t="shared" si="0"/>
        <v>1</v>
      </c>
      <c r="AA10" s="291">
        <f t="shared" si="0"/>
        <v>1</v>
      </c>
      <c r="AB10" s="291">
        <f t="shared" si="0"/>
        <v>8</v>
      </c>
      <c r="AC10" s="291">
        <f t="shared" si="0"/>
        <v>6</v>
      </c>
      <c r="AD10" s="291">
        <f t="shared" si="0"/>
        <v>2</v>
      </c>
      <c r="AE10" s="291">
        <f t="shared" si="0"/>
        <v>0</v>
      </c>
      <c r="AF10" s="291">
        <f t="shared" si="0"/>
        <v>2</v>
      </c>
      <c r="AG10" s="291">
        <f t="shared" si="0"/>
        <v>0</v>
      </c>
      <c r="AH10" s="291">
        <f t="shared" si="0"/>
        <v>0</v>
      </c>
      <c r="AI10" s="291">
        <f t="shared" ref="AI10:BB10" si="1">AI39+AI40+AI41+AI42+AI43+AI44+AI46</f>
        <v>0</v>
      </c>
      <c r="AJ10" s="291">
        <f t="shared" si="1"/>
        <v>0</v>
      </c>
      <c r="AK10" s="291">
        <f t="shared" si="1"/>
        <v>0</v>
      </c>
      <c r="AL10" s="291">
        <f t="shared" si="1"/>
        <v>1</v>
      </c>
      <c r="AM10" s="291">
        <f t="shared" si="1"/>
        <v>1</v>
      </c>
      <c r="AN10" s="291">
        <f t="shared" si="1"/>
        <v>1</v>
      </c>
      <c r="AO10" s="291">
        <f t="shared" si="1"/>
        <v>1</v>
      </c>
      <c r="AP10" s="291">
        <f t="shared" si="1"/>
        <v>0</v>
      </c>
      <c r="AQ10" s="291">
        <f t="shared" si="1"/>
        <v>0</v>
      </c>
      <c r="AR10" s="291">
        <f t="shared" si="1"/>
        <v>0</v>
      </c>
      <c r="AS10" s="291">
        <f t="shared" si="1"/>
        <v>0</v>
      </c>
      <c r="AT10" s="291">
        <f t="shared" si="1"/>
        <v>0</v>
      </c>
      <c r="AU10" s="291">
        <f t="shared" si="1"/>
        <v>0</v>
      </c>
      <c r="AV10" s="291">
        <f t="shared" si="1"/>
        <v>0</v>
      </c>
      <c r="AW10" s="291">
        <f t="shared" si="1"/>
        <v>0</v>
      </c>
      <c r="AX10" s="291">
        <f t="shared" si="1"/>
        <v>0</v>
      </c>
      <c r="AY10" s="291">
        <f t="shared" si="1"/>
        <v>0</v>
      </c>
      <c r="AZ10" s="291">
        <f t="shared" si="1"/>
        <v>0</v>
      </c>
      <c r="BA10" s="291">
        <f t="shared" si="1"/>
        <v>0</v>
      </c>
      <c r="BB10" s="291">
        <f t="shared" si="1"/>
        <v>4</v>
      </c>
      <c r="BC10" s="292"/>
      <c r="BD10" s="292"/>
      <c r="BE10" s="292"/>
      <c r="BF10" s="292"/>
      <c r="BG10" s="292"/>
      <c r="BH10" s="292"/>
    </row>
    <row r="11" spans="1:60" hidden="1" x14ac:dyDescent="0.2">
      <c r="A11" s="293" t="s">
        <v>618</v>
      </c>
      <c r="B11" s="294">
        <v>32</v>
      </c>
      <c r="C11" s="295">
        <v>0</v>
      </c>
      <c r="D11" s="295">
        <v>0</v>
      </c>
      <c r="E11" s="295">
        <v>0</v>
      </c>
      <c r="F11" s="295">
        <v>0</v>
      </c>
      <c r="G11" s="295">
        <v>0</v>
      </c>
      <c r="H11" s="295">
        <v>0</v>
      </c>
      <c r="I11" s="295">
        <v>0</v>
      </c>
      <c r="J11" s="295">
        <v>0</v>
      </c>
      <c r="K11" s="295">
        <v>0</v>
      </c>
      <c r="L11" s="295">
        <v>0</v>
      </c>
      <c r="M11" s="295">
        <v>0</v>
      </c>
      <c r="N11" s="295">
        <v>0</v>
      </c>
      <c r="O11" s="295">
        <v>0</v>
      </c>
      <c r="P11" s="295">
        <v>0</v>
      </c>
      <c r="Q11" s="295">
        <v>0</v>
      </c>
      <c r="R11" s="295">
        <v>0</v>
      </c>
      <c r="S11" s="295">
        <v>0</v>
      </c>
      <c r="T11" s="295">
        <v>0</v>
      </c>
      <c r="U11" s="295">
        <v>0</v>
      </c>
      <c r="V11" s="295">
        <v>0</v>
      </c>
      <c r="W11" s="295">
        <v>0</v>
      </c>
      <c r="X11" s="295">
        <v>0</v>
      </c>
      <c r="Y11" s="295">
        <v>0</v>
      </c>
      <c r="Z11" s="295">
        <v>0</v>
      </c>
      <c r="AA11" s="295">
        <v>0</v>
      </c>
      <c r="AB11" s="295">
        <v>0</v>
      </c>
      <c r="AC11" s="295">
        <v>0</v>
      </c>
      <c r="AD11" s="295">
        <v>0</v>
      </c>
      <c r="AE11" s="295">
        <v>0</v>
      </c>
      <c r="AF11" s="295">
        <v>0</v>
      </c>
      <c r="AG11" s="295">
        <v>0</v>
      </c>
      <c r="AH11" s="295">
        <v>0</v>
      </c>
      <c r="AI11" s="295">
        <v>0</v>
      </c>
      <c r="AJ11" s="295">
        <v>0</v>
      </c>
      <c r="AK11" s="295">
        <v>0</v>
      </c>
      <c r="AL11" s="295">
        <v>0</v>
      </c>
      <c r="AM11" s="295">
        <v>0</v>
      </c>
      <c r="AN11" s="295">
        <v>0</v>
      </c>
      <c r="AO11" s="295">
        <v>0</v>
      </c>
      <c r="AP11" s="295">
        <v>0</v>
      </c>
      <c r="AQ11" s="295">
        <v>0</v>
      </c>
      <c r="AR11" s="295">
        <v>0</v>
      </c>
      <c r="AS11" s="295">
        <v>0</v>
      </c>
      <c r="AT11" s="295">
        <v>0</v>
      </c>
      <c r="AU11" s="295">
        <v>0</v>
      </c>
      <c r="AV11" s="295">
        <v>0</v>
      </c>
      <c r="AW11" s="295">
        <v>0</v>
      </c>
      <c r="AX11" s="295">
        <v>0</v>
      </c>
      <c r="AY11" s="295">
        <v>0</v>
      </c>
      <c r="AZ11" s="295">
        <v>0</v>
      </c>
      <c r="BA11" s="295">
        <v>0</v>
      </c>
      <c r="BB11" s="295">
        <v>0</v>
      </c>
      <c r="BC11" s="295">
        <v>0</v>
      </c>
      <c r="BD11" s="295">
        <v>0</v>
      </c>
      <c r="BE11" s="295">
        <v>0</v>
      </c>
      <c r="BF11" s="295">
        <v>0</v>
      </c>
      <c r="BG11" s="295">
        <v>0</v>
      </c>
      <c r="BH11" s="295">
        <v>0</v>
      </c>
    </row>
    <row r="12" spans="1:60" hidden="1" x14ac:dyDescent="0.2">
      <c r="A12" s="293" t="s">
        <v>619</v>
      </c>
      <c r="B12" s="294">
        <v>35</v>
      </c>
      <c r="C12" s="295">
        <v>16</v>
      </c>
      <c r="D12" s="295">
        <v>3</v>
      </c>
      <c r="E12" s="295">
        <v>0</v>
      </c>
      <c r="F12" s="295">
        <v>4</v>
      </c>
      <c r="G12" s="295">
        <v>2</v>
      </c>
      <c r="H12" s="295">
        <v>14</v>
      </c>
      <c r="I12" s="295">
        <v>0</v>
      </c>
      <c r="J12" s="295">
        <v>2</v>
      </c>
      <c r="K12" s="295">
        <v>1</v>
      </c>
      <c r="L12" s="295">
        <v>3</v>
      </c>
      <c r="M12" s="295">
        <v>0</v>
      </c>
      <c r="N12" s="295">
        <v>0</v>
      </c>
      <c r="O12" s="295">
        <v>16</v>
      </c>
      <c r="P12" s="295">
        <v>5</v>
      </c>
      <c r="Q12" s="295">
        <v>0</v>
      </c>
      <c r="R12" s="295">
        <v>0</v>
      </c>
      <c r="S12" s="295">
        <v>0</v>
      </c>
      <c r="T12" s="295">
        <v>0</v>
      </c>
      <c r="U12" s="295">
        <v>0</v>
      </c>
      <c r="V12" s="295">
        <v>0</v>
      </c>
      <c r="W12" s="295">
        <v>0</v>
      </c>
      <c r="X12" s="295">
        <v>0</v>
      </c>
      <c r="Y12" s="295">
        <v>0</v>
      </c>
      <c r="Z12" s="295">
        <v>0</v>
      </c>
      <c r="AA12" s="295">
        <v>0</v>
      </c>
      <c r="AB12" s="296">
        <v>3</v>
      </c>
      <c r="AC12" s="296">
        <v>0</v>
      </c>
      <c r="AD12" s="296">
        <v>3</v>
      </c>
      <c r="AE12" s="296">
        <v>3</v>
      </c>
      <c r="AF12" s="296">
        <v>0</v>
      </c>
      <c r="AG12" s="296">
        <v>0</v>
      </c>
      <c r="AH12" s="296">
        <v>0</v>
      </c>
      <c r="AI12" s="296">
        <v>0</v>
      </c>
      <c r="AJ12" s="296">
        <v>0</v>
      </c>
      <c r="AK12" s="296">
        <v>0</v>
      </c>
      <c r="AL12" s="296">
        <v>0</v>
      </c>
      <c r="AM12" s="296">
        <v>0</v>
      </c>
      <c r="AN12" s="296">
        <v>0</v>
      </c>
      <c r="AO12" s="296">
        <v>0</v>
      </c>
      <c r="AP12" s="296">
        <v>3</v>
      </c>
      <c r="AQ12" s="296">
        <v>3</v>
      </c>
      <c r="AR12" s="296">
        <v>0</v>
      </c>
      <c r="AS12" s="296">
        <v>0</v>
      </c>
      <c r="AT12" s="296">
        <v>0</v>
      </c>
      <c r="AU12" s="296">
        <v>0</v>
      </c>
      <c r="AV12" s="296">
        <v>0</v>
      </c>
      <c r="AW12" s="296">
        <v>0</v>
      </c>
      <c r="AX12" s="296">
        <v>3</v>
      </c>
      <c r="AY12" s="296">
        <v>0</v>
      </c>
      <c r="AZ12" s="296">
        <v>0</v>
      </c>
      <c r="BA12" s="296">
        <v>0</v>
      </c>
      <c r="BB12" s="296">
        <v>0</v>
      </c>
      <c r="BC12" s="292">
        <v>0</v>
      </c>
      <c r="BD12" s="292">
        <v>0</v>
      </c>
      <c r="BE12" s="292">
        <v>0</v>
      </c>
      <c r="BF12" s="292">
        <v>0</v>
      </c>
      <c r="BG12" s="292">
        <v>0</v>
      </c>
      <c r="BH12" s="292">
        <v>1300</v>
      </c>
    </row>
    <row r="13" spans="1:60" ht="22.5" hidden="1" x14ac:dyDescent="0.2">
      <c r="A13" s="293" t="s">
        <v>620</v>
      </c>
      <c r="B13" s="294">
        <v>31</v>
      </c>
      <c r="C13" s="295">
        <v>7</v>
      </c>
      <c r="D13" s="295">
        <v>4</v>
      </c>
      <c r="E13" s="295">
        <v>2</v>
      </c>
      <c r="F13" s="295">
        <v>2</v>
      </c>
      <c r="G13" s="295">
        <v>0</v>
      </c>
      <c r="H13" s="295">
        <v>3</v>
      </c>
      <c r="I13" s="295">
        <v>1</v>
      </c>
      <c r="J13" s="295">
        <v>0</v>
      </c>
      <c r="K13" s="295">
        <v>0</v>
      </c>
      <c r="L13" s="295">
        <v>4</v>
      </c>
      <c r="M13" s="295">
        <v>0</v>
      </c>
      <c r="N13" s="295">
        <v>0</v>
      </c>
      <c r="O13" s="295">
        <v>1</v>
      </c>
      <c r="P13" s="295">
        <v>0</v>
      </c>
      <c r="Q13" s="295">
        <v>0</v>
      </c>
      <c r="R13" s="295">
        <v>0</v>
      </c>
      <c r="S13" s="295">
        <v>0</v>
      </c>
      <c r="T13" s="295">
        <v>0</v>
      </c>
      <c r="U13" s="295">
        <v>0</v>
      </c>
      <c r="V13" s="295">
        <v>0</v>
      </c>
      <c r="W13" s="295">
        <v>0</v>
      </c>
      <c r="X13" s="295">
        <v>0</v>
      </c>
      <c r="Y13" s="295">
        <v>0</v>
      </c>
      <c r="Z13" s="295">
        <v>0</v>
      </c>
      <c r="AA13" s="295">
        <v>0</v>
      </c>
      <c r="AB13" s="296">
        <v>3</v>
      </c>
      <c r="AC13" s="296">
        <v>0</v>
      </c>
      <c r="AD13" s="296">
        <v>2</v>
      </c>
      <c r="AE13" s="296">
        <v>0</v>
      </c>
      <c r="AF13" s="296">
        <v>0</v>
      </c>
      <c r="AG13" s="296">
        <v>0</v>
      </c>
      <c r="AH13" s="296">
        <v>0</v>
      </c>
      <c r="AI13" s="296">
        <v>0</v>
      </c>
      <c r="AJ13" s="296">
        <v>0</v>
      </c>
      <c r="AK13" s="296">
        <v>0</v>
      </c>
      <c r="AL13" s="296">
        <v>0</v>
      </c>
      <c r="AM13" s="296">
        <v>0</v>
      </c>
      <c r="AN13" s="296">
        <v>0</v>
      </c>
      <c r="AO13" s="296">
        <v>0</v>
      </c>
      <c r="AP13" s="296">
        <v>0</v>
      </c>
      <c r="AQ13" s="296">
        <v>0</v>
      </c>
      <c r="AR13" s="296">
        <v>0</v>
      </c>
      <c r="AS13" s="296">
        <v>0</v>
      </c>
      <c r="AT13" s="296">
        <v>0</v>
      </c>
      <c r="AU13" s="296">
        <v>0</v>
      </c>
      <c r="AV13" s="296">
        <v>0</v>
      </c>
      <c r="AW13" s="296">
        <v>0</v>
      </c>
      <c r="AX13" s="296">
        <v>0</v>
      </c>
      <c r="AY13" s="296">
        <v>0</v>
      </c>
      <c r="AZ13" s="296">
        <v>0</v>
      </c>
      <c r="BA13" s="296">
        <v>0</v>
      </c>
      <c r="BB13" s="296">
        <v>0</v>
      </c>
      <c r="BC13" s="292">
        <v>0</v>
      </c>
      <c r="BD13" s="292">
        <v>0</v>
      </c>
      <c r="BE13" s="292">
        <v>0</v>
      </c>
      <c r="BF13" s="292" t="s">
        <v>57</v>
      </c>
      <c r="BG13" s="292">
        <v>1104</v>
      </c>
      <c r="BH13" s="292">
        <v>5000</v>
      </c>
    </row>
    <row r="14" spans="1:60" hidden="1" x14ac:dyDescent="0.2">
      <c r="A14" s="293" t="s">
        <v>621</v>
      </c>
      <c r="B14" s="294">
        <v>26</v>
      </c>
      <c r="C14" s="295">
        <v>0</v>
      </c>
      <c r="D14" s="295">
        <v>0</v>
      </c>
      <c r="E14" s="295">
        <v>0</v>
      </c>
      <c r="F14" s="295">
        <v>0</v>
      </c>
      <c r="G14" s="295">
        <v>0</v>
      </c>
      <c r="H14" s="295">
        <v>0</v>
      </c>
      <c r="I14" s="295">
        <v>0</v>
      </c>
      <c r="J14" s="295">
        <v>0</v>
      </c>
      <c r="K14" s="295">
        <v>0</v>
      </c>
      <c r="L14" s="295">
        <v>0</v>
      </c>
      <c r="M14" s="295">
        <v>0</v>
      </c>
      <c r="N14" s="295">
        <v>0</v>
      </c>
      <c r="O14" s="295">
        <v>0</v>
      </c>
      <c r="P14" s="295">
        <v>0</v>
      </c>
      <c r="Q14" s="295">
        <v>0</v>
      </c>
      <c r="R14" s="295">
        <v>0</v>
      </c>
      <c r="S14" s="295">
        <v>0</v>
      </c>
      <c r="T14" s="295">
        <v>0</v>
      </c>
      <c r="U14" s="295">
        <v>0</v>
      </c>
      <c r="V14" s="295">
        <v>0</v>
      </c>
      <c r="W14" s="295">
        <v>0</v>
      </c>
      <c r="X14" s="295">
        <v>0</v>
      </c>
      <c r="Y14" s="295">
        <v>0</v>
      </c>
      <c r="Z14" s="295">
        <v>0</v>
      </c>
      <c r="AA14" s="295">
        <v>0</v>
      </c>
      <c r="AB14" s="296">
        <v>0</v>
      </c>
      <c r="AC14" s="296">
        <v>0</v>
      </c>
      <c r="AD14" s="296">
        <v>0</v>
      </c>
      <c r="AE14" s="296">
        <v>0</v>
      </c>
      <c r="AF14" s="296">
        <v>0</v>
      </c>
      <c r="AG14" s="296">
        <v>0</v>
      </c>
      <c r="AH14" s="296">
        <v>0</v>
      </c>
      <c r="AI14" s="296">
        <v>0</v>
      </c>
      <c r="AJ14" s="296">
        <v>0</v>
      </c>
      <c r="AK14" s="296">
        <v>0</v>
      </c>
      <c r="AL14" s="296">
        <v>0</v>
      </c>
      <c r="AM14" s="296">
        <v>0</v>
      </c>
      <c r="AN14" s="296">
        <v>0</v>
      </c>
      <c r="AO14" s="296">
        <v>0</v>
      </c>
      <c r="AP14" s="296">
        <v>0</v>
      </c>
      <c r="AQ14" s="296">
        <v>0</v>
      </c>
      <c r="AR14" s="296">
        <v>0</v>
      </c>
      <c r="AS14" s="296">
        <v>0</v>
      </c>
      <c r="AT14" s="296">
        <v>0</v>
      </c>
      <c r="AU14" s="296">
        <v>0</v>
      </c>
      <c r="AV14" s="296">
        <v>0</v>
      </c>
      <c r="AW14" s="296">
        <v>0</v>
      </c>
      <c r="AX14" s="296">
        <v>0</v>
      </c>
      <c r="AY14" s="296">
        <v>0</v>
      </c>
      <c r="AZ14" s="296">
        <v>0</v>
      </c>
      <c r="BA14" s="296">
        <v>0</v>
      </c>
      <c r="BB14" s="296">
        <v>0</v>
      </c>
      <c r="BC14" s="292">
        <v>0</v>
      </c>
      <c r="BD14" s="292">
        <v>0</v>
      </c>
      <c r="BE14" s="292">
        <v>0</v>
      </c>
      <c r="BF14" s="292">
        <v>0</v>
      </c>
      <c r="BG14" s="292">
        <v>0</v>
      </c>
      <c r="BH14" s="292">
        <v>0</v>
      </c>
    </row>
    <row r="15" spans="1:60" hidden="1" x14ac:dyDescent="0.2">
      <c r="A15" s="293" t="s">
        <v>622</v>
      </c>
      <c r="B15" s="294">
        <v>35</v>
      </c>
      <c r="C15" s="295">
        <v>9</v>
      </c>
      <c r="D15" s="295">
        <v>2</v>
      </c>
      <c r="E15" s="295">
        <v>0</v>
      </c>
      <c r="F15" s="295">
        <v>2</v>
      </c>
      <c r="G15" s="295">
        <v>3</v>
      </c>
      <c r="H15" s="295">
        <v>5</v>
      </c>
      <c r="I15" s="295">
        <v>2</v>
      </c>
      <c r="J15" s="295">
        <v>2</v>
      </c>
      <c r="K15" s="295">
        <v>1</v>
      </c>
      <c r="L15" s="295">
        <v>2</v>
      </c>
      <c r="M15" s="295">
        <v>0</v>
      </c>
      <c r="N15" s="295">
        <v>1</v>
      </c>
      <c r="O15" s="295">
        <v>6</v>
      </c>
      <c r="P15" s="295">
        <v>3</v>
      </c>
      <c r="Q15" s="295">
        <v>0</v>
      </c>
      <c r="R15" s="295">
        <v>2</v>
      </c>
      <c r="S15" s="295">
        <v>0</v>
      </c>
      <c r="T15" s="295">
        <v>0</v>
      </c>
      <c r="U15" s="295">
        <v>0</v>
      </c>
      <c r="V15" s="295">
        <v>0</v>
      </c>
      <c r="W15" s="295">
        <v>0</v>
      </c>
      <c r="X15" s="295">
        <v>0</v>
      </c>
      <c r="Y15" s="295">
        <v>0</v>
      </c>
      <c r="Z15" s="295">
        <v>0</v>
      </c>
      <c r="AA15" s="295">
        <v>0</v>
      </c>
      <c r="AB15" s="296">
        <v>2</v>
      </c>
      <c r="AC15" s="296">
        <v>1</v>
      </c>
      <c r="AD15" s="296">
        <v>1</v>
      </c>
      <c r="AE15" s="296">
        <v>0</v>
      </c>
      <c r="AF15" s="296">
        <v>1</v>
      </c>
      <c r="AG15" s="296">
        <v>0</v>
      </c>
      <c r="AH15" s="296">
        <v>0</v>
      </c>
      <c r="AI15" s="296">
        <v>0</v>
      </c>
      <c r="AJ15" s="296">
        <v>0</v>
      </c>
      <c r="AK15" s="296">
        <v>0</v>
      </c>
      <c r="AL15" s="296">
        <v>0</v>
      </c>
      <c r="AM15" s="296">
        <v>0</v>
      </c>
      <c r="AN15" s="296">
        <v>0</v>
      </c>
      <c r="AO15" s="296">
        <v>0</v>
      </c>
      <c r="AP15" s="296">
        <v>0</v>
      </c>
      <c r="AQ15" s="296">
        <v>0</v>
      </c>
      <c r="AR15" s="296">
        <v>0</v>
      </c>
      <c r="AS15" s="296">
        <v>0</v>
      </c>
      <c r="AT15" s="296">
        <v>0</v>
      </c>
      <c r="AU15" s="296">
        <v>0</v>
      </c>
      <c r="AV15" s="296">
        <v>0</v>
      </c>
      <c r="AW15" s="296">
        <v>0</v>
      </c>
      <c r="AX15" s="296">
        <v>0</v>
      </c>
      <c r="AY15" s="296">
        <v>0</v>
      </c>
      <c r="AZ15" s="296">
        <v>0</v>
      </c>
      <c r="BA15" s="296">
        <v>0</v>
      </c>
      <c r="BB15" s="296">
        <v>0</v>
      </c>
      <c r="BC15" s="292">
        <v>0</v>
      </c>
      <c r="BD15" s="292">
        <v>0</v>
      </c>
      <c r="BE15" s="292">
        <v>0</v>
      </c>
      <c r="BF15" s="292" t="s">
        <v>57</v>
      </c>
      <c r="BG15" s="292">
        <v>500</v>
      </c>
      <c r="BH15" s="292">
        <v>6800</v>
      </c>
    </row>
    <row r="16" spans="1:60" hidden="1" x14ac:dyDescent="0.2">
      <c r="A16" s="293" t="s">
        <v>623</v>
      </c>
      <c r="B16" s="294">
        <v>44</v>
      </c>
      <c r="C16" s="295">
        <v>9</v>
      </c>
      <c r="D16" s="295">
        <v>0</v>
      </c>
      <c r="E16" s="295">
        <v>6</v>
      </c>
      <c r="F16" s="295">
        <v>1</v>
      </c>
      <c r="G16" s="295">
        <v>2</v>
      </c>
      <c r="H16" s="295">
        <v>4</v>
      </c>
      <c r="I16" s="295">
        <v>1</v>
      </c>
      <c r="J16" s="295">
        <v>0</v>
      </c>
      <c r="K16" s="295">
        <v>0</v>
      </c>
      <c r="L16" s="295">
        <v>0</v>
      </c>
      <c r="M16" s="295">
        <v>2</v>
      </c>
      <c r="N16" s="295">
        <v>0</v>
      </c>
      <c r="O16" s="295">
        <v>0</v>
      </c>
      <c r="P16" s="295">
        <v>3</v>
      </c>
      <c r="Q16" s="295">
        <v>0</v>
      </c>
      <c r="R16" s="295">
        <v>0</v>
      </c>
      <c r="S16" s="295">
        <v>0</v>
      </c>
      <c r="T16" s="295">
        <v>0</v>
      </c>
      <c r="U16" s="295">
        <v>0</v>
      </c>
      <c r="V16" s="295">
        <v>0</v>
      </c>
      <c r="W16" s="295">
        <v>0</v>
      </c>
      <c r="X16" s="295">
        <v>4</v>
      </c>
      <c r="Y16" s="295">
        <v>4</v>
      </c>
      <c r="Z16" s="295">
        <v>0</v>
      </c>
      <c r="AA16" s="295">
        <v>0</v>
      </c>
      <c r="AB16" s="296">
        <v>2</v>
      </c>
      <c r="AC16" s="296">
        <v>2</v>
      </c>
      <c r="AD16" s="296">
        <v>0</v>
      </c>
      <c r="AE16" s="296">
        <v>0</v>
      </c>
      <c r="AF16" s="296">
        <v>0</v>
      </c>
      <c r="AG16" s="296">
        <v>0</v>
      </c>
      <c r="AH16" s="296">
        <v>0</v>
      </c>
      <c r="AI16" s="296">
        <v>0</v>
      </c>
      <c r="AJ16" s="296">
        <v>0</v>
      </c>
      <c r="AK16" s="296">
        <v>0</v>
      </c>
      <c r="AL16" s="296">
        <v>0</v>
      </c>
      <c r="AM16" s="296">
        <v>0</v>
      </c>
      <c r="AN16" s="296">
        <v>0</v>
      </c>
      <c r="AO16" s="296">
        <v>0</v>
      </c>
      <c r="AP16" s="296">
        <v>0</v>
      </c>
      <c r="AQ16" s="296">
        <v>0</v>
      </c>
      <c r="AR16" s="296">
        <v>0</v>
      </c>
      <c r="AS16" s="296">
        <v>0</v>
      </c>
      <c r="AT16" s="296">
        <v>0</v>
      </c>
      <c r="AU16" s="296">
        <v>0</v>
      </c>
      <c r="AV16" s="296">
        <v>0</v>
      </c>
      <c r="AW16" s="296">
        <v>0</v>
      </c>
      <c r="AX16" s="296">
        <v>0</v>
      </c>
      <c r="AY16" s="296">
        <v>0</v>
      </c>
      <c r="AZ16" s="296">
        <v>0</v>
      </c>
      <c r="BA16" s="296" t="s">
        <v>624</v>
      </c>
      <c r="BB16" s="296">
        <v>2</v>
      </c>
      <c r="BC16" s="292">
        <v>0</v>
      </c>
      <c r="BD16" s="292">
        <v>0</v>
      </c>
      <c r="BE16" s="292">
        <v>0</v>
      </c>
      <c r="BF16" s="292" t="s">
        <v>625</v>
      </c>
      <c r="BG16" s="292">
        <v>500</v>
      </c>
      <c r="BH16" s="292"/>
    </row>
    <row r="17" spans="1:60" ht="51" hidden="1" x14ac:dyDescent="0.2">
      <c r="A17" s="293" t="s">
        <v>626</v>
      </c>
      <c r="B17" s="294">
        <v>45</v>
      </c>
      <c r="C17" s="295">
        <v>15</v>
      </c>
      <c r="D17" s="295">
        <v>7</v>
      </c>
      <c r="E17" s="295">
        <v>6</v>
      </c>
      <c r="F17" s="295">
        <v>8</v>
      </c>
      <c r="G17" s="295">
        <v>1</v>
      </c>
      <c r="H17" s="295">
        <v>5</v>
      </c>
      <c r="I17" s="295">
        <v>3</v>
      </c>
      <c r="J17" s="295">
        <v>2</v>
      </c>
      <c r="K17" s="295">
        <v>5</v>
      </c>
      <c r="L17" s="295">
        <v>7</v>
      </c>
      <c r="M17" s="295">
        <v>6</v>
      </c>
      <c r="N17" s="295">
        <v>2</v>
      </c>
      <c r="O17" s="295">
        <v>0</v>
      </c>
      <c r="P17" s="295">
        <v>2</v>
      </c>
      <c r="Q17" s="295">
        <v>0</v>
      </c>
      <c r="R17" s="295">
        <v>3</v>
      </c>
      <c r="S17" s="295">
        <v>1</v>
      </c>
      <c r="T17" s="295">
        <v>1</v>
      </c>
      <c r="U17" s="295">
        <v>1</v>
      </c>
      <c r="V17" s="295">
        <v>1</v>
      </c>
      <c r="W17" s="295">
        <v>1</v>
      </c>
      <c r="X17" s="295">
        <v>1</v>
      </c>
      <c r="Y17" s="295">
        <v>1</v>
      </c>
      <c r="Z17" s="295">
        <v>0</v>
      </c>
      <c r="AA17" s="295">
        <v>0</v>
      </c>
      <c r="AB17" s="296">
        <v>9</v>
      </c>
      <c r="AC17" s="296">
        <v>5</v>
      </c>
      <c r="AD17" s="296">
        <v>3</v>
      </c>
      <c r="AE17" s="296">
        <v>1</v>
      </c>
      <c r="AF17" s="296">
        <v>3</v>
      </c>
      <c r="AG17" s="296">
        <v>0</v>
      </c>
      <c r="AH17" s="296">
        <v>0</v>
      </c>
      <c r="AI17" s="296">
        <v>0</v>
      </c>
      <c r="AJ17" s="296">
        <v>1</v>
      </c>
      <c r="AK17" s="296">
        <v>1</v>
      </c>
      <c r="AL17" s="296">
        <v>0</v>
      </c>
      <c r="AM17" s="296">
        <v>0</v>
      </c>
      <c r="AN17" s="296">
        <v>0</v>
      </c>
      <c r="AO17" s="296">
        <v>0</v>
      </c>
      <c r="AP17" s="296">
        <v>9</v>
      </c>
      <c r="AQ17" s="296">
        <v>9</v>
      </c>
      <c r="AR17" s="296">
        <v>1</v>
      </c>
      <c r="AS17" s="296">
        <v>1</v>
      </c>
      <c r="AT17" s="296">
        <v>0</v>
      </c>
      <c r="AU17" s="296">
        <v>0</v>
      </c>
      <c r="AV17" s="296">
        <v>0</v>
      </c>
      <c r="AW17" s="296">
        <v>0</v>
      </c>
      <c r="AX17" s="296">
        <v>0</v>
      </c>
      <c r="AY17" s="296">
        <v>0</v>
      </c>
      <c r="AZ17" s="296">
        <v>2</v>
      </c>
      <c r="BA17" s="296">
        <v>0</v>
      </c>
      <c r="BB17" s="296">
        <v>7</v>
      </c>
      <c r="BC17" s="297" t="s">
        <v>627</v>
      </c>
      <c r="BD17" s="297" t="s">
        <v>627</v>
      </c>
      <c r="BE17" s="297" t="s">
        <v>627</v>
      </c>
      <c r="BF17" s="292" t="s">
        <v>625</v>
      </c>
      <c r="BG17" s="292">
        <v>0</v>
      </c>
      <c r="BH17" s="292">
        <v>1300</v>
      </c>
    </row>
    <row r="18" spans="1:60" ht="30" hidden="1" customHeight="1" x14ac:dyDescent="0.25">
      <c r="A18" s="293" t="s">
        <v>628</v>
      </c>
      <c r="B18" s="294">
        <v>11</v>
      </c>
      <c r="C18" s="295">
        <v>9</v>
      </c>
      <c r="D18" s="295">
        <v>1</v>
      </c>
      <c r="E18" s="295">
        <v>0</v>
      </c>
      <c r="F18" s="295">
        <v>2</v>
      </c>
      <c r="G18" s="295">
        <v>0</v>
      </c>
      <c r="H18" s="295">
        <v>1</v>
      </c>
      <c r="I18" s="295">
        <v>0</v>
      </c>
      <c r="J18" s="295">
        <v>0</v>
      </c>
      <c r="K18" s="295">
        <v>0</v>
      </c>
      <c r="L18" s="295">
        <v>1</v>
      </c>
      <c r="M18" s="295">
        <v>0</v>
      </c>
      <c r="N18" s="295">
        <v>0</v>
      </c>
      <c r="O18" s="295">
        <v>0</v>
      </c>
      <c r="P18" s="295">
        <v>0</v>
      </c>
      <c r="Q18" s="295">
        <v>0</v>
      </c>
      <c r="R18" s="295">
        <v>0</v>
      </c>
      <c r="S18" s="295">
        <v>0</v>
      </c>
      <c r="T18" s="295">
        <v>0</v>
      </c>
      <c r="U18" s="295">
        <v>0</v>
      </c>
      <c r="V18" s="295">
        <v>0</v>
      </c>
      <c r="W18" s="295">
        <v>0</v>
      </c>
      <c r="X18" s="295">
        <v>1</v>
      </c>
      <c r="Y18" s="295">
        <v>1</v>
      </c>
      <c r="Z18" s="295">
        <v>0</v>
      </c>
      <c r="AA18" s="295">
        <v>0</v>
      </c>
      <c r="AB18" s="296">
        <v>1</v>
      </c>
      <c r="AC18" s="296">
        <v>0</v>
      </c>
      <c r="AD18" s="296">
        <v>1</v>
      </c>
      <c r="AE18" s="296">
        <v>0</v>
      </c>
      <c r="AF18" s="296">
        <v>0</v>
      </c>
      <c r="AG18" s="296">
        <v>0</v>
      </c>
      <c r="AH18" s="296">
        <v>0</v>
      </c>
      <c r="AI18" s="296">
        <v>0</v>
      </c>
      <c r="AJ18" s="296">
        <v>0</v>
      </c>
      <c r="AK18" s="296">
        <v>0</v>
      </c>
      <c r="AL18" s="296">
        <v>0</v>
      </c>
      <c r="AM18" s="296">
        <v>0</v>
      </c>
      <c r="AN18" s="296">
        <v>0</v>
      </c>
      <c r="AO18" s="296">
        <v>0</v>
      </c>
      <c r="AP18" s="296">
        <v>0</v>
      </c>
      <c r="AQ18" s="296">
        <v>0</v>
      </c>
      <c r="AR18" s="296">
        <v>0</v>
      </c>
      <c r="AS18" s="296">
        <v>0</v>
      </c>
      <c r="AT18" s="296">
        <v>0</v>
      </c>
      <c r="AU18" s="296">
        <v>0</v>
      </c>
      <c r="AV18" s="296">
        <v>0</v>
      </c>
      <c r="AW18" s="296">
        <v>0</v>
      </c>
      <c r="AX18" s="296">
        <v>0</v>
      </c>
      <c r="AY18" s="296">
        <v>0</v>
      </c>
      <c r="AZ18" s="296">
        <v>0</v>
      </c>
      <c r="BA18" s="296">
        <v>0</v>
      </c>
      <c r="BB18" s="296">
        <v>0</v>
      </c>
      <c r="BC18" s="263" t="s">
        <v>629</v>
      </c>
      <c r="BD18" s="292">
        <v>0</v>
      </c>
      <c r="BE18" s="263" t="s">
        <v>629</v>
      </c>
      <c r="BF18" s="292" t="s">
        <v>625</v>
      </c>
      <c r="BG18" s="292">
        <v>0</v>
      </c>
      <c r="BH18" s="292">
        <v>5300</v>
      </c>
    </row>
    <row r="19" spans="1:60" ht="22.5" hidden="1" x14ac:dyDescent="0.2">
      <c r="A19" s="293" t="s">
        <v>630</v>
      </c>
      <c r="B19" s="294">
        <v>19</v>
      </c>
      <c r="C19" s="295">
        <v>0</v>
      </c>
      <c r="D19" s="295">
        <v>0</v>
      </c>
      <c r="E19" s="295">
        <v>0</v>
      </c>
      <c r="F19" s="295">
        <v>0</v>
      </c>
      <c r="G19" s="295">
        <v>0</v>
      </c>
      <c r="H19" s="295">
        <v>0</v>
      </c>
      <c r="I19" s="295">
        <v>0</v>
      </c>
      <c r="J19" s="295">
        <v>0</v>
      </c>
      <c r="K19" s="295">
        <v>0</v>
      </c>
      <c r="L19" s="295">
        <v>0</v>
      </c>
      <c r="M19" s="295">
        <v>0</v>
      </c>
      <c r="N19" s="295">
        <v>0</v>
      </c>
      <c r="O19" s="295">
        <v>0</v>
      </c>
      <c r="P19" s="295">
        <v>0</v>
      </c>
      <c r="Q19" s="295">
        <v>0</v>
      </c>
      <c r="R19" s="295">
        <v>0</v>
      </c>
      <c r="S19" s="295">
        <v>0</v>
      </c>
      <c r="T19" s="295">
        <v>0</v>
      </c>
      <c r="U19" s="295">
        <v>0</v>
      </c>
      <c r="V19" s="295">
        <v>0</v>
      </c>
      <c r="W19" s="295">
        <v>0</v>
      </c>
      <c r="X19" s="295">
        <v>0</v>
      </c>
      <c r="Y19" s="295">
        <v>0</v>
      </c>
      <c r="Z19" s="295">
        <v>0</v>
      </c>
      <c r="AA19" s="295">
        <v>0</v>
      </c>
      <c r="AB19" s="296">
        <v>0</v>
      </c>
      <c r="AC19" s="296">
        <v>0</v>
      </c>
      <c r="AD19" s="296">
        <v>0</v>
      </c>
      <c r="AE19" s="296">
        <v>0</v>
      </c>
      <c r="AF19" s="296">
        <v>0</v>
      </c>
      <c r="AG19" s="296">
        <v>0</v>
      </c>
      <c r="AH19" s="296">
        <v>0</v>
      </c>
      <c r="AI19" s="296">
        <v>0</v>
      </c>
      <c r="AJ19" s="296">
        <v>0</v>
      </c>
      <c r="AK19" s="296">
        <v>0</v>
      </c>
      <c r="AL19" s="296">
        <v>0</v>
      </c>
      <c r="AM19" s="296">
        <v>0</v>
      </c>
      <c r="AN19" s="296">
        <v>0</v>
      </c>
      <c r="AO19" s="296">
        <v>0</v>
      </c>
      <c r="AP19" s="296">
        <v>0</v>
      </c>
      <c r="AQ19" s="296">
        <v>0</v>
      </c>
      <c r="AR19" s="296">
        <v>0</v>
      </c>
      <c r="AS19" s="296">
        <v>0</v>
      </c>
      <c r="AT19" s="296">
        <v>0</v>
      </c>
      <c r="AU19" s="296">
        <v>0</v>
      </c>
      <c r="AV19" s="296">
        <v>0</v>
      </c>
      <c r="AW19" s="296">
        <v>0</v>
      </c>
      <c r="AX19" s="296">
        <v>0</v>
      </c>
      <c r="AY19" s="296">
        <v>0</v>
      </c>
      <c r="AZ19" s="296">
        <v>0</v>
      </c>
      <c r="BA19" s="296">
        <v>0</v>
      </c>
      <c r="BB19" s="296">
        <v>0</v>
      </c>
      <c r="BC19" s="292">
        <v>0</v>
      </c>
      <c r="BD19" s="292">
        <v>0</v>
      </c>
      <c r="BE19" s="292">
        <v>0</v>
      </c>
      <c r="BF19" s="292">
        <v>0</v>
      </c>
      <c r="BG19" s="292">
        <v>0</v>
      </c>
      <c r="BH19" s="292">
        <v>0</v>
      </c>
    </row>
    <row r="20" spans="1:60" ht="22.5" hidden="1" x14ac:dyDescent="0.2">
      <c r="A20" s="293" t="s">
        <v>631</v>
      </c>
      <c r="B20" s="294">
        <v>16</v>
      </c>
      <c r="C20" s="295">
        <v>0</v>
      </c>
      <c r="D20" s="295">
        <v>0</v>
      </c>
      <c r="E20" s="295">
        <v>0</v>
      </c>
      <c r="F20" s="295">
        <v>0</v>
      </c>
      <c r="G20" s="295">
        <v>0</v>
      </c>
      <c r="H20" s="295">
        <v>0</v>
      </c>
      <c r="I20" s="295">
        <v>0</v>
      </c>
      <c r="J20" s="295">
        <v>0</v>
      </c>
      <c r="K20" s="295">
        <v>0</v>
      </c>
      <c r="L20" s="295">
        <v>0</v>
      </c>
      <c r="M20" s="295">
        <v>0</v>
      </c>
      <c r="N20" s="295">
        <v>0</v>
      </c>
      <c r="O20" s="295">
        <v>0</v>
      </c>
      <c r="P20" s="295">
        <v>0</v>
      </c>
      <c r="Q20" s="295">
        <v>0</v>
      </c>
      <c r="R20" s="295">
        <v>0</v>
      </c>
      <c r="S20" s="295">
        <v>0</v>
      </c>
      <c r="T20" s="295">
        <v>0</v>
      </c>
      <c r="U20" s="295">
        <v>0</v>
      </c>
      <c r="V20" s="295">
        <v>0</v>
      </c>
      <c r="W20" s="295">
        <v>0</v>
      </c>
      <c r="X20" s="295">
        <v>0</v>
      </c>
      <c r="Y20" s="295">
        <v>0</v>
      </c>
      <c r="Z20" s="295">
        <v>0</v>
      </c>
      <c r="AA20" s="295">
        <v>0</v>
      </c>
      <c r="AB20" s="296">
        <v>0</v>
      </c>
      <c r="AC20" s="296">
        <v>0</v>
      </c>
      <c r="AD20" s="296">
        <v>0</v>
      </c>
      <c r="AE20" s="296">
        <v>0</v>
      </c>
      <c r="AF20" s="296">
        <v>0</v>
      </c>
      <c r="AG20" s="296">
        <v>0</v>
      </c>
      <c r="AH20" s="296">
        <v>0</v>
      </c>
      <c r="AI20" s="296">
        <v>0</v>
      </c>
      <c r="AJ20" s="296">
        <v>0</v>
      </c>
      <c r="AK20" s="296">
        <v>0</v>
      </c>
      <c r="AL20" s="296">
        <v>0</v>
      </c>
      <c r="AM20" s="296">
        <v>0</v>
      </c>
      <c r="AN20" s="296">
        <v>0</v>
      </c>
      <c r="AO20" s="296">
        <v>0</v>
      </c>
      <c r="AP20" s="296">
        <v>0</v>
      </c>
      <c r="AQ20" s="296">
        <v>0</v>
      </c>
      <c r="AR20" s="296">
        <v>0</v>
      </c>
      <c r="AS20" s="296">
        <v>0</v>
      </c>
      <c r="AT20" s="296">
        <v>0</v>
      </c>
      <c r="AU20" s="296">
        <v>0</v>
      </c>
      <c r="AV20" s="296">
        <v>0</v>
      </c>
      <c r="AW20" s="296">
        <v>0</v>
      </c>
      <c r="AX20" s="296">
        <v>0</v>
      </c>
      <c r="AY20" s="296">
        <v>0</v>
      </c>
      <c r="AZ20" s="296">
        <v>0</v>
      </c>
      <c r="BA20" s="296">
        <v>0</v>
      </c>
      <c r="BB20" s="296">
        <v>0</v>
      </c>
      <c r="BC20" s="292">
        <v>0</v>
      </c>
      <c r="BD20" s="292">
        <v>0</v>
      </c>
      <c r="BE20" s="292">
        <v>0</v>
      </c>
      <c r="BF20" s="292">
        <v>0</v>
      </c>
      <c r="BG20" s="292">
        <v>0</v>
      </c>
      <c r="BH20" s="292">
        <v>0</v>
      </c>
    </row>
    <row r="21" spans="1:60" s="298" customFormat="1" ht="23.25" hidden="1" x14ac:dyDescent="0.25">
      <c r="A21" s="299" t="s">
        <v>632</v>
      </c>
      <c r="B21" s="300">
        <v>42</v>
      </c>
      <c r="C21" s="301">
        <v>10</v>
      </c>
      <c r="D21" s="301">
        <v>3</v>
      </c>
      <c r="E21" s="301">
        <v>1</v>
      </c>
      <c r="F21" s="301">
        <v>7</v>
      </c>
      <c r="G21" s="301">
        <v>2</v>
      </c>
      <c r="H21" s="301">
        <v>4</v>
      </c>
      <c r="I21" s="301">
        <v>2</v>
      </c>
      <c r="J21" s="301">
        <v>1</v>
      </c>
      <c r="K21" s="301">
        <v>3</v>
      </c>
      <c r="L21" s="301">
        <v>2</v>
      </c>
      <c r="M21" s="301">
        <v>1</v>
      </c>
      <c r="N21" s="301">
        <v>0</v>
      </c>
      <c r="O21" s="301">
        <v>0</v>
      </c>
      <c r="P21" s="301">
        <v>0</v>
      </c>
      <c r="Q21" s="301">
        <v>0</v>
      </c>
      <c r="R21" s="301">
        <v>0</v>
      </c>
      <c r="S21" s="301">
        <v>0</v>
      </c>
      <c r="T21" s="301"/>
      <c r="U21" s="301"/>
      <c r="V21" s="301">
        <v>1</v>
      </c>
      <c r="W21" s="301">
        <v>1</v>
      </c>
      <c r="X21" s="301"/>
      <c r="Y21" s="301"/>
      <c r="Z21" s="301"/>
      <c r="AA21" s="301"/>
      <c r="AB21" s="301">
        <v>11</v>
      </c>
      <c r="AC21" s="301">
        <v>5</v>
      </c>
      <c r="AD21" s="301">
        <v>5</v>
      </c>
      <c r="AE21" s="301">
        <v>1</v>
      </c>
      <c r="AF21" s="301">
        <v>0</v>
      </c>
      <c r="AG21" s="301">
        <v>0</v>
      </c>
      <c r="AH21" s="301">
        <v>0</v>
      </c>
      <c r="AI21" s="301">
        <v>0</v>
      </c>
      <c r="AJ21" s="301">
        <v>0</v>
      </c>
      <c r="AK21" s="301">
        <v>0</v>
      </c>
      <c r="AL21" s="301">
        <v>2</v>
      </c>
      <c r="AM21" s="301">
        <v>2</v>
      </c>
      <c r="AN21" s="301">
        <v>1</v>
      </c>
      <c r="AO21" s="301">
        <v>1</v>
      </c>
      <c r="AP21" s="301">
        <v>1</v>
      </c>
      <c r="AQ21" s="301">
        <v>1</v>
      </c>
      <c r="AR21" s="301"/>
      <c r="AS21" s="301"/>
      <c r="AT21" s="301"/>
      <c r="AU21" s="301"/>
      <c r="AV21" s="301"/>
      <c r="AW21" s="301"/>
      <c r="AX21" s="301"/>
      <c r="AY21" s="301"/>
      <c r="AZ21" s="301"/>
      <c r="BA21" s="301"/>
      <c r="BB21" s="301"/>
      <c r="BC21" s="302" t="s">
        <v>633</v>
      </c>
      <c r="BD21" s="303"/>
      <c r="BE21" s="303"/>
      <c r="BF21" s="303">
        <v>1</v>
      </c>
      <c r="BG21" s="303">
        <v>1000</v>
      </c>
      <c r="BH21" s="303" t="s">
        <v>634</v>
      </c>
    </row>
    <row r="22" spans="1:60" s="298" customFormat="1" hidden="1" x14ac:dyDescent="0.2">
      <c r="A22" s="299" t="s">
        <v>635</v>
      </c>
      <c r="B22" s="300">
        <v>15</v>
      </c>
      <c r="C22" s="300">
        <v>15</v>
      </c>
      <c r="D22" s="300">
        <v>0</v>
      </c>
      <c r="E22" s="300">
        <v>2</v>
      </c>
      <c r="F22" s="300">
        <v>0</v>
      </c>
      <c r="G22" s="300">
        <v>0</v>
      </c>
      <c r="H22" s="300">
        <v>14</v>
      </c>
      <c r="I22" s="300">
        <v>0</v>
      </c>
      <c r="J22" s="300">
        <v>0</v>
      </c>
      <c r="K22" s="300">
        <v>0</v>
      </c>
      <c r="L22" s="300">
        <v>0</v>
      </c>
      <c r="M22" s="300">
        <v>2</v>
      </c>
      <c r="N22" s="300">
        <v>0</v>
      </c>
      <c r="O22" s="300">
        <v>2</v>
      </c>
      <c r="P22" s="300">
        <v>5</v>
      </c>
      <c r="Q22" s="300">
        <v>6</v>
      </c>
      <c r="R22" s="300">
        <v>0</v>
      </c>
      <c r="S22" s="300">
        <v>0</v>
      </c>
      <c r="T22" s="300">
        <v>0</v>
      </c>
      <c r="U22" s="300">
        <v>0</v>
      </c>
      <c r="V22" s="300">
        <v>0</v>
      </c>
      <c r="W22" s="300">
        <v>0</v>
      </c>
      <c r="X22" s="300">
        <v>0</v>
      </c>
      <c r="Y22" s="300">
        <v>0</v>
      </c>
      <c r="Z22" s="300">
        <v>0</v>
      </c>
      <c r="AA22" s="300">
        <v>0</v>
      </c>
      <c r="AB22" s="300">
        <v>0</v>
      </c>
      <c r="AC22" s="300">
        <v>0</v>
      </c>
      <c r="AD22" s="300">
        <v>0</v>
      </c>
      <c r="AE22" s="300">
        <v>0</v>
      </c>
      <c r="AF22" s="300">
        <v>0</v>
      </c>
      <c r="AG22" s="300">
        <v>0</v>
      </c>
      <c r="AH22" s="300">
        <v>0</v>
      </c>
      <c r="AI22" s="300">
        <v>0</v>
      </c>
      <c r="AJ22" s="300">
        <v>0</v>
      </c>
      <c r="AK22" s="300">
        <v>0</v>
      </c>
      <c r="AL22" s="300">
        <v>0</v>
      </c>
      <c r="AM22" s="300">
        <v>0</v>
      </c>
      <c r="AN22" s="300">
        <v>0</v>
      </c>
      <c r="AO22" s="300">
        <v>0</v>
      </c>
      <c r="AP22" s="300">
        <v>0</v>
      </c>
      <c r="AQ22" s="300">
        <v>0</v>
      </c>
      <c r="AR22" s="300">
        <v>0</v>
      </c>
      <c r="AS22" s="300">
        <v>0</v>
      </c>
      <c r="AT22" s="300">
        <v>0</v>
      </c>
      <c r="AU22" s="300">
        <v>0</v>
      </c>
      <c r="AV22" s="300">
        <v>0</v>
      </c>
      <c r="AW22" s="300">
        <v>0</v>
      </c>
      <c r="AX22" s="300">
        <v>0</v>
      </c>
      <c r="AY22" s="300">
        <v>0</v>
      </c>
      <c r="AZ22" s="300">
        <v>0</v>
      </c>
      <c r="BA22" s="300">
        <v>0</v>
      </c>
      <c r="BB22" s="300">
        <v>0</v>
      </c>
      <c r="BC22" s="300">
        <v>0</v>
      </c>
      <c r="BD22" s="300">
        <v>0</v>
      </c>
      <c r="BE22" s="300">
        <v>0</v>
      </c>
      <c r="BF22" s="300">
        <v>0</v>
      </c>
      <c r="BG22" s="303"/>
      <c r="BH22" s="303"/>
    </row>
    <row r="23" spans="1:60" s="304" customFormat="1" ht="51" hidden="1" x14ac:dyDescent="0.2">
      <c r="A23" s="305" t="s">
        <v>636</v>
      </c>
      <c r="B23" s="306">
        <v>69</v>
      </c>
      <c r="C23" s="306">
        <v>28</v>
      </c>
      <c r="D23" s="306">
        <v>7</v>
      </c>
      <c r="E23" s="306">
        <v>6</v>
      </c>
      <c r="F23" s="306">
        <v>1</v>
      </c>
      <c r="G23" s="306">
        <v>0</v>
      </c>
      <c r="H23" s="306">
        <v>5</v>
      </c>
      <c r="I23" s="306">
        <v>1</v>
      </c>
      <c r="J23" s="306">
        <v>1</v>
      </c>
      <c r="K23" s="306">
        <v>1</v>
      </c>
      <c r="L23" s="306">
        <v>7</v>
      </c>
      <c r="M23" s="306">
        <v>0</v>
      </c>
      <c r="N23" s="306">
        <v>0</v>
      </c>
      <c r="O23" s="306">
        <v>0</v>
      </c>
      <c r="P23" s="306">
        <v>0</v>
      </c>
      <c r="Q23" s="306">
        <v>0</v>
      </c>
      <c r="R23" s="306">
        <v>1</v>
      </c>
      <c r="S23" s="306">
        <v>1</v>
      </c>
      <c r="T23" s="306">
        <v>0</v>
      </c>
      <c r="U23" s="306">
        <v>0</v>
      </c>
      <c r="V23" s="306">
        <v>0</v>
      </c>
      <c r="W23" s="306">
        <v>0</v>
      </c>
      <c r="X23" s="306">
        <v>1</v>
      </c>
      <c r="Y23" s="306">
        <v>1</v>
      </c>
      <c r="Z23" s="306">
        <v>0</v>
      </c>
      <c r="AA23" s="306">
        <v>0</v>
      </c>
      <c r="AB23" s="306">
        <v>7</v>
      </c>
      <c r="AC23" s="306">
        <v>7</v>
      </c>
      <c r="AD23" s="306">
        <v>0</v>
      </c>
      <c r="AE23" s="306">
        <v>0</v>
      </c>
      <c r="AF23" s="306">
        <v>1</v>
      </c>
      <c r="AG23" s="306">
        <v>1</v>
      </c>
      <c r="AH23" s="306">
        <v>0</v>
      </c>
      <c r="AI23" s="306">
        <v>0</v>
      </c>
      <c r="AJ23" s="306">
        <v>0</v>
      </c>
      <c r="AK23" s="306">
        <v>0</v>
      </c>
      <c r="AL23" s="306">
        <v>3</v>
      </c>
      <c r="AM23" s="306">
        <v>3</v>
      </c>
      <c r="AN23" s="306">
        <v>3</v>
      </c>
      <c r="AO23" s="306">
        <v>3</v>
      </c>
      <c r="AP23" s="306">
        <v>7</v>
      </c>
      <c r="AQ23" s="306">
        <v>7</v>
      </c>
      <c r="AR23" s="306">
        <v>1</v>
      </c>
      <c r="AS23" s="306">
        <v>1</v>
      </c>
      <c r="AT23" s="306">
        <v>3</v>
      </c>
      <c r="AU23" s="306">
        <v>3</v>
      </c>
      <c r="AV23" s="306">
        <v>5</v>
      </c>
      <c r="AW23" s="306">
        <v>5</v>
      </c>
      <c r="AX23" s="306">
        <v>1</v>
      </c>
      <c r="AY23" s="306">
        <v>0</v>
      </c>
      <c r="AZ23" s="306">
        <v>0</v>
      </c>
      <c r="BA23" s="306">
        <v>0</v>
      </c>
      <c r="BB23" s="306">
        <v>5</v>
      </c>
      <c r="BC23" s="297" t="s">
        <v>627</v>
      </c>
      <c r="BD23" s="306">
        <v>0</v>
      </c>
      <c r="BE23" s="297" t="s">
        <v>627</v>
      </c>
      <c r="BF23" s="306" t="s">
        <v>625</v>
      </c>
      <c r="BG23" s="307">
        <v>770</v>
      </c>
      <c r="BH23" s="307">
        <v>5500</v>
      </c>
    </row>
    <row r="24" spans="1:60" s="298" customFormat="1" ht="21.75" customHeight="1" x14ac:dyDescent="0.2">
      <c r="A24" s="299" t="s">
        <v>637</v>
      </c>
      <c r="B24" s="300">
        <v>38</v>
      </c>
      <c r="C24" s="300">
        <v>5</v>
      </c>
      <c r="D24" s="300">
        <v>1</v>
      </c>
      <c r="E24" s="300">
        <v>0</v>
      </c>
      <c r="F24" s="300">
        <v>2</v>
      </c>
      <c r="G24" s="300">
        <v>2</v>
      </c>
      <c r="H24" s="300">
        <v>4</v>
      </c>
      <c r="I24" s="300">
        <v>1</v>
      </c>
      <c r="J24" s="300">
        <v>0</v>
      </c>
      <c r="K24" s="300">
        <v>0</v>
      </c>
      <c r="L24" s="300">
        <v>1</v>
      </c>
      <c r="M24" s="300">
        <v>0</v>
      </c>
      <c r="N24" s="300">
        <v>0</v>
      </c>
      <c r="O24" s="300">
        <v>4</v>
      </c>
      <c r="P24" s="300">
        <v>1</v>
      </c>
      <c r="Q24" s="300">
        <v>0</v>
      </c>
      <c r="R24" s="300">
        <v>2</v>
      </c>
      <c r="S24" s="300">
        <v>0</v>
      </c>
      <c r="T24" s="300">
        <v>0</v>
      </c>
      <c r="U24" s="300">
        <v>0</v>
      </c>
      <c r="V24" s="300">
        <v>0</v>
      </c>
      <c r="W24" s="300">
        <v>0</v>
      </c>
      <c r="X24" s="300">
        <v>0</v>
      </c>
      <c r="Y24" s="300">
        <v>0</v>
      </c>
      <c r="Z24" s="300">
        <v>0</v>
      </c>
      <c r="AA24" s="300">
        <v>0</v>
      </c>
      <c r="AB24" s="300">
        <v>3</v>
      </c>
      <c r="AC24" s="300">
        <v>1</v>
      </c>
      <c r="AD24" s="300">
        <v>2</v>
      </c>
      <c r="AE24" s="300">
        <v>0</v>
      </c>
      <c r="AF24" s="300">
        <v>3</v>
      </c>
      <c r="AG24" s="300">
        <v>0</v>
      </c>
      <c r="AH24" s="300">
        <v>0</v>
      </c>
      <c r="AI24" s="300">
        <v>0</v>
      </c>
      <c r="AJ24" s="300">
        <v>0</v>
      </c>
      <c r="AK24" s="300">
        <v>0</v>
      </c>
      <c r="AL24" s="300">
        <v>0</v>
      </c>
      <c r="AM24" s="300">
        <v>0</v>
      </c>
      <c r="AN24" s="300">
        <v>0</v>
      </c>
      <c r="AO24" s="300">
        <v>0</v>
      </c>
      <c r="AP24" s="300">
        <v>0</v>
      </c>
      <c r="AQ24" s="300">
        <v>0</v>
      </c>
      <c r="AR24" s="300">
        <v>0</v>
      </c>
      <c r="AS24" s="300">
        <v>0</v>
      </c>
      <c r="AT24" s="300">
        <v>0</v>
      </c>
      <c r="AU24" s="300">
        <v>0</v>
      </c>
      <c r="AV24" s="300">
        <v>0</v>
      </c>
      <c r="AW24" s="300">
        <v>0</v>
      </c>
      <c r="AX24" s="300">
        <v>0</v>
      </c>
      <c r="AY24" s="300">
        <v>0</v>
      </c>
      <c r="AZ24" s="300">
        <v>0</v>
      </c>
      <c r="BA24" s="300">
        <v>0</v>
      </c>
      <c r="BB24" s="300">
        <v>0</v>
      </c>
      <c r="BC24" s="300">
        <v>0</v>
      </c>
      <c r="BD24" s="300">
        <v>0</v>
      </c>
      <c r="BE24" s="300" t="s">
        <v>57</v>
      </c>
      <c r="BF24" s="300" t="s">
        <v>625</v>
      </c>
      <c r="BG24" s="303">
        <v>1500</v>
      </c>
      <c r="BH24" s="303">
        <v>7100</v>
      </c>
    </row>
    <row r="25" spans="1:60" hidden="1" x14ac:dyDescent="0.2">
      <c r="A25" s="293" t="s">
        <v>638</v>
      </c>
      <c r="B25" s="294">
        <v>39</v>
      </c>
      <c r="C25" s="295">
        <v>4</v>
      </c>
      <c r="D25" s="295">
        <v>4</v>
      </c>
      <c r="E25" s="295">
        <v>2</v>
      </c>
      <c r="F25" s="295">
        <v>2</v>
      </c>
      <c r="G25" s="295">
        <v>0</v>
      </c>
      <c r="H25" s="295">
        <v>3</v>
      </c>
      <c r="I25" s="295">
        <v>0</v>
      </c>
      <c r="J25" s="295">
        <v>1</v>
      </c>
      <c r="K25" s="295">
        <v>1</v>
      </c>
      <c r="L25" s="295">
        <v>4</v>
      </c>
      <c r="M25" s="295">
        <v>0</v>
      </c>
      <c r="N25" s="295">
        <v>0</v>
      </c>
      <c r="O25" s="295">
        <v>2</v>
      </c>
      <c r="P25" s="295">
        <v>0</v>
      </c>
      <c r="Q25" s="295">
        <v>0</v>
      </c>
      <c r="R25" s="295">
        <v>0</v>
      </c>
      <c r="S25" s="295">
        <v>1</v>
      </c>
      <c r="T25" s="295">
        <v>4</v>
      </c>
      <c r="U25" s="295">
        <v>4</v>
      </c>
      <c r="V25" s="295">
        <v>0</v>
      </c>
      <c r="W25" s="295">
        <v>0</v>
      </c>
      <c r="X25" s="295">
        <v>1</v>
      </c>
      <c r="Y25" s="295">
        <v>1</v>
      </c>
      <c r="Z25" s="295">
        <v>0</v>
      </c>
      <c r="AA25" s="295">
        <v>0</v>
      </c>
      <c r="AB25" s="296">
        <v>6</v>
      </c>
      <c r="AC25" s="296">
        <v>2</v>
      </c>
      <c r="AD25" s="296">
        <v>4</v>
      </c>
      <c r="AE25" s="296">
        <v>0</v>
      </c>
      <c r="AF25" s="296">
        <v>0</v>
      </c>
      <c r="AG25" s="296">
        <v>2</v>
      </c>
      <c r="AH25" s="296">
        <v>6</v>
      </c>
      <c r="AI25" s="296">
        <v>6</v>
      </c>
      <c r="AJ25" s="296">
        <v>0</v>
      </c>
      <c r="AK25" s="296">
        <v>0</v>
      </c>
      <c r="AL25" s="296">
        <v>1</v>
      </c>
      <c r="AM25" s="296">
        <v>1</v>
      </c>
      <c r="AN25" s="296">
        <v>0</v>
      </c>
      <c r="AO25" s="296">
        <v>0</v>
      </c>
      <c r="AP25" s="296">
        <v>6</v>
      </c>
      <c r="AQ25" s="296">
        <v>6</v>
      </c>
      <c r="AR25" s="296">
        <v>0</v>
      </c>
      <c r="AS25" s="296">
        <v>0</v>
      </c>
      <c r="AT25" s="296">
        <v>1</v>
      </c>
      <c r="AU25" s="296">
        <v>1</v>
      </c>
      <c r="AV25" s="296">
        <v>0</v>
      </c>
      <c r="AW25" s="296">
        <v>0</v>
      </c>
      <c r="AX25" s="296">
        <v>0</v>
      </c>
      <c r="AY25" s="296">
        <v>0</v>
      </c>
      <c r="AZ25" s="296">
        <v>0</v>
      </c>
      <c r="BA25" s="296">
        <v>0</v>
      </c>
      <c r="BB25" s="296">
        <v>4</v>
      </c>
      <c r="BC25" s="292">
        <v>0</v>
      </c>
      <c r="BD25" s="292">
        <v>0</v>
      </c>
      <c r="BE25" s="292">
        <v>1</v>
      </c>
      <c r="BF25" s="292">
        <v>1</v>
      </c>
      <c r="BG25" s="292">
        <v>600</v>
      </c>
      <c r="BH25" s="292">
        <v>7350</v>
      </c>
    </row>
    <row r="26" spans="1:60" hidden="1" x14ac:dyDescent="0.2">
      <c r="A26" s="293" t="s">
        <v>639</v>
      </c>
      <c r="B26" s="294">
        <v>20</v>
      </c>
      <c r="C26" s="295"/>
      <c r="D26" s="295">
        <v>0</v>
      </c>
      <c r="E26" s="295">
        <v>0</v>
      </c>
      <c r="F26" s="295">
        <v>0</v>
      </c>
      <c r="G26" s="295"/>
      <c r="H26" s="295"/>
      <c r="I26" s="295"/>
      <c r="J26" s="295"/>
      <c r="K26" s="295">
        <v>0</v>
      </c>
      <c r="L26" s="295">
        <v>0</v>
      </c>
      <c r="M26" s="295">
        <v>0</v>
      </c>
      <c r="N26" s="295">
        <v>0</v>
      </c>
      <c r="O26" s="295"/>
      <c r="P26" s="295"/>
      <c r="Q26" s="295"/>
      <c r="R26" s="295"/>
      <c r="S26" s="295"/>
      <c r="T26" s="295"/>
      <c r="U26" s="295"/>
      <c r="V26" s="295"/>
      <c r="W26" s="295"/>
      <c r="X26" s="295"/>
      <c r="Y26" s="295"/>
      <c r="Z26" s="295"/>
      <c r="AA26" s="295"/>
      <c r="AB26" s="296"/>
      <c r="AC26" s="296"/>
      <c r="AD26" s="296"/>
      <c r="AE26" s="296"/>
      <c r="AF26" s="296"/>
      <c r="AG26" s="296"/>
      <c r="AH26" s="296"/>
      <c r="AI26" s="296"/>
      <c r="AJ26" s="296"/>
      <c r="AK26" s="296"/>
      <c r="AL26" s="296"/>
      <c r="AM26" s="296"/>
      <c r="AN26" s="296"/>
      <c r="AO26" s="296"/>
      <c r="AP26" s="296"/>
      <c r="AQ26" s="296"/>
      <c r="AR26" s="296"/>
      <c r="AS26" s="296"/>
      <c r="AT26" s="296"/>
      <c r="AU26" s="296"/>
      <c r="AV26" s="296"/>
      <c r="AW26" s="296"/>
      <c r="AX26" s="296"/>
      <c r="AY26" s="296"/>
      <c r="AZ26" s="296"/>
      <c r="BA26" s="296"/>
      <c r="BB26" s="296"/>
      <c r="BC26" s="292"/>
      <c r="BD26" s="292"/>
      <c r="BE26" s="292"/>
      <c r="BF26" s="292" t="s">
        <v>54</v>
      </c>
      <c r="BG26" s="292">
        <v>0</v>
      </c>
      <c r="BH26" s="292">
        <v>0</v>
      </c>
    </row>
    <row r="27" spans="1:60" ht="18" hidden="1" customHeight="1" x14ac:dyDescent="0.25">
      <c r="A27" s="293" t="s">
        <v>640</v>
      </c>
      <c r="B27" s="294">
        <v>55</v>
      </c>
      <c r="C27" s="295">
        <v>9</v>
      </c>
      <c r="D27" s="295">
        <v>9</v>
      </c>
      <c r="E27" s="295">
        <v>0</v>
      </c>
      <c r="F27" s="295">
        <v>7</v>
      </c>
      <c r="G27" s="295">
        <v>2</v>
      </c>
      <c r="H27" s="295">
        <v>8</v>
      </c>
      <c r="I27" s="295">
        <v>0</v>
      </c>
      <c r="J27" s="295">
        <v>1</v>
      </c>
      <c r="K27" s="295">
        <v>2</v>
      </c>
      <c r="L27" s="295">
        <v>3</v>
      </c>
      <c r="M27" s="295">
        <v>0</v>
      </c>
      <c r="N27" s="295">
        <v>1</v>
      </c>
      <c r="O27" s="295">
        <v>1</v>
      </c>
      <c r="P27" s="295">
        <v>5</v>
      </c>
      <c r="Q27" s="295">
        <v>0</v>
      </c>
      <c r="R27" s="295">
        <v>0</v>
      </c>
      <c r="S27" s="295">
        <v>0</v>
      </c>
      <c r="T27" s="295">
        <v>0</v>
      </c>
      <c r="U27" s="295">
        <v>0</v>
      </c>
      <c r="V27" s="295">
        <v>0</v>
      </c>
      <c r="W27" s="295">
        <v>0</v>
      </c>
      <c r="X27" s="295">
        <v>0</v>
      </c>
      <c r="Y27" s="295">
        <v>0</v>
      </c>
      <c r="Z27" s="295">
        <v>0</v>
      </c>
      <c r="AA27" s="295">
        <v>0</v>
      </c>
      <c r="AB27" s="296">
        <v>2</v>
      </c>
      <c r="AC27" s="296">
        <v>2</v>
      </c>
      <c r="AD27" s="296">
        <v>0</v>
      </c>
      <c r="AE27" s="296">
        <v>0</v>
      </c>
      <c r="AF27" s="296">
        <v>0</v>
      </c>
      <c r="AG27" s="296">
        <v>0</v>
      </c>
      <c r="AH27" s="296">
        <v>0</v>
      </c>
      <c r="AI27" s="296">
        <v>0</v>
      </c>
      <c r="AJ27" s="296">
        <v>0</v>
      </c>
      <c r="AK27" s="296">
        <v>0</v>
      </c>
      <c r="AL27" s="296">
        <v>0</v>
      </c>
      <c r="AM27" s="296">
        <v>0</v>
      </c>
      <c r="AN27" s="296">
        <v>0</v>
      </c>
      <c r="AO27" s="296">
        <v>0</v>
      </c>
      <c r="AP27" s="296">
        <v>0</v>
      </c>
      <c r="AQ27" s="296">
        <v>0</v>
      </c>
      <c r="AR27" s="296">
        <v>0</v>
      </c>
      <c r="AS27" s="296">
        <v>0</v>
      </c>
      <c r="AT27" s="296">
        <v>0</v>
      </c>
      <c r="AU27" s="296">
        <v>0</v>
      </c>
      <c r="AV27" s="296">
        <v>0</v>
      </c>
      <c r="AW27" s="296">
        <v>0</v>
      </c>
      <c r="AX27" s="296">
        <v>0</v>
      </c>
      <c r="AY27" s="296">
        <v>0</v>
      </c>
      <c r="AZ27" s="296">
        <v>0</v>
      </c>
      <c r="BA27" s="296">
        <v>0</v>
      </c>
      <c r="BB27" s="296">
        <v>0</v>
      </c>
      <c r="BC27" s="292" t="s">
        <v>54</v>
      </c>
      <c r="BD27" s="292" t="s">
        <v>54</v>
      </c>
      <c r="BE27" s="273" t="s">
        <v>641</v>
      </c>
      <c r="BF27" s="292" t="s">
        <v>57</v>
      </c>
      <c r="BG27" s="292">
        <v>1000</v>
      </c>
      <c r="BH27" s="292">
        <v>1000</v>
      </c>
    </row>
    <row r="28" spans="1:60" hidden="1" x14ac:dyDescent="0.2">
      <c r="A28" s="293" t="s">
        <v>642</v>
      </c>
      <c r="B28" s="294">
        <v>30</v>
      </c>
      <c r="C28" s="295">
        <v>9</v>
      </c>
      <c r="D28" s="295">
        <v>1</v>
      </c>
      <c r="E28" s="295">
        <v>0</v>
      </c>
      <c r="F28" s="295">
        <v>1</v>
      </c>
      <c r="G28" s="295">
        <v>8</v>
      </c>
      <c r="H28" s="295">
        <v>4</v>
      </c>
      <c r="I28" s="295">
        <v>3</v>
      </c>
      <c r="J28" s="295">
        <v>1</v>
      </c>
      <c r="K28" s="295">
        <v>0</v>
      </c>
      <c r="L28" s="295">
        <v>1</v>
      </c>
      <c r="M28" s="295">
        <v>3</v>
      </c>
      <c r="N28" s="295">
        <v>0</v>
      </c>
      <c r="O28" s="295">
        <v>7</v>
      </c>
      <c r="P28" s="295">
        <v>2</v>
      </c>
      <c r="Q28" s="295">
        <v>0</v>
      </c>
      <c r="R28" s="295">
        <v>0</v>
      </c>
      <c r="S28" s="295">
        <v>0</v>
      </c>
      <c r="T28" s="295">
        <v>0</v>
      </c>
      <c r="U28" s="295">
        <v>0</v>
      </c>
      <c r="V28" s="295">
        <v>0</v>
      </c>
      <c r="W28" s="295">
        <v>0</v>
      </c>
      <c r="X28" s="295">
        <v>0</v>
      </c>
      <c r="Y28" s="295">
        <v>0</v>
      </c>
      <c r="Z28" s="295">
        <v>0</v>
      </c>
      <c r="AA28" s="295">
        <v>0</v>
      </c>
      <c r="AB28" s="296">
        <v>4</v>
      </c>
      <c r="AC28" s="296">
        <v>1</v>
      </c>
      <c r="AD28" s="296">
        <v>3</v>
      </c>
      <c r="AE28" s="296">
        <v>0</v>
      </c>
      <c r="AF28" s="296">
        <v>1</v>
      </c>
      <c r="AG28" s="296">
        <v>0</v>
      </c>
      <c r="AH28" s="296">
        <v>0</v>
      </c>
      <c r="AI28" s="296">
        <v>0</v>
      </c>
      <c r="AJ28" s="296">
        <v>0</v>
      </c>
      <c r="AK28" s="296">
        <v>0</v>
      </c>
      <c r="AL28" s="296">
        <v>0</v>
      </c>
      <c r="AM28" s="296">
        <v>0</v>
      </c>
      <c r="AN28" s="296">
        <v>0</v>
      </c>
      <c r="AO28" s="296">
        <v>0</v>
      </c>
      <c r="AP28" s="296">
        <v>1</v>
      </c>
      <c r="AQ28" s="296">
        <v>1</v>
      </c>
      <c r="AR28" s="296">
        <v>0</v>
      </c>
      <c r="AS28" s="296">
        <v>0</v>
      </c>
      <c r="AT28" s="296">
        <v>0</v>
      </c>
      <c r="AU28" s="296">
        <v>0</v>
      </c>
      <c r="AV28" s="296">
        <v>0</v>
      </c>
      <c r="AW28" s="296">
        <v>0</v>
      </c>
      <c r="AX28" s="296">
        <v>0</v>
      </c>
      <c r="AY28" s="296">
        <v>0</v>
      </c>
      <c r="AZ28" s="296">
        <v>0</v>
      </c>
      <c r="BA28" s="296">
        <v>0</v>
      </c>
      <c r="BB28" s="296">
        <v>1</v>
      </c>
      <c r="BC28" s="292" t="s">
        <v>54</v>
      </c>
      <c r="BD28" s="292" t="s">
        <v>54</v>
      </c>
      <c r="BE28" s="292" t="s">
        <v>54</v>
      </c>
      <c r="BF28" s="292" t="s">
        <v>57</v>
      </c>
      <c r="BG28" s="292">
        <v>2200</v>
      </c>
      <c r="BH28" s="292">
        <v>1000</v>
      </c>
    </row>
    <row r="29" spans="1:60" s="298" customFormat="1" hidden="1" x14ac:dyDescent="0.2">
      <c r="A29" s="299" t="s">
        <v>643</v>
      </c>
      <c r="B29" s="300">
        <v>32</v>
      </c>
      <c r="C29" s="301">
        <v>16</v>
      </c>
      <c r="D29" s="301">
        <v>2</v>
      </c>
      <c r="E29" s="301">
        <v>2</v>
      </c>
      <c r="F29" s="301">
        <v>12</v>
      </c>
      <c r="G29" s="301">
        <v>2</v>
      </c>
      <c r="H29" s="301">
        <v>8</v>
      </c>
      <c r="I29" s="301">
        <v>2</v>
      </c>
      <c r="J29" s="301">
        <v>6</v>
      </c>
      <c r="K29" s="301">
        <v>0</v>
      </c>
      <c r="L29" s="301">
        <v>5</v>
      </c>
      <c r="M29" s="301">
        <v>0</v>
      </c>
      <c r="N29" s="301">
        <v>0</v>
      </c>
      <c r="O29" s="301">
        <v>14</v>
      </c>
      <c r="P29" s="301">
        <v>2</v>
      </c>
      <c r="Q29" s="301">
        <v>0</v>
      </c>
      <c r="R29" s="301">
        <v>2</v>
      </c>
      <c r="S29" s="301">
        <v>0</v>
      </c>
      <c r="T29" s="301">
        <v>0</v>
      </c>
      <c r="U29" s="301">
        <v>0</v>
      </c>
      <c r="V29" s="301">
        <v>1</v>
      </c>
      <c r="W29" s="301">
        <v>1</v>
      </c>
      <c r="X29" s="301">
        <v>0</v>
      </c>
      <c r="Y29" s="301">
        <v>0</v>
      </c>
      <c r="Z29" s="301">
        <v>0</v>
      </c>
      <c r="AA29" s="301">
        <v>0</v>
      </c>
      <c r="AB29" s="301">
        <v>5</v>
      </c>
      <c r="AC29" s="301">
        <v>2</v>
      </c>
      <c r="AD29" s="301">
        <v>7</v>
      </c>
      <c r="AE29" s="301">
        <v>8</v>
      </c>
      <c r="AF29" s="301">
        <v>1</v>
      </c>
      <c r="AG29" s="301">
        <v>0</v>
      </c>
      <c r="AH29" s="301">
        <v>0</v>
      </c>
      <c r="AI29" s="301">
        <v>0</v>
      </c>
      <c r="AJ29" s="301">
        <v>0</v>
      </c>
      <c r="AK29" s="301">
        <v>0</v>
      </c>
      <c r="AL29" s="301">
        <v>0</v>
      </c>
      <c r="AM29" s="301">
        <v>0</v>
      </c>
      <c r="AN29" s="301">
        <v>0</v>
      </c>
      <c r="AO29" s="301">
        <v>0</v>
      </c>
      <c r="AP29" s="301">
        <v>0</v>
      </c>
      <c r="AQ29" s="301">
        <v>0</v>
      </c>
      <c r="AR29" s="301">
        <v>0</v>
      </c>
      <c r="AS29" s="301">
        <v>0</v>
      </c>
      <c r="AT29" s="301">
        <v>0</v>
      </c>
      <c r="AU29" s="301">
        <v>0</v>
      </c>
      <c r="AV29" s="301">
        <v>0</v>
      </c>
      <c r="AW29" s="301">
        <v>0</v>
      </c>
      <c r="AX29" s="301">
        <v>0</v>
      </c>
      <c r="AY29" s="301">
        <v>0</v>
      </c>
      <c r="AZ29" s="301">
        <v>0</v>
      </c>
      <c r="BA29" s="301">
        <v>0</v>
      </c>
      <c r="BB29" s="301">
        <v>0</v>
      </c>
      <c r="BC29" s="303" t="s">
        <v>54</v>
      </c>
      <c r="BD29" s="303" t="s">
        <v>54</v>
      </c>
      <c r="BE29" s="303" t="s">
        <v>54</v>
      </c>
      <c r="BF29" s="303" t="s">
        <v>625</v>
      </c>
      <c r="BG29" s="303">
        <v>1000</v>
      </c>
      <c r="BH29" s="303">
        <v>10000</v>
      </c>
    </row>
    <row r="30" spans="1:60" ht="23.25" hidden="1" x14ac:dyDescent="0.25">
      <c r="A30" s="293" t="s">
        <v>644</v>
      </c>
      <c r="B30" s="294">
        <v>21</v>
      </c>
      <c r="C30" s="295">
        <v>6</v>
      </c>
      <c r="D30" s="295">
        <v>1</v>
      </c>
      <c r="E30" s="295">
        <v>2</v>
      </c>
      <c r="F30" s="295">
        <v>3</v>
      </c>
      <c r="G30" s="295">
        <v>3</v>
      </c>
      <c r="H30" s="295">
        <v>2</v>
      </c>
      <c r="I30" s="295">
        <v>2</v>
      </c>
      <c r="J30" s="295">
        <v>1</v>
      </c>
      <c r="K30" s="295">
        <v>1</v>
      </c>
      <c r="L30" s="295">
        <v>0</v>
      </c>
      <c r="M30" s="295">
        <v>2</v>
      </c>
      <c r="N30" s="295">
        <v>0</v>
      </c>
      <c r="O30" s="295">
        <v>3</v>
      </c>
      <c r="P30" s="295">
        <v>0</v>
      </c>
      <c r="Q30" s="295">
        <v>0</v>
      </c>
      <c r="R30" s="295">
        <v>0</v>
      </c>
      <c r="S30" s="295">
        <v>0</v>
      </c>
      <c r="T30" s="295">
        <v>0</v>
      </c>
      <c r="U30" s="295">
        <v>0</v>
      </c>
      <c r="V30" s="295">
        <v>0</v>
      </c>
      <c r="W30" s="295">
        <v>0</v>
      </c>
      <c r="X30" s="295">
        <v>0</v>
      </c>
      <c r="Y30" s="295">
        <v>0</v>
      </c>
      <c r="Z30" s="295">
        <v>0</v>
      </c>
      <c r="AA30" s="295">
        <v>0</v>
      </c>
      <c r="AB30" s="296">
        <v>2</v>
      </c>
      <c r="AC30" s="296">
        <v>0</v>
      </c>
      <c r="AD30" s="296">
        <v>2</v>
      </c>
      <c r="AE30" s="296">
        <v>0</v>
      </c>
      <c r="AF30" s="296">
        <v>0</v>
      </c>
      <c r="AG30" s="296">
        <v>0</v>
      </c>
      <c r="AH30" s="296">
        <v>0</v>
      </c>
      <c r="AI30" s="296">
        <v>0</v>
      </c>
      <c r="AJ30" s="296">
        <v>0</v>
      </c>
      <c r="AK30" s="296">
        <v>0</v>
      </c>
      <c r="AL30" s="296">
        <v>1</v>
      </c>
      <c r="AM30" s="296">
        <v>1</v>
      </c>
      <c r="AN30" s="296">
        <v>0</v>
      </c>
      <c r="AO30" s="296">
        <v>0</v>
      </c>
      <c r="AP30" s="296">
        <v>2</v>
      </c>
      <c r="AQ30" s="296">
        <v>2</v>
      </c>
      <c r="AR30" s="296">
        <v>1</v>
      </c>
      <c r="AS30" s="296">
        <v>1</v>
      </c>
      <c r="AT30" s="296">
        <v>0</v>
      </c>
      <c r="AU30" s="296">
        <v>0</v>
      </c>
      <c r="AV30" s="296">
        <v>0</v>
      </c>
      <c r="AW30" s="296">
        <v>0</v>
      </c>
      <c r="AX30" s="296">
        <v>0</v>
      </c>
      <c r="AY30" s="296">
        <v>0</v>
      </c>
      <c r="AZ30" s="296">
        <v>0</v>
      </c>
      <c r="BA30" s="296">
        <v>0</v>
      </c>
      <c r="BB30" s="296">
        <v>2</v>
      </c>
      <c r="BC30" s="292" t="s">
        <v>54</v>
      </c>
      <c r="BD30" s="292" t="s">
        <v>54</v>
      </c>
      <c r="BE30" s="263" t="s">
        <v>645</v>
      </c>
      <c r="BF30" s="292" t="s">
        <v>57</v>
      </c>
      <c r="BG30" s="292">
        <v>600</v>
      </c>
      <c r="BH30" s="292">
        <v>6700</v>
      </c>
    </row>
    <row r="31" spans="1:60" ht="12.75" hidden="1" customHeight="1" x14ac:dyDescent="0.2">
      <c r="A31" s="293" t="s">
        <v>646</v>
      </c>
      <c r="B31" s="294">
        <v>18</v>
      </c>
      <c r="C31" s="295">
        <v>3</v>
      </c>
      <c r="D31" s="295">
        <v>1</v>
      </c>
      <c r="E31" s="295">
        <v>0</v>
      </c>
      <c r="F31" s="295">
        <v>3</v>
      </c>
      <c r="G31" s="295">
        <v>0</v>
      </c>
      <c r="H31" s="295">
        <v>1</v>
      </c>
      <c r="I31" s="295">
        <v>1</v>
      </c>
      <c r="J31" s="295">
        <v>1</v>
      </c>
      <c r="K31" s="295">
        <v>0</v>
      </c>
      <c r="L31" s="295">
        <v>1</v>
      </c>
      <c r="M31" s="295">
        <v>0</v>
      </c>
      <c r="N31" s="295">
        <v>0</v>
      </c>
      <c r="O31" s="295">
        <v>2</v>
      </c>
      <c r="P31" s="295">
        <v>0</v>
      </c>
      <c r="Q31" s="295">
        <v>0</v>
      </c>
      <c r="R31" s="295">
        <v>0</v>
      </c>
      <c r="S31" s="295">
        <v>1</v>
      </c>
      <c r="T31" s="295">
        <v>0</v>
      </c>
      <c r="U31" s="295">
        <v>0</v>
      </c>
      <c r="V31" s="295">
        <v>0</v>
      </c>
      <c r="W31" s="295">
        <v>0</v>
      </c>
      <c r="X31" s="295">
        <v>1</v>
      </c>
      <c r="Y31" s="295">
        <v>1</v>
      </c>
      <c r="Z31" s="295">
        <v>0</v>
      </c>
      <c r="AA31" s="295">
        <v>0</v>
      </c>
      <c r="AB31" s="296">
        <v>1</v>
      </c>
      <c r="AC31" s="296">
        <v>1</v>
      </c>
      <c r="AD31" s="296">
        <v>0</v>
      </c>
      <c r="AE31" s="296">
        <v>0</v>
      </c>
      <c r="AF31" s="296">
        <v>0</v>
      </c>
      <c r="AG31" s="296">
        <v>0</v>
      </c>
      <c r="AH31" s="296">
        <v>0</v>
      </c>
      <c r="AI31" s="296">
        <v>0</v>
      </c>
      <c r="AJ31" s="296">
        <v>0</v>
      </c>
      <c r="AK31" s="296">
        <v>0</v>
      </c>
      <c r="AL31" s="296">
        <v>1</v>
      </c>
      <c r="AM31" s="296">
        <v>1</v>
      </c>
      <c r="AN31" s="296">
        <v>0</v>
      </c>
      <c r="AO31" s="296">
        <v>0</v>
      </c>
      <c r="AP31" s="296">
        <v>0</v>
      </c>
      <c r="AQ31" s="296">
        <v>0</v>
      </c>
      <c r="AR31" s="296">
        <v>0</v>
      </c>
      <c r="AS31" s="296">
        <v>0</v>
      </c>
      <c r="AT31" s="296">
        <v>1</v>
      </c>
      <c r="AU31" s="296">
        <v>1</v>
      </c>
      <c r="AV31" s="296">
        <v>0</v>
      </c>
      <c r="AW31" s="296">
        <v>0</v>
      </c>
      <c r="AX31" s="296">
        <v>0</v>
      </c>
      <c r="AY31" s="296">
        <v>0</v>
      </c>
      <c r="AZ31" s="296">
        <v>0</v>
      </c>
      <c r="BA31" s="296">
        <v>0</v>
      </c>
      <c r="BB31" s="296">
        <v>0</v>
      </c>
      <c r="BC31" s="292" t="s">
        <v>54</v>
      </c>
      <c r="BD31" s="292" t="s">
        <v>54</v>
      </c>
      <c r="BE31" s="292" t="s">
        <v>54</v>
      </c>
      <c r="BF31" s="292" t="s">
        <v>57</v>
      </c>
      <c r="BG31" s="292">
        <v>1000</v>
      </c>
      <c r="BH31" s="292">
        <v>1300</v>
      </c>
    </row>
    <row r="32" spans="1:60" hidden="1" x14ac:dyDescent="0.2">
      <c r="A32" s="293" t="s">
        <v>647</v>
      </c>
      <c r="B32" s="294">
        <v>14</v>
      </c>
      <c r="C32" s="295">
        <v>1</v>
      </c>
      <c r="D32" s="295">
        <v>1</v>
      </c>
      <c r="E32" s="295">
        <v>0</v>
      </c>
      <c r="F32" s="295">
        <v>1</v>
      </c>
      <c r="G32" s="295">
        <v>0</v>
      </c>
      <c r="H32" s="295">
        <v>0</v>
      </c>
      <c r="I32" s="295">
        <v>0</v>
      </c>
      <c r="J32" s="295">
        <v>1</v>
      </c>
      <c r="K32" s="295">
        <v>0</v>
      </c>
      <c r="L32" s="295">
        <v>0</v>
      </c>
      <c r="M32" s="295">
        <v>0</v>
      </c>
      <c r="N32" s="295">
        <v>0</v>
      </c>
      <c r="O32" s="295">
        <v>0</v>
      </c>
      <c r="P32" s="295">
        <v>0</v>
      </c>
      <c r="Q32" s="295">
        <v>0</v>
      </c>
      <c r="R32" s="295">
        <v>0</v>
      </c>
      <c r="S32" s="295">
        <v>0</v>
      </c>
      <c r="T32" s="295">
        <v>0</v>
      </c>
      <c r="U32" s="295">
        <v>0</v>
      </c>
      <c r="V32" s="295">
        <v>0</v>
      </c>
      <c r="W32" s="295">
        <v>0</v>
      </c>
      <c r="X32" s="295">
        <v>0</v>
      </c>
      <c r="Y32" s="295">
        <v>0</v>
      </c>
      <c r="Z32" s="295">
        <v>0</v>
      </c>
      <c r="AA32" s="295">
        <v>0</v>
      </c>
      <c r="AB32" s="296">
        <v>0</v>
      </c>
      <c r="AC32" s="296">
        <v>0</v>
      </c>
      <c r="AD32" s="296">
        <v>0</v>
      </c>
      <c r="AE32" s="296">
        <v>0</v>
      </c>
      <c r="AF32" s="296">
        <v>0</v>
      </c>
      <c r="AG32" s="296">
        <v>0</v>
      </c>
      <c r="AH32" s="296">
        <v>0</v>
      </c>
      <c r="AI32" s="296">
        <v>0</v>
      </c>
      <c r="AJ32" s="296">
        <v>0</v>
      </c>
      <c r="AK32" s="296">
        <v>0</v>
      </c>
      <c r="AL32" s="296">
        <v>0</v>
      </c>
      <c r="AM32" s="296">
        <v>0</v>
      </c>
      <c r="AN32" s="296">
        <v>0</v>
      </c>
      <c r="AO32" s="296">
        <v>0</v>
      </c>
      <c r="AP32" s="296">
        <v>0</v>
      </c>
      <c r="AQ32" s="296">
        <v>0</v>
      </c>
      <c r="AR32" s="296">
        <v>0</v>
      </c>
      <c r="AS32" s="296">
        <v>0</v>
      </c>
      <c r="AT32" s="296">
        <v>0</v>
      </c>
      <c r="AU32" s="296">
        <v>0</v>
      </c>
      <c r="AV32" s="296">
        <v>0</v>
      </c>
      <c r="AW32" s="296">
        <v>0</v>
      </c>
      <c r="AX32" s="296">
        <v>0</v>
      </c>
      <c r="AY32" s="296">
        <v>0</v>
      </c>
      <c r="AZ32" s="296">
        <v>0</v>
      </c>
      <c r="BA32" s="296">
        <v>0</v>
      </c>
      <c r="BB32" s="296">
        <v>0</v>
      </c>
      <c r="BC32" s="292" t="s">
        <v>54</v>
      </c>
      <c r="BD32" s="292" t="s">
        <v>54</v>
      </c>
      <c r="BE32" s="292" t="s">
        <v>54</v>
      </c>
      <c r="BF32" s="292" t="s">
        <v>54</v>
      </c>
      <c r="BG32" s="292">
        <v>0</v>
      </c>
      <c r="BH32" s="292"/>
    </row>
    <row r="33" spans="1:60" ht="22.5" hidden="1" x14ac:dyDescent="0.2">
      <c r="A33" s="293" t="s">
        <v>648</v>
      </c>
      <c r="B33" s="294">
        <v>13</v>
      </c>
      <c r="C33" s="295">
        <v>2</v>
      </c>
      <c r="D33" s="295">
        <v>0</v>
      </c>
      <c r="E33" s="295">
        <v>0</v>
      </c>
      <c r="F33" s="295">
        <v>1</v>
      </c>
      <c r="G33" s="295">
        <v>1</v>
      </c>
      <c r="H33" s="295">
        <v>0</v>
      </c>
      <c r="I33" s="295">
        <v>1</v>
      </c>
      <c r="J33" s="295">
        <v>1</v>
      </c>
      <c r="K33" s="295">
        <v>1</v>
      </c>
      <c r="L33" s="295">
        <v>0</v>
      </c>
      <c r="M33" s="295">
        <v>0</v>
      </c>
      <c r="N33" s="295">
        <v>0</v>
      </c>
      <c r="O33" s="295">
        <v>1</v>
      </c>
      <c r="P33" s="295">
        <v>0</v>
      </c>
      <c r="Q33" s="295">
        <v>0</v>
      </c>
      <c r="R33" s="295">
        <v>0</v>
      </c>
      <c r="S33" s="295">
        <v>0</v>
      </c>
      <c r="T33" s="295">
        <v>0</v>
      </c>
      <c r="U33" s="295">
        <v>0</v>
      </c>
      <c r="V33" s="295">
        <v>0</v>
      </c>
      <c r="W33" s="295">
        <v>0</v>
      </c>
      <c r="X33" s="295">
        <v>0</v>
      </c>
      <c r="Y33" s="295">
        <v>0</v>
      </c>
      <c r="Z33" s="295">
        <v>0</v>
      </c>
      <c r="AA33" s="295">
        <v>0</v>
      </c>
      <c r="AB33" s="296">
        <v>0</v>
      </c>
      <c r="AC33" s="296">
        <v>0</v>
      </c>
      <c r="AD33" s="296">
        <v>0</v>
      </c>
      <c r="AE33" s="296">
        <v>0</v>
      </c>
      <c r="AF33" s="296">
        <v>0</v>
      </c>
      <c r="AG33" s="296">
        <v>0</v>
      </c>
      <c r="AH33" s="296">
        <v>0</v>
      </c>
      <c r="AI33" s="296">
        <v>0</v>
      </c>
      <c r="AJ33" s="296">
        <v>0</v>
      </c>
      <c r="AK33" s="296">
        <v>0</v>
      </c>
      <c r="AL33" s="296">
        <v>0</v>
      </c>
      <c r="AM33" s="296">
        <v>0</v>
      </c>
      <c r="AN33" s="296">
        <v>0</v>
      </c>
      <c r="AO33" s="296">
        <v>0</v>
      </c>
      <c r="AP33" s="296">
        <v>0</v>
      </c>
      <c r="AQ33" s="296">
        <v>0</v>
      </c>
      <c r="AR33" s="296">
        <v>0</v>
      </c>
      <c r="AS33" s="296">
        <v>0</v>
      </c>
      <c r="AT33" s="296">
        <v>0</v>
      </c>
      <c r="AU33" s="296">
        <v>0</v>
      </c>
      <c r="AV33" s="296">
        <v>0</v>
      </c>
      <c r="AW33" s="296">
        <v>0</v>
      </c>
      <c r="AX33" s="296">
        <v>0</v>
      </c>
      <c r="AY33" s="296">
        <v>0</v>
      </c>
      <c r="AZ33" s="296">
        <v>0</v>
      </c>
      <c r="BA33" s="296">
        <v>0</v>
      </c>
      <c r="BB33" s="296">
        <v>0</v>
      </c>
      <c r="BC33" s="292">
        <v>0</v>
      </c>
      <c r="BD33" s="292">
        <v>0</v>
      </c>
      <c r="BE33" s="292">
        <v>0</v>
      </c>
      <c r="BF33" s="292" t="s">
        <v>54</v>
      </c>
      <c r="BG33" s="292">
        <v>0</v>
      </c>
      <c r="BH33" s="292">
        <v>0</v>
      </c>
    </row>
    <row r="34" spans="1:60" ht="23.25" hidden="1" x14ac:dyDescent="0.25">
      <c r="A34" s="293" t="s">
        <v>649</v>
      </c>
      <c r="B34" s="294">
        <v>16</v>
      </c>
      <c r="C34" s="295">
        <v>13</v>
      </c>
      <c r="D34" s="295">
        <v>0</v>
      </c>
      <c r="E34" s="295">
        <v>0</v>
      </c>
      <c r="F34" s="295">
        <v>0</v>
      </c>
      <c r="G34" s="295">
        <v>0</v>
      </c>
      <c r="H34" s="295">
        <v>0</v>
      </c>
      <c r="I34" s="295">
        <v>0</v>
      </c>
      <c r="J34" s="295">
        <v>0</v>
      </c>
      <c r="K34" s="295">
        <v>0</v>
      </c>
      <c r="L34" s="295">
        <v>0</v>
      </c>
      <c r="M34" s="295">
        <v>0</v>
      </c>
      <c r="N34" s="295">
        <v>0</v>
      </c>
      <c r="O34" s="295">
        <v>0</v>
      </c>
      <c r="P34" s="295">
        <v>0</v>
      </c>
      <c r="Q34" s="295">
        <v>0</v>
      </c>
      <c r="R34" s="295">
        <v>0</v>
      </c>
      <c r="S34" s="295">
        <v>0</v>
      </c>
      <c r="T34" s="295">
        <v>0</v>
      </c>
      <c r="U34" s="295">
        <v>0</v>
      </c>
      <c r="V34" s="295">
        <v>0</v>
      </c>
      <c r="W34" s="295">
        <v>0</v>
      </c>
      <c r="X34" s="295">
        <v>0</v>
      </c>
      <c r="Y34" s="295">
        <v>0</v>
      </c>
      <c r="Z34" s="295">
        <v>0</v>
      </c>
      <c r="AA34" s="295">
        <v>0</v>
      </c>
      <c r="AB34" s="296">
        <v>1</v>
      </c>
      <c r="AC34" s="296">
        <v>0</v>
      </c>
      <c r="AD34" s="296">
        <v>0</v>
      </c>
      <c r="AE34" s="296">
        <v>1</v>
      </c>
      <c r="AF34" s="296">
        <v>0</v>
      </c>
      <c r="AG34" s="296">
        <v>0</v>
      </c>
      <c r="AH34" s="296">
        <v>0</v>
      </c>
      <c r="AI34" s="296">
        <v>0</v>
      </c>
      <c r="AJ34" s="296">
        <v>0</v>
      </c>
      <c r="AK34" s="296">
        <v>0</v>
      </c>
      <c r="AL34" s="296">
        <v>0</v>
      </c>
      <c r="AM34" s="296">
        <v>0</v>
      </c>
      <c r="AN34" s="296">
        <v>0</v>
      </c>
      <c r="AO34" s="296">
        <v>0</v>
      </c>
      <c r="AP34" s="296">
        <v>0</v>
      </c>
      <c r="AQ34" s="296">
        <v>0</v>
      </c>
      <c r="AR34" s="296">
        <v>0</v>
      </c>
      <c r="AS34" s="296">
        <v>0</v>
      </c>
      <c r="AT34" s="296">
        <v>0</v>
      </c>
      <c r="AU34" s="296">
        <v>0</v>
      </c>
      <c r="AV34" s="296">
        <v>0</v>
      </c>
      <c r="AW34" s="296">
        <v>0</v>
      </c>
      <c r="AX34" s="296">
        <v>0</v>
      </c>
      <c r="AY34" s="296">
        <v>0</v>
      </c>
      <c r="AZ34" s="296">
        <v>0</v>
      </c>
      <c r="BA34" s="296">
        <v>0</v>
      </c>
      <c r="BB34" s="296">
        <v>0</v>
      </c>
      <c r="BC34" s="308" t="s">
        <v>54</v>
      </c>
      <c r="BD34" s="308" t="s">
        <v>54</v>
      </c>
      <c r="BE34" s="308" t="s">
        <v>54</v>
      </c>
      <c r="BF34" s="308" t="s">
        <v>57</v>
      </c>
      <c r="BG34" s="292">
        <v>0</v>
      </c>
      <c r="BH34" s="292">
        <v>0</v>
      </c>
    </row>
    <row r="35" spans="1:60" s="298" customFormat="1" hidden="1" x14ac:dyDescent="0.2">
      <c r="A35" s="299" t="s">
        <v>650</v>
      </c>
      <c r="B35" s="300">
        <v>22</v>
      </c>
      <c r="C35" s="301">
        <v>18</v>
      </c>
      <c r="D35" s="301">
        <v>0</v>
      </c>
      <c r="E35" s="301">
        <v>0</v>
      </c>
      <c r="F35" s="301">
        <v>0</v>
      </c>
      <c r="G35" s="301">
        <v>0</v>
      </c>
      <c r="H35" s="301">
        <v>0</v>
      </c>
      <c r="I35" s="301">
        <v>0</v>
      </c>
      <c r="J35" s="301">
        <v>0</v>
      </c>
      <c r="K35" s="301">
        <v>0</v>
      </c>
      <c r="L35" s="301">
        <v>0</v>
      </c>
      <c r="M35" s="301">
        <v>0</v>
      </c>
      <c r="N35" s="301">
        <v>0</v>
      </c>
      <c r="O35" s="301">
        <v>0</v>
      </c>
      <c r="P35" s="301">
        <v>0</v>
      </c>
      <c r="Q35" s="301">
        <v>0</v>
      </c>
      <c r="R35" s="301">
        <v>0</v>
      </c>
      <c r="S35" s="301">
        <v>0</v>
      </c>
      <c r="T35" s="301">
        <v>0</v>
      </c>
      <c r="U35" s="301">
        <v>0</v>
      </c>
      <c r="V35" s="301">
        <v>0</v>
      </c>
      <c r="W35" s="301">
        <v>0</v>
      </c>
      <c r="X35" s="301">
        <v>0</v>
      </c>
      <c r="Y35" s="301">
        <v>0</v>
      </c>
      <c r="Z35" s="301">
        <v>0</v>
      </c>
      <c r="AA35" s="301">
        <v>0</v>
      </c>
      <c r="AB35" s="301">
        <v>0</v>
      </c>
      <c r="AC35" s="301">
        <v>0</v>
      </c>
      <c r="AD35" s="301">
        <v>0</v>
      </c>
      <c r="AE35" s="301">
        <v>0</v>
      </c>
      <c r="AF35" s="301">
        <v>0</v>
      </c>
      <c r="AG35" s="301">
        <v>0</v>
      </c>
      <c r="AH35" s="301">
        <v>0</v>
      </c>
      <c r="AI35" s="301">
        <v>0</v>
      </c>
      <c r="AJ35" s="301">
        <v>0</v>
      </c>
      <c r="AK35" s="301">
        <v>0</v>
      </c>
      <c r="AL35" s="301">
        <v>0</v>
      </c>
      <c r="AM35" s="301">
        <v>0</v>
      </c>
      <c r="AN35" s="301">
        <v>0</v>
      </c>
      <c r="AO35" s="301">
        <v>0</v>
      </c>
      <c r="AP35" s="301">
        <v>0</v>
      </c>
      <c r="AQ35" s="301">
        <v>0</v>
      </c>
      <c r="AR35" s="301">
        <v>0</v>
      </c>
      <c r="AS35" s="301">
        <v>0</v>
      </c>
      <c r="AT35" s="301">
        <v>0</v>
      </c>
      <c r="AU35" s="301">
        <v>0</v>
      </c>
      <c r="AV35" s="301">
        <v>0</v>
      </c>
      <c r="AW35" s="301">
        <v>0</v>
      </c>
      <c r="AX35" s="301">
        <v>0</v>
      </c>
      <c r="AY35" s="301">
        <v>0</v>
      </c>
      <c r="AZ35" s="301">
        <v>0</v>
      </c>
      <c r="BA35" s="301">
        <v>0</v>
      </c>
      <c r="BB35" s="301">
        <v>0</v>
      </c>
      <c r="BC35" s="303" t="s">
        <v>54</v>
      </c>
      <c r="BD35" s="303" t="s">
        <v>54</v>
      </c>
      <c r="BE35" s="303" t="s">
        <v>54</v>
      </c>
      <c r="BF35" s="303">
        <v>0</v>
      </c>
      <c r="BG35" s="303">
        <v>0</v>
      </c>
      <c r="BH35" s="303"/>
    </row>
    <row r="36" spans="1:60" hidden="1" x14ac:dyDescent="0.2">
      <c r="A36" s="293" t="s">
        <v>651</v>
      </c>
      <c r="B36" s="294">
        <v>16</v>
      </c>
      <c r="C36" s="295">
        <v>3</v>
      </c>
      <c r="D36" s="295">
        <v>3</v>
      </c>
      <c r="E36" s="295">
        <v>1</v>
      </c>
      <c r="F36" s="295">
        <v>1</v>
      </c>
      <c r="G36" s="295">
        <v>1</v>
      </c>
      <c r="H36" s="295">
        <v>0</v>
      </c>
      <c r="I36" s="295">
        <v>1</v>
      </c>
      <c r="J36" s="295">
        <v>2</v>
      </c>
      <c r="K36" s="295">
        <v>1</v>
      </c>
      <c r="L36" s="295">
        <v>2</v>
      </c>
      <c r="M36" s="295">
        <v>0</v>
      </c>
      <c r="N36" s="295">
        <v>0</v>
      </c>
      <c r="O36" s="295">
        <v>2</v>
      </c>
      <c r="P36" s="295">
        <v>0</v>
      </c>
      <c r="Q36" s="295">
        <v>0</v>
      </c>
      <c r="R36" s="295">
        <v>0</v>
      </c>
      <c r="S36" s="295">
        <v>0</v>
      </c>
      <c r="T36" s="295">
        <v>0</v>
      </c>
      <c r="U36" s="295">
        <v>0</v>
      </c>
      <c r="V36" s="295">
        <v>0</v>
      </c>
      <c r="W36" s="295">
        <v>0</v>
      </c>
      <c r="X36" s="295">
        <v>0</v>
      </c>
      <c r="Y36" s="295">
        <v>0</v>
      </c>
      <c r="Z36" s="295">
        <v>0</v>
      </c>
      <c r="AA36" s="295">
        <v>0</v>
      </c>
      <c r="AB36" s="296">
        <v>1</v>
      </c>
      <c r="AC36" s="296">
        <v>0</v>
      </c>
      <c r="AD36" s="296">
        <v>1</v>
      </c>
      <c r="AE36" s="296">
        <v>0</v>
      </c>
      <c r="AF36" s="296">
        <v>0</v>
      </c>
      <c r="AG36" s="296">
        <v>0</v>
      </c>
      <c r="AH36" s="296">
        <v>0</v>
      </c>
      <c r="AI36" s="296">
        <v>0</v>
      </c>
      <c r="AJ36" s="296">
        <v>0</v>
      </c>
      <c r="AK36" s="296">
        <v>0</v>
      </c>
      <c r="AL36" s="296">
        <v>0</v>
      </c>
      <c r="AM36" s="296">
        <v>0</v>
      </c>
      <c r="AN36" s="296">
        <v>0</v>
      </c>
      <c r="AO36" s="296">
        <v>0</v>
      </c>
      <c r="AP36" s="296">
        <v>0</v>
      </c>
      <c r="AQ36" s="296">
        <v>0</v>
      </c>
      <c r="AR36" s="296">
        <v>0</v>
      </c>
      <c r="AS36" s="296">
        <v>0</v>
      </c>
      <c r="AT36" s="296">
        <v>0</v>
      </c>
      <c r="AU36" s="296">
        <v>0</v>
      </c>
      <c r="AV36" s="296">
        <v>0</v>
      </c>
      <c r="AW36" s="296">
        <v>0</v>
      </c>
      <c r="AX36" s="296">
        <v>0</v>
      </c>
      <c r="AY36" s="296">
        <v>0</v>
      </c>
      <c r="AZ36" s="296">
        <v>0</v>
      </c>
      <c r="BA36" s="296">
        <v>0</v>
      </c>
      <c r="BB36" s="296">
        <v>1</v>
      </c>
      <c r="BC36" s="292">
        <v>0</v>
      </c>
      <c r="BD36" s="292">
        <v>0</v>
      </c>
      <c r="BE36" s="292">
        <v>0</v>
      </c>
      <c r="BF36" s="292">
        <v>1</v>
      </c>
      <c r="BG36" s="292">
        <v>0</v>
      </c>
      <c r="BH36" s="292">
        <v>1300</v>
      </c>
    </row>
    <row r="37" spans="1:60" hidden="1" x14ac:dyDescent="0.2">
      <c r="A37" s="293" t="s">
        <v>652</v>
      </c>
      <c r="B37" s="294">
        <v>24</v>
      </c>
      <c r="C37" s="295">
        <v>2</v>
      </c>
      <c r="D37" s="295">
        <v>0</v>
      </c>
      <c r="E37" s="295"/>
      <c r="F37" s="295">
        <v>2</v>
      </c>
      <c r="G37" s="295"/>
      <c r="H37" s="295">
        <v>0</v>
      </c>
      <c r="I37" s="295">
        <v>0</v>
      </c>
      <c r="J37" s="295">
        <v>1</v>
      </c>
      <c r="K37" s="295">
        <v>1</v>
      </c>
      <c r="L37" s="295">
        <v>0</v>
      </c>
      <c r="M37" s="295">
        <v>0</v>
      </c>
      <c r="N37" s="295">
        <v>0</v>
      </c>
      <c r="O37" s="295">
        <v>1</v>
      </c>
      <c r="P37" s="295">
        <v>0</v>
      </c>
      <c r="Q37" s="295">
        <v>0</v>
      </c>
      <c r="R37" s="295">
        <v>0</v>
      </c>
      <c r="S37" s="295">
        <v>0</v>
      </c>
      <c r="T37" s="295">
        <v>0</v>
      </c>
      <c r="U37" s="295">
        <v>0</v>
      </c>
      <c r="V37" s="295">
        <v>0</v>
      </c>
      <c r="W37" s="295">
        <v>0</v>
      </c>
      <c r="X37" s="295">
        <v>0</v>
      </c>
      <c r="Y37" s="295">
        <v>0</v>
      </c>
      <c r="Z37" s="295">
        <v>0</v>
      </c>
      <c r="AA37" s="295">
        <v>0</v>
      </c>
      <c r="AB37" s="296">
        <v>0</v>
      </c>
      <c r="AC37" s="296">
        <v>0</v>
      </c>
      <c r="AD37" s="296">
        <v>0</v>
      </c>
      <c r="AE37" s="296">
        <v>0</v>
      </c>
      <c r="AF37" s="296">
        <v>0</v>
      </c>
      <c r="AG37" s="296">
        <v>0</v>
      </c>
      <c r="AH37" s="296">
        <v>0</v>
      </c>
      <c r="AI37" s="296">
        <v>0</v>
      </c>
      <c r="AJ37" s="296">
        <v>0</v>
      </c>
      <c r="AK37" s="296">
        <v>0</v>
      </c>
      <c r="AL37" s="296">
        <v>0</v>
      </c>
      <c r="AM37" s="296">
        <v>0</v>
      </c>
      <c r="AN37" s="296">
        <v>0</v>
      </c>
      <c r="AO37" s="296">
        <v>0</v>
      </c>
      <c r="AP37" s="296">
        <v>0</v>
      </c>
      <c r="AQ37" s="296">
        <v>0</v>
      </c>
      <c r="AR37" s="296">
        <v>0</v>
      </c>
      <c r="AS37" s="296">
        <v>0</v>
      </c>
      <c r="AT37" s="296">
        <v>0</v>
      </c>
      <c r="AU37" s="296">
        <v>0</v>
      </c>
      <c r="AV37" s="296">
        <v>0</v>
      </c>
      <c r="AW37" s="296">
        <v>0</v>
      </c>
      <c r="AX37" s="296">
        <v>0</v>
      </c>
      <c r="AY37" s="296">
        <v>0</v>
      </c>
      <c r="AZ37" s="296">
        <v>0</v>
      </c>
      <c r="BA37" s="296">
        <v>0</v>
      </c>
      <c r="BB37" s="296">
        <v>0</v>
      </c>
      <c r="BC37" s="292">
        <v>0</v>
      </c>
      <c r="BD37" s="292">
        <v>0</v>
      </c>
      <c r="BE37" s="292">
        <v>0</v>
      </c>
      <c r="BF37" s="292">
        <v>0</v>
      </c>
      <c r="BG37" s="292">
        <v>0</v>
      </c>
      <c r="BH37" s="292">
        <v>0</v>
      </c>
    </row>
    <row r="38" spans="1:60" s="298" customFormat="1" x14ac:dyDescent="0.2">
      <c r="A38" s="299" t="s">
        <v>653</v>
      </c>
      <c r="B38" s="300">
        <v>19</v>
      </c>
      <c r="C38" s="300">
        <v>6</v>
      </c>
      <c r="D38" s="300">
        <v>1</v>
      </c>
      <c r="E38" s="300">
        <v>4</v>
      </c>
      <c r="F38" s="300">
        <v>1</v>
      </c>
      <c r="G38" s="300">
        <v>0</v>
      </c>
      <c r="H38" s="300">
        <v>1</v>
      </c>
      <c r="I38" s="300">
        <v>2</v>
      </c>
      <c r="J38" s="300">
        <v>2</v>
      </c>
      <c r="K38" s="300">
        <v>1</v>
      </c>
      <c r="L38" s="300">
        <v>0</v>
      </c>
      <c r="M38" s="300">
        <v>6</v>
      </c>
      <c r="N38" s="300">
        <v>0</v>
      </c>
      <c r="O38" s="300">
        <v>2</v>
      </c>
      <c r="P38" s="300">
        <v>0</v>
      </c>
      <c r="Q38" s="300">
        <v>0</v>
      </c>
      <c r="R38" s="300">
        <v>0</v>
      </c>
      <c r="S38" s="300">
        <v>2</v>
      </c>
      <c r="T38" s="300">
        <v>0</v>
      </c>
      <c r="U38" s="300">
        <v>0</v>
      </c>
      <c r="V38" s="300">
        <v>0</v>
      </c>
      <c r="W38" s="300">
        <v>0</v>
      </c>
      <c r="X38" s="300">
        <v>0</v>
      </c>
      <c r="Y38" s="300">
        <v>0</v>
      </c>
      <c r="Z38" s="300">
        <v>0</v>
      </c>
      <c r="AA38" s="300">
        <v>0</v>
      </c>
      <c r="AB38" s="300">
        <v>1</v>
      </c>
      <c r="AC38" s="300">
        <v>0</v>
      </c>
      <c r="AD38" s="300">
        <v>0</v>
      </c>
      <c r="AE38" s="300">
        <v>1</v>
      </c>
      <c r="AF38" s="300">
        <v>0</v>
      </c>
      <c r="AG38" s="300">
        <v>0</v>
      </c>
      <c r="AH38" s="300">
        <v>0</v>
      </c>
      <c r="AI38" s="300">
        <v>0</v>
      </c>
      <c r="AJ38" s="300">
        <v>0</v>
      </c>
      <c r="AK38" s="300">
        <v>0</v>
      </c>
      <c r="AL38" s="300">
        <v>1</v>
      </c>
      <c r="AM38" s="300">
        <v>0</v>
      </c>
      <c r="AN38" s="300">
        <v>0</v>
      </c>
      <c r="AO38" s="300">
        <v>0</v>
      </c>
      <c r="AP38" s="300">
        <v>1</v>
      </c>
      <c r="AQ38" s="300">
        <v>0</v>
      </c>
      <c r="AR38" s="300">
        <v>0</v>
      </c>
      <c r="AS38" s="300">
        <v>0</v>
      </c>
      <c r="AT38" s="300">
        <v>0</v>
      </c>
      <c r="AU38" s="300">
        <v>0</v>
      </c>
      <c r="AV38" s="300">
        <v>0</v>
      </c>
      <c r="AW38" s="300">
        <v>0</v>
      </c>
      <c r="AX38" s="300">
        <v>0</v>
      </c>
      <c r="AY38" s="300">
        <v>0</v>
      </c>
      <c r="AZ38" s="300">
        <v>0</v>
      </c>
      <c r="BA38" s="300">
        <v>0</v>
      </c>
      <c r="BB38" s="300">
        <v>2</v>
      </c>
      <c r="BC38" s="300">
        <v>0</v>
      </c>
      <c r="BD38" s="300">
        <v>0</v>
      </c>
      <c r="BE38" s="300">
        <v>0</v>
      </c>
      <c r="BF38" s="300" t="s">
        <v>625</v>
      </c>
      <c r="BG38" s="303">
        <v>0</v>
      </c>
      <c r="BH38" s="303">
        <v>7118</v>
      </c>
    </row>
    <row r="39" spans="1:60" s="298" customFormat="1" hidden="1" x14ac:dyDescent="0.2">
      <c r="A39" s="309" t="s">
        <v>654</v>
      </c>
      <c r="B39" s="310">
        <v>29</v>
      </c>
      <c r="C39" s="311"/>
      <c r="D39" s="311">
        <v>1</v>
      </c>
      <c r="E39" s="311">
        <v>0</v>
      </c>
      <c r="F39" s="311">
        <v>0</v>
      </c>
      <c r="G39" s="311">
        <v>0</v>
      </c>
      <c r="H39" s="311">
        <v>0</v>
      </c>
      <c r="I39" s="311">
        <v>0</v>
      </c>
      <c r="J39" s="311">
        <v>1</v>
      </c>
      <c r="K39" s="311">
        <v>0</v>
      </c>
      <c r="L39" s="311">
        <v>1</v>
      </c>
      <c r="M39" s="311">
        <v>1</v>
      </c>
      <c r="N39" s="311">
        <v>0</v>
      </c>
      <c r="O39" s="311">
        <v>1</v>
      </c>
      <c r="P39" s="311">
        <v>0</v>
      </c>
      <c r="Q39" s="311">
        <v>0</v>
      </c>
      <c r="R39" s="311"/>
      <c r="S39" s="311"/>
      <c r="T39" s="311"/>
      <c r="U39" s="311"/>
      <c r="V39" s="311"/>
      <c r="W39" s="311"/>
      <c r="X39" s="311"/>
      <c r="Y39" s="311"/>
      <c r="Z39" s="311"/>
      <c r="AA39" s="311"/>
      <c r="AB39" s="312"/>
      <c r="AC39" s="312"/>
      <c r="AD39" s="312"/>
      <c r="AE39" s="312"/>
      <c r="AF39" s="312"/>
      <c r="AG39" s="312"/>
      <c r="AH39" s="312"/>
      <c r="AI39" s="312"/>
      <c r="AJ39" s="312"/>
      <c r="AK39" s="312"/>
      <c r="AL39" s="312"/>
      <c r="AM39" s="312"/>
      <c r="AN39" s="312"/>
      <c r="AO39" s="312"/>
      <c r="AP39" s="312"/>
      <c r="AQ39" s="312"/>
      <c r="AR39" s="312"/>
      <c r="AS39" s="312"/>
      <c r="AT39" s="312"/>
      <c r="AU39" s="312"/>
      <c r="AV39" s="312"/>
      <c r="AW39" s="312"/>
      <c r="AX39" s="312"/>
      <c r="AY39" s="312"/>
      <c r="AZ39" s="312"/>
      <c r="BA39" s="312"/>
      <c r="BB39" s="312"/>
      <c r="BC39" s="313"/>
      <c r="BD39" s="313"/>
      <c r="BE39" s="313"/>
      <c r="BF39" s="313"/>
      <c r="BG39" s="313"/>
      <c r="BH39" s="313"/>
    </row>
    <row r="40" spans="1:60" s="298" customFormat="1" ht="15" hidden="1" x14ac:dyDescent="0.2">
      <c r="A40" s="309" t="s">
        <v>655</v>
      </c>
      <c r="B40" s="310">
        <v>21</v>
      </c>
      <c r="C40" s="311">
        <v>3</v>
      </c>
      <c r="D40" s="311">
        <v>3</v>
      </c>
      <c r="E40" s="311">
        <v>1</v>
      </c>
      <c r="F40" s="311">
        <v>2</v>
      </c>
      <c r="G40" s="311">
        <v>0</v>
      </c>
      <c r="H40" s="311">
        <v>3</v>
      </c>
      <c r="I40" s="311">
        <v>0</v>
      </c>
      <c r="J40" s="311">
        <v>0</v>
      </c>
      <c r="K40" s="311">
        <v>0</v>
      </c>
      <c r="L40" s="311">
        <v>2</v>
      </c>
      <c r="M40" s="311">
        <v>0</v>
      </c>
      <c r="N40" s="311">
        <v>0</v>
      </c>
      <c r="O40" s="311">
        <v>0</v>
      </c>
      <c r="P40" s="311">
        <v>2</v>
      </c>
      <c r="Q40" s="311">
        <v>0</v>
      </c>
      <c r="R40" s="311">
        <v>0</v>
      </c>
      <c r="S40" s="311">
        <v>0</v>
      </c>
      <c r="T40" s="311">
        <v>2</v>
      </c>
      <c r="U40" s="311">
        <v>2</v>
      </c>
      <c r="V40" s="311">
        <v>0</v>
      </c>
      <c r="W40" s="311">
        <v>0</v>
      </c>
      <c r="X40" s="311">
        <v>0</v>
      </c>
      <c r="Y40" s="311">
        <v>0</v>
      </c>
      <c r="Z40" s="311">
        <v>0</v>
      </c>
      <c r="AA40" s="311">
        <v>0</v>
      </c>
      <c r="AB40" s="312">
        <v>1</v>
      </c>
      <c r="AC40" s="312">
        <v>1</v>
      </c>
      <c r="AD40" s="312">
        <v>0</v>
      </c>
      <c r="AE40" s="312">
        <v>0</v>
      </c>
      <c r="AF40" s="312">
        <v>0</v>
      </c>
      <c r="AG40" s="312">
        <v>0</v>
      </c>
      <c r="AH40" s="312">
        <v>0</v>
      </c>
      <c r="AI40" s="312">
        <v>0</v>
      </c>
      <c r="AJ40" s="312">
        <v>0</v>
      </c>
      <c r="AK40" s="312">
        <v>0</v>
      </c>
      <c r="AL40" s="312">
        <v>0</v>
      </c>
      <c r="AM40" s="312">
        <v>0</v>
      </c>
      <c r="AN40" s="312">
        <v>0</v>
      </c>
      <c r="AO40" s="312">
        <v>0</v>
      </c>
      <c r="AP40" s="312">
        <v>0</v>
      </c>
      <c r="AQ40" s="312">
        <v>0</v>
      </c>
      <c r="AR40" s="312">
        <v>0</v>
      </c>
      <c r="AS40" s="312">
        <v>0</v>
      </c>
      <c r="AT40" s="312">
        <v>0</v>
      </c>
      <c r="AU40" s="312">
        <v>0</v>
      </c>
      <c r="AV40" s="312">
        <v>0</v>
      </c>
      <c r="AW40" s="312">
        <v>0</v>
      </c>
      <c r="AX40" s="312">
        <v>0</v>
      </c>
      <c r="AY40" s="312">
        <v>0</v>
      </c>
      <c r="AZ40" s="312">
        <v>0</v>
      </c>
      <c r="BA40" s="312">
        <v>0</v>
      </c>
      <c r="BB40" s="312">
        <v>1</v>
      </c>
      <c r="BC40" s="159">
        <v>0</v>
      </c>
      <c r="BD40" s="159">
        <v>0</v>
      </c>
      <c r="BE40" s="159" t="s">
        <v>656</v>
      </c>
      <c r="BF40" s="313">
        <v>1</v>
      </c>
      <c r="BG40" s="313">
        <v>0</v>
      </c>
      <c r="BH40" s="313">
        <v>1300</v>
      </c>
    </row>
    <row r="41" spans="1:60" s="298" customFormat="1" hidden="1" x14ac:dyDescent="0.2">
      <c r="A41" s="309" t="s">
        <v>657</v>
      </c>
      <c r="B41" s="314">
        <v>29</v>
      </c>
      <c r="C41" s="155">
        <v>3</v>
      </c>
      <c r="D41" s="155">
        <v>3</v>
      </c>
      <c r="E41" s="155">
        <v>2</v>
      </c>
      <c r="F41" s="155">
        <v>1</v>
      </c>
      <c r="G41" s="155">
        <v>0</v>
      </c>
      <c r="H41" s="311">
        <v>2</v>
      </c>
      <c r="I41" s="311">
        <v>0</v>
      </c>
      <c r="J41" s="311">
        <v>1</v>
      </c>
      <c r="K41" s="311">
        <v>0</v>
      </c>
      <c r="L41" s="311">
        <v>3</v>
      </c>
      <c r="M41" s="311">
        <v>0</v>
      </c>
      <c r="N41" s="311">
        <v>0</v>
      </c>
      <c r="O41" s="311">
        <v>0</v>
      </c>
      <c r="P41" s="311">
        <v>0</v>
      </c>
      <c r="Q41" s="311">
        <v>0</v>
      </c>
      <c r="R41" s="311">
        <v>2</v>
      </c>
      <c r="S41" s="311">
        <v>0</v>
      </c>
      <c r="T41" s="311">
        <v>0</v>
      </c>
      <c r="U41" s="311">
        <v>0</v>
      </c>
      <c r="V41" s="311">
        <v>0</v>
      </c>
      <c r="W41" s="311">
        <v>0</v>
      </c>
      <c r="X41" s="311">
        <v>0</v>
      </c>
      <c r="Y41" s="311">
        <v>0</v>
      </c>
      <c r="Z41" s="311">
        <v>0</v>
      </c>
      <c r="AA41" s="311">
        <v>0</v>
      </c>
      <c r="AB41" s="312">
        <v>3</v>
      </c>
      <c r="AC41" s="312">
        <v>3</v>
      </c>
      <c r="AD41" s="312">
        <v>0</v>
      </c>
      <c r="AE41" s="312">
        <v>0</v>
      </c>
      <c r="AF41" s="312">
        <v>2</v>
      </c>
      <c r="AG41" s="312">
        <v>0</v>
      </c>
      <c r="AH41" s="312">
        <v>0</v>
      </c>
      <c r="AI41" s="312">
        <v>0</v>
      </c>
      <c r="AJ41" s="312">
        <v>0</v>
      </c>
      <c r="AK41" s="312">
        <v>0</v>
      </c>
      <c r="AL41" s="312">
        <v>0</v>
      </c>
      <c r="AM41" s="312">
        <v>0</v>
      </c>
      <c r="AN41" s="312">
        <v>0</v>
      </c>
      <c r="AO41" s="312">
        <v>0</v>
      </c>
      <c r="AP41" s="312">
        <v>0</v>
      </c>
      <c r="AQ41" s="312">
        <v>0</v>
      </c>
      <c r="AR41" s="312">
        <v>0</v>
      </c>
      <c r="AS41" s="312">
        <v>0</v>
      </c>
      <c r="AT41" s="312">
        <v>0</v>
      </c>
      <c r="AU41" s="312">
        <v>0</v>
      </c>
      <c r="AV41" s="312">
        <v>0</v>
      </c>
      <c r="AW41" s="312">
        <v>0</v>
      </c>
      <c r="AX41" s="312">
        <v>0</v>
      </c>
      <c r="AY41" s="312">
        <v>0</v>
      </c>
      <c r="AZ41" s="312">
        <v>0</v>
      </c>
      <c r="BA41" s="312">
        <v>0</v>
      </c>
      <c r="BB41" s="312">
        <v>1</v>
      </c>
      <c r="BC41" s="313">
        <v>0</v>
      </c>
      <c r="BD41" s="313">
        <v>0</v>
      </c>
      <c r="BE41" s="313">
        <v>0</v>
      </c>
      <c r="BF41" s="313" t="s">
        <v>57</v>
      </c>
      <c r="BG41" s="313">
        <v>0</v>
      </c>
      <c r="BH41" s="313">
        <v>1300</v>
      </c>
    </row>
    <row r="42" spans="1:60" s="298" customFormat="1" hidden="1" x14ac:dyDescent="0.2">
      <c r="A42" s="309" t="s">
        <v>658</v>
      </c>
      <c r="B42" s="314">
        <v>20</v>
      </c>
      <c r="C42" s="155">
        <v>3</v>
      </c>
      <c r="D42" s="155">
        <v>1</v>
      </c>
      <c r="E42" s="155">
        <v>2</v>
      </c>
      <c r="F42" s="155">
        <v>2</v>
      </c>
      <c r="G42" s="155">
        <v>1</v>
      </c>
      <c r="H42" s="311">
        <v>12</v>
      </c>
      <c r="I42" s="311">
        <v>3</v>
      </c>
      <c r="J42" s="311">
        <v>5</v>
      </c>
      <c r="K42" s="311">
        <v>4</v>
      </c>
      <c r="L42" s="311">
        <v>0</v>
      </c>
      <c r="M42" s="311">
        <v>0</v>
      </c>
      <c r="N42" s="311">
        <v>0</v>
      </c>
      <c r="O42" s="311"/>
      <c r="P42" s="311"/>
      <c r="Q42" s="311"/>
      <c r="R42" s="311">
        <v>0</v>
      </c>
      <c r="S42" s="311">
        <v>0</v>
      </c>
      <c r="T42" s="311">
        <v>0</v>
      </c>
      <c r="U42" s="311">
        <v>0</v>
      </c>
      <c r="V42" s="311">
        <v>0</v>
      </c>
      <c r="W42" s="311">
        <v>0</v>
      </c>
      <c r="X42" s="311">
        <v>0</v>
      </c>
      <c r="Y42" s="311">
        <v>0</v>
      </c>
      <c r="Z42" s="311">
        <v>0</v>
      </c>
      <c r="AA42" s="311">
        <v>0</v>
      </c>
      <c r="AB42" s="312">
        <v>0</v>
      </c>
      <c r="AC42" s="312">
        <v>0</v>
      </c>
      <c r="AD42" s="312">
        <v>0</v>
      </c>
      <c r="AE42" s="312">
        <v>0</v>
      </c>
      <c r="AF42" s="312">
        <v>0</v>
      </c>
      <c r="AG42" s="312">
        <v>0</v>
      </c>
      <c r="AH42" s="312">
        <v>0</v>
      </c>
      <c r="AI42" s="312">
        <v>0</v>
      </c>
      <c r="AJ42" s="312">
        <v>0</v>
      </c>
      <c r="AK42" s="312">
        <v>0</v>
      </c>
      <c r="AL42" s="312">
        <v>0</v>
      </c>
      <c r="AM42" s="312">
        <v>0</v>
      </c>
      <c r="AN42" s="312">
        <v>0</v>
      </c>
      <c r="AO42" s="312">
        <v>0</v>
      </c>
      <c r="AP42" s="312">
        <v>0</v>
      </c>
      <c r="AQ42" s="312">
        <v>0</v>
      </c>
      <c r="AR42" s="312">
        <v>0</v>
      </c>
      <c r="AS42" s="312">
        <v>0</v>
      </c>
      <c r="AT42" s="312">
        <v>0</v>
      </c>
      <c r="AU42" s="312">
        <v>0</v>
      </c>
      <c r="AV42" s="312">
        <v>0</v>
      </c>
      <c r="AW42" s="312">
        <v>0</v>
      </c>
      <c r="AX42" s="312">
        <v>0</v>
      </c>
      <c r="AY42" s="312">
        <v>0</v>
      </c>
      <c r="AZ42" s="312">
        <v>0</v>
      </c>
      <c r="BA42" s="312">
        <v>0</v>
      </c>
      <c r="BB42" s="312">
        <v>1</v>
      </c>
      <c r="BC42" s="313">
        <v>0</v>
      </c>
      <c r="BD42" s="313">
        <v>0</v>
      </c>
      <c r="BE42" s="313"/>
      <c r="BF42" s="313" t="s">
        <v>54</v>
      </c>
      <c r="BG42" s="313">
        <v>0</v>
      </c>
      <c r="BH42" s="313">
        <v>1300</v>
      </c>
    </row>
    <row r="43" spans="1:60" s="298" customFormat="1" x14ac:dyDescent="0.2">
      <c r="A43" s="309" t="s">
        <v>659</v>
      </c>
      <c r="B43" s="313">
        <v>20</v>
      </c>
      <c r="C43" s="313">
        <v>4</v>
      </c>
      <c r="D43" s="313">
        <v>0</v>
      </c>
      <c r="E43" s="313">
        <v>1</v>
      </c>
      <c r="F43" s="313">
        <v>3</v>
      </c>
      <c r="G43" s="313">
        <v>0</v>
      </c>
      <c r="H43" s="313">
        <v>0</v>
      </c>
      <c r="I43" s="313">
        <v>0</v>
      </c>
      <c r="J43" s="313">
        <v>0</v>
      </c>
      <c r="K43" s="313">
        <v>0</v>
      </c>
      <c r="L43" s="313">
        <v>0</v>
      </c>
      <c r="M43" s="313">
        <v>0</v>
      </c>
      <c r="N43" s="313">
        <v>0</v>
      </c>
      <c r="O43" s="313">
        <v>0</v>
      </c>
      <c r="P43" s="313">
        <v>0</v>
      </c>
      <c r="Q43" s="313">
        <v>0</v>
      </c>
      <c r="R43" s="313">
        <v>0</v>
      </c>
      <c r="S43" s="313">
        <v>0</v>
      </c>
      <c r="T43" s="313">
        <v>0</v>
      </c>
      <c r="U43" s="313">
        <v>0</v>
      </c>
      <c r="V43" s="313">
        <v>0</v>
      </c>
      <c r="W43" s="313">
        <v>0</v>
      </c>
      <c r="X43" s="313">
        <v>0</v>
      </c>
      <c r="Y43" s="313">
        <v>0</v>
      </c>
      <c r="Z43" s="313">
        <v>0</v>
      </c>
      <c r="AA43" s="313">
        <v>0</v>
      </c>
      <c r="AB43" s="313">
        <v>0</v>
      </c>
      <c r="AC43" s="313">
        <v>0</v>
      </c>
      <c r="AD43" s="313">
        <v>0</v>
      </c>
      <c r="AE43" s="313">
        <v>0</v>
      </c>
      <c r="AF43" s="313">
        <v>0</v>
      </c>
      <c r="AG43" s="313">
        <v>0</v>
      </c>
      <c r="AH43" s="313">
        <v>0</v>
      </c>
      <c r="AI43" s="313">
        <v>0</v>
      </c>
      <c r="AJ43" s="313">
        <v>0</v>
      </c>
      <c r="AK43" s="313">
        <v>0</v>
      </c>
      <c r="AL43" s="313">
        <v>0</v>
      </c>
      <c r="AM43" s="313">
        <v>0</v>
      </c>
      <c r="AN43" s="313">
        <v>0</v>
      </c>
      <c r="AO43" s="313">
        <v>0</v>
      </c>
      <c r="AP43" s="313">
        <v>0</v>
      </c>
      <c r="AQ43" s="313">
        <v>0</v>
      </c>
      <c r="AR43" s="313">
        <v>0</v>
      </c>
      <c r="AS43" s="313">
        <v>0</v>
      </c>
      <c r="AT43" s="313">
        <v>0</v>
      </c>
      <c r="AU43" s="313">
        <v>0</v>
      </c>
      <c r="AV43" s="313">
        <v>0</v>
      </c>
      <c r="AW43" s="313">
        <v>0</v>
      </c>
      <c r="AX43" s="313">
        <v>0</v>
      </c>
      <c r="AY43" s="313">
        <v>0</v>
      </c>
      <c r="AZ43" s="313">
        <v>0</v>
      </c>
      <c r="BA43" s="313">
        <v>0</v>
      </c>
      <c r="BB43" s="313">
        <v>0</v>
      </c>
      <c r="BC43" s="313">
        <v>0</v>
      </c>
      <c r="BD43" s="313">
        <v>0</v>
      </c>
      <c r="BE43" s="313">
        <v>0</v>
      </c>
      <c r="BF43" s="313">
        <v>0</v>
      </c>
      <c r="BG43" s="313">
        <v>0</v>
      </c>
      <c r="BH43" s="313">
        <v>0</v>
      </c>
    </row>
    <row r="44" spans="1:60" hidden="1" x14ac:dyDescent="0.2">
      <c r="A44" s="315" t="s">
        <v>660</v>
      </c>
      <c r="B44" s="84">
        <v>17</v>
      </c>
      <c r="C44" s="85">
        <v>4</v>
      </c>
      <c r="D44" s="85">
        <v>0</v>
      </c>
      <c r="E44" s="85">
        <v>0</v>
      </c>
      <c r="F44" s="316">
        <v>3</v>
      </c>
      <c r="G44" s="316">
        <v>1</v>
      </c>
      <c r="H44" s="316">
        <v>3</v>
      </c>
      <c r="I44" s="316">
        <v>0</v>
      </c>
      <c r="J44" s="316">
        <v>0</v>
      </c>
      <c r="K44" s="316">
        <v>1</v>
      </c>
      <c r="L44" s="316">
        <v>0</v>
      </c>
      <c r="M44" s="316">
        <v>1</v>
      </c>
      <c r="N44" s="316">
        <v>1</v>
      </c>
      <c r="O44" s="316">
        <v>2</v>
      </c>
      <c r="P44" s="316">
        <v>0</v>
      </c>
      <c r="Q44" s="316">
        <v>0</v>
      </c>
      <c r="R44" s="316">
        <v>0</v>
      </c>
      <c r="S44" s="316">
        <v>0</v>
      </c>
      <c r="T44" s="316">
        <v>0</v>
      </c>
      <c r="U44" s="316">
        <v>0</v>
      </c>
      <c r="V44" s="316">
        <v>0</v>
      </c>
      <c r="W44" s="316">
        <v>0</v>
      </c>
      <c r="X44" s="316">
        <v>4</v>
      </c>
      <c r="Y44" s="316">
        <v>4</v>
      </c>
      <c r="Z44" s="316">
        <v>1</v>
      </c>
      <c r="AA44" s="316">
        <v>1</v>
      </c>
      <c r="AB44" s="317">
        <v>2</v>
      </c>
      <c r="AC44" s="317">
        <v>0</v>
      </c>
      <c r="AD44" s="317">
        <v>2</v>
      </c>
      <c r="AE44" s="317">
        <v>0</v>
      </c>
      <c r="AF44" s="317">
        <v>0</v>
      </c>
      <c r="AG44" s="317">
        <v>0</v>
      </c>
      <c r="AH44" s="317">
        <v>0</v>
      </c>
      <c r="AI44" s="317">
        <v>0</v>
      </c>
      <c r="AJ44" s="317">
        <v>0</v>
      </c>
      <c r="AK44" s="317">
        <v>0</v>
      </c>
      <c r="AL44" s="317">
        <v>1</v>
      </c>
      <c r="AM44" s="317">
        <v>1</v>
      </c>
      <c r="AN44" s="317">
        <v>1</v>
      </c>
      <c r="AO44" s="317">
        <v>1</v>
      </c>
      <c r="AP44" s="317">
        <v>0</v>
      </c>
      <c r="AQ44" s="317">
        <v>0</v>
      </c>
      <c r="AR44" s="317">
        <v>0</v>
      </c>
      <c r="AS44" s="317">
        <v>0</v>
      </c>
      <c r="AT44" s="317">
        <v>0</v>
      </c>
      <c r="AU44" s="317">
        <v>0</v>
      </c>
      <c r="AV44" s="317">
        <v>0</v>
      </c>
      <c r="AW44" s="317">
        <v>0</v>
      </c>
      <c r="AX44" s="317">
        <v>0</v>
      </c>
      <c r="AY44" s="317">
        <v>0</v>
      </c>
      <c r="AZ44" s="317">
        <v>0</v>
      </c>
      <c r="BA44" s="317">
        <v>0</v>
      </c>
      <c r="BB44" s="317">
        <v>1</v>
      </c>
      <c r="BC44" s="318" t="s">
        <v>54</v>
      </c>
      <c r="BD44" s="318" t="s">
        <v>54</v>
      </c>
      <c r="BE44" s="318" t="s">
        <v>54</v>
      </c>
      <c r="BF44" s="318" t="s">
        <v>57</v>
      </c>
      <c r="BG44" s="318">
        <v>0</v>
      </c>
      <c r="BH44" s="318">
        <v>0</v>
      </c>
    </row>
    <row r="45" spans="1:60" s="298" customFormat="1" ht="22.5" x14ac:dyDescent="0.2">
      <c r="A45" s="309" t="s">
        <v>661</v>
      </c>
      <c r="B45" s="314">
        <v>30</v>
      </c>
      <c r="C45" s="155">
        <v>9</v>
      </c>
      <c r="D45" s="155">
        <v>0</v>
      </c>
      <c r="E45" s="155">
        <v>2</v>
      </c>
      <c r="F45" s="311">
        <v>3</v>
      </c>
      <c r="G45" s="311">
        <v>3</v>
      </c>
      <c r="H45" s="311">
        <v>5</v>
      </c>
      <c r="I45" s="311">
        <v>0</v>
      </c>
      <c r="J45" s="311">
        <v>3</v>
      </c>
      <c r="K45" s="311">
        <v>0</v>
      </c>
      <c r="L45" s="311">
        <v>0</v>
      </c>
      <c r="M45" s="311">
        <v>0</v>
      </c>
      <c r="N45" s="311">
        <v>0</v>
      </c>
      <c r="O45" s="311">
        <v>3</v>
      </c>
      <c r="P45" s="311">
        <v>0</v>
      </c>
      <c r="Q45" s="311">
        <v>0</v>
      </c>
      <c r="R45" s="311">
        <v>3</v>
      </c>
      <c r="S45" s="311">
        <v>0</v>
      </c>
      <c r="T45" s="311">
        <v>3</v>
      </c>
      <c r="U45" s="311">
        <v>3</v>
      </c>
      <c r="V45" s="311">
        <v>1</v>
      </c>
      <c r="W45" s="311">
        <v>1</v>
      </c>
      <c r="X45" s="311">
        <v>0</v>
      </c>
      <c r="Y45" s="311">
        <v>0</v>
      </c>
      <c r="Z45" s="311">
        <v>1</v>
      </c>
      <c r="AA45" s="311">
        <v>3</v>
      </c>
      <c r="AB45" s="312">
        <v>1</v>
      </c>
      <c r="AC45" s="312">
        <v>1</v>
      </c>
      <c r="AD45" s="312">
        <v>0</v>
      </c>
      <c r="AE45" s="312">
        <v>0</v>
      </c>
      <c r="AF45" s="312">
        <v>0</v>
      </c>
      <c r="AG45" s="312">
        <v>0</v>
      </c>
      <c r="AH45" s="312">
        <v>1</v>
      </c>
      <c r="AI45" s="312">
        <v>1</v>
      </c>
      <c r="AJ45" s="312">
        <v>1</v>
      </c>
      <c r="AK45" s="312">
        <v>1</v>
      </c>
      <c r="AL45" s="312">
        <v>1</v>
      </c>
      <c r="AM45" s="312">
        <v>1</v>
      </c>
      <c r="AN45" s="312">
        <v>1</v>
      </c>
      <c r="AO45" s="312">
        <v>1</v>
      </c>
      <c r="AP45" s="312">
        <v>1</v>
      </c>
      <c r="AQ45" s="312">
        <v>1</v>
      </c>
      <c r="AR45" s="312">
        <v>0</v>
      </c>
      <c r="AS45" s="312">
        <v>0</v>
      </c>
      <c r="AT45" s="312">
        <v>0</v>
      </c>
      <c r="AU45" s="312">
        <v>0</v>
      </c>
      <c r="AV45" s="312">
        <v>0</v>
      </c>
      <c r="AW45" s="312">
        <v>0</v>
      </c>
      <c r="AX45" s="312">
        <v>0</v>
      </c>
      <c r="AY45" s="312">
        <v>0</v>
      </c>
      <c r="AZ45" s="312">
        <v>0</v>
      </c>
      <c r="BA45" s="312">
        <v>0</v>
      </c>
      <c r="BB45" s="312">
        <v>0</v>
      </c>
      <c r="BC45" s="313">
        <v>0</v>
      </c>
      <c r="BD45" s="313">
        <v>0</v>
      </c>
      <c r="BE45" s="313">
        <v>1</v>
      </c>
      <c r="BF45" s="313" t="s">
        <v>54</v>
      </c>
      <c r="BG45" s="313">
        <v>0</v>
      </c>
      <c r="BH45" s="313">
        <v>0</v>
      </c>
    </row>
    <row r="46" spans="1:60" s="298" customFormat="1" ht="24" customHeight="1" x14ac:dyDescent="0.2">
      <c r="A46" s="309" t="s">
        <v>662</v>
      </c>
      <c r="B46" s="314">
        <v>109</v>
      </c>
      <c r="C46" s="155"/>
      <c r="D46" s="155">
        <v>10</v>
      </c>
      <c r="E46" s="155">
        <v>0</v>
      </c>
      <c r="F46" s="311">
        <v>3</v>
      </c>
      <c r="G46" s="311">
        <v>0</v>
      </c>
      <c r="H46" s="311">
        <v>3</v>
      </c>
      <c r="I46" s="311">
        <v>0</v>
      </c>
      <c r="J46" s="311">
        <v>0</v>
      </c>
      <c r="K46" s="311">
        <v>1</v>
      </c>
      <c r="L46" s="311">
        <v>2</v>
      </c>
      <c r="M46" s="311">
        <v>0</v>
      </c>
      <c r="N46" s="311">
        <v>0</v>
      </c>
      <c r="O46" s="311">
        <v>0</v>
      </c>
      <c r="P46" s="311">
        <v>0</v>
      </c>
      <c r="Q46" s="311">
        <v>0</v>
      </c>
      <c r="R46" s="311">
        <v>0</v>
      </c>
      <c r="S46" s="311">
        <v>0</v>
      </c>
      <c r="T46" s="311">
        <v>0</v>
      </c>
      <c r="U46" s="311">
        <v>0</v>
      </c>
      <c r="V46" s="311">
        <v>0</v>
      </c>
      <c r="W46" s="311">
        <v>0</v>
      </c>
      <c r="X46" s="311">
        <v>0</v>
      </c>
      <c r="Y46" s="311">
        <v>0</v>
      </c>
      <c r="Z46" s="311">
        <v>0</v>
      </c>
      <c r="AA46" s="311">
        <v>0</v>
      </c>
      <c r="AB46" s="312">
        <v>2</v>
      </c>
      <c r="AC46" s="312">
        <v>2</v>
      </c>
      <c r="AD46" s="312">
        <v>0</v>
      </c>
      <c r="AE46" s="312">
        <v>0</v>
      </c>
      <c r="AF46" s="312">
        <v>0</v>
      </c>
      <c r="AG46" s="312">
        <v>0</v>
      </c>
      <c r="AH46" s="312">
        <v>0</v>
      </c>
      <c r="AI46" s="312">
        <v>0</v>
      </c>
      <c r="AJ46" s="312">
        <v>0</v>
      </c>
      <c r="AK46" s="312">
        <v>0</v>
      </c>
      <c r="AL46" s="312">
        <v>0</v>
      </c>
      <c r="AM46" s="312">
        <v>0</v>
      </c>
      <c r="AN46" s="312">
        <v>0</v>
      </c>
      <c r="AO46" s="312">
        <v>0</v>
      </c>
      <c r="AP46" s="312">
        <v>0</v>
      </c>
      <c r="AQ46" s="312">
        <v>0</v>
      </c>
      <c r="AR46" s="312">
        <v>0</v>
      </c>
      <c r="AS46" s="312">
        <v>0</v>
      </c>
      <c r="AT46" s="312">
        <v>0</v>
      </c>
      <c r="AU46" s="312">
        <v>0</v>
      </c>
      <c r="AV46" s="312">
        <v>0</v>
      </c>
      <c r="AW46" s="312">
        <v>0</v>
      </c>
      <c r="AX46" s="312">
        <v>0</v>
      </c>
      <c r="AY46" s="312">
        <v>0</v>
      </c>
      <c r="AZ46" s="312">
        <v>0</v>
      </c>
      <c r="BA46" s="312">
        <v>0</v>
      </c>
      <c r="BB46" s="312">
        <v>0</v>
      </c>
      <c r="BC46" s="313">
        <v>0</v>
      </c>
      <c r="BD46" s="313">
        <v>0</v>
      </c>
      <c r="BE46" s="313" t="s">
        <v>57</v>
      </c>
      <c r="BF46" s="313" t="s">
        <v>625</v>
      </c>
      <c r="BG46" s="313">
        <v>1950</v>
      </c>
      <c r="BH46" s="313">
        <v>4000</v>
      </c>
    </row>
    <row r="47" spans="1:60" x14ac:dyDescent="0.2">
      <c r="A47" s="319" t="s">
        <v>85</v>
      </c>
      <c r="B47" s="320" t="e">
        <f>B48+B49+B50+B51+#REF!+B52+B53+B54+B55+B56+B57+B58+B59+#REF!+B60+B61+B62+B63+B64+B65+B66+B67+B68+B70</f>
        <v>#REF!</v>
      </c>
      <c r="C47" s="320" t="e">
        <f>C48+C49+C50+C51+#REF!+C52+C53+C54+C55+C56+C57+C58+C59+#REF!+C60+C61+C62+C63+C64+C65+C66+C67+C68+C70</f>
        <v>#REF!</v>
      </c>
      <c r="D47" s="320" t="e">
        <f>D48+D49+D50+D51+#REF!+D52+D53+D54+D55+D56+D57+D58+D59+#REF!+D60+D61+D62+D63+D64+D65+D66+D67+D68+D70</f>
        <v>#REF!</v>
      </c>
      <c r="E47" s="320" t="e">
        <f>E48+E49+E50+E51+#REF!+E52+E53+E54+E55+E56+E57+E58+E59+#REF!+E60+E61+E62+E63+E64+E65+E66+E67+E68+E70</f>
        <v>#REF!</v>
      </c>
      <c r="F47" s="320" t="e">
        <f>F48+F49+F50+F51+#REF!+F52+F53+F54+F55+F56+F57+F58+F59+#REF!+F60+F61+F62+F63+F64+F65+F66+F67+F68+F70</f>
        <v>#REF!</v>
      </c>
      <c r="G47" s="320" t="e">
        <f>G48+G49+G50+G51+#REF!+G52+G53+G54+G55+G56+G57+G58+G59+#REF!+G60+G61+G62+G63+G64+G65+G66+G67+G68+G70</f>
        <v>#REF!</v>
      </c>
      <c r="H47" s="320" t="e">
        <f>H48+H49+H50+H51+#REF!+H52+H53+H54+H55+H56+H57+H58+H59+#REF!+H60+H61+H62+H63+H64+H65+H66+H67+H68+H70</f>
        <v>#REF!</v>
      </c>
      <c r="I47" s="320" t="e">
        <f>I48+I49+I50+I51+#REF!+I52+I53+I54+I55+I56+I57+I58+I59+#REF!+I60+I61+I62+I63+I64+I65+I66+I67+I68+I70</f>
        <v>#REF!</v>
      </c>
      <c r="J47" s="320" t="e">
        <f>J48+J49+J50+J51+#REF!+J52+J53+J54+J55+J56+J57+J58+J59+#REF!+J60+J61+J62+J63+J64+J65+J66+J67+J68+J70</f>
        <v>#REF!</v>
      </c>
      <c r="K47" s="320" t="e">
        <f>K48+K49+K50+K51+#REF!+K52+K53+K54+K55+K56+K57+K58+K59+#REF!+K60+K61+K62+K63+K64+K65+K66+K67+K68+K70</f>
        <v>#REF!</v>
      </c>
      <c r="L47" s="320" t="e">
        <f>L48+L49+L50+L51+#REF!+L52+L53+L54+L55+L56+L57+L58+L59+#REF!+L60+L61+L62+L63+L64+L65+L66+L67+L68+L70</f>
        <v>#REF!</v>
      </c>
      <c r="M47" s="320" t="e">
        <f>M48+M49+M50+M51+#REF!+M52+M53+M54+M55+M56+M57+M58+M59+#REF!+M60+M61+M62+M63+M64+M65+M66+M67+M68+M70</f>
        <v>#REF!</v>
      </c>
      <c r="N47" s="320" t="e">
        <f>N48+N49+N50+N51+#REF!+N52+N53+N54+N55+N56+N57+N58+N59+#REF!+N60+N61+N62+N63+N64+N65+N66+N67+N68+N70</f>
        <v>#REF!</v>
      </c>
      <c r="O47" s="320" t="e">
        <f>O48+O49+O50+O51+#REF!+O52+O53+O54+O55+O56+O57+O58+O59+#REF!+O60+O61+O62+O63+O64+O65+O66+O67+O68+O70</f>
        <v>#REF!</v>
      </c>
      <c r="P47" s="320" t="e">
        <f>P48+P49+P50+P51+#REF!+P52+P53+P54+P55+P56+P57+P58+P59+#REF!+P60+P61+P62+P63+P64+P65+P66+P67+P68+P70</f>
        <v>#REF!</v>
      </c>
      <c r="Q47" s="320" t="e">
        <f>Q48+Q49+Q50+Q51+#REF!+Q52+Q53+Q54+Q55+Q56+Q57+Q58+Q59+#REF!+Q60+Q61+Q62+Q63+Q64+Q65+Q66+Q67+Q68+Q70</f>
        <v>#REF!</v>
      </c>
      <c r="R47" s="320" t="e">
        <f>R48+R49+R50+R51+#REF!+R52+R53+R54+R55+R56+R57+R58+R59+#REF!+R60+R61+R62+R63+R64+R65+R66+R67+R68+R70</f>
        <v>#REF!</v>
      </c>
      <c r="S47" s="320" t="e">
        <f>S48+S49+S50+S51+#REF!+S52+S53+S54+S55+S56+S57+S58+S59+#REF!+S60+S61+S62+S63+S64+S65+S66+S67+S68+S70</f>
        <v>#REF!</v>
      </c>
      <c r="T47" s="320" t="e">
        <f>T48+T49+T50+T51+#REF!+T52+T53+T54+T55+T56+T57+T58+T59+#REF!+T60+T61+T62+T63+T64+T65+T66+T67+T68+T70</f>
        <v>#REF!</v>
      </c>
      <c r="U47" s="320" t="e">
        <f>U48+U49+U50+U51+#REF!+U52+U53+U54+U55+U56+U57+U58+U59+#REF!+U60+U61+U62+U63+U64+U65+U66+U67+U68+U70</f>
        <v>#REF!</v>
      </c>
      <c r="V47" s="320" t="e">
        <f>V48+V49+V50+V51+#REF!+V52+V53+V54+V55+V56+V57+V58+V59+#REF!+V60+V61+V62+V63+V64+V65+V66+V67+V68+V70</f>
        <v>#REF!</v>
      </c>
      <c r="W47" s="320" t="e">
        <f>W48+W49+W50+W51+#REF!+W52+W53+W54+W55+W56+W57+W58+W59+#REF!+W60+W61+W62+W63+W64+W65+W66+W67+W68+W70</f>
        <v>#REF!</v>
      </c>
      <c r="X47" s="320" t="e">
        <f>X48+X49+X50+X51+#REF!+X52+X53+X54+X55+X56+X57+X58+X59+#REF!+X60+X61+X62+X63+X64+X65+X66+X67+X68+X70</f>
        <v>#REF!</v>
      </c>
      <c r="Y47" s="320" t="e">
        <f>Y48+Y49+Y50+Y51+#REF!+Y52+Y53+Y54+Y55+Y56+Y57+Y58+Y59+#REF!+Y60+Y61+Y62+Y63+Y64+Y65+Y66+Y67+Y68+Y70</f>
        <v>#REF!</v>
      </c>
      <c r="Z47" s="320" t="e">
        <f>Z48+Z49+Z50+Z51+#REF!+Z52+Z53+Z54+Z55+Z56+Z57+Z58+Z59+#REF!+Z60+Z61+Z62+Z63+Z64+Z65+Z66+Z67+Z68+Z70</f>
        <v>#REF!</v>
      </c>
      <c r="AA47" s="320" t="e">
        <f>AA48+AA49+AA50+AA51+#REF!+AA52+AA53+AA54+AA55+AA56+AA57+AA58+AA59+#REF!+AA60+AA61+AA62+AA63+AA64+AA65+AA66+AA67+AA68+AA70</f>
        <v>#REF!</v>
      </c>
      <c r="AB47" s="320" t="e">
        <f>AB48+AB49+AB50+AB51+#REF!+AB52+AB53+AB54+AB55+AB56+AB57+AB58+AB59+#REF!+AB60+AB61+AB62+AB63+AB64+AB65+AB66+AB67+AB68+AB70</f>
        <v>#REF!</v>
      </c>
      <c r="AC47" s="320" t="e">
        <f>AC48+AC49+AC50+AC51+#REF!+AC52+AC53+AC54+AC55+AC56+AC57+AC58+AC59+#REF!+AC60+AC61+AC62+AC63+AC64+AC65+AC66+AC67+AC68+AC70</f>
        <v>#REF!</v>
      </c>
      <c r="AD47" s="320" t="e">
        <f>AD48+AD49+AD50+AD51+#REF!+AD52+AD53+AD54+AD55+AD56+AD57+AD58+AD59+#REF!+AD60+AD61+AD62+AD63+AD64+AD65+AD66+AD67+AD68+AD70</f>
        <v>#REF!</v>
      </c>
      <c r="AE47" s="320" t="e">
        <f>AE48+AE49+AE50+AE51+#REF!+AE52+AE53+AE54+AE55+AE56+AE57+AE58+AE59+#REF!+AE60+AE61+AE62+AE63+AE64+AE65+AE66+AE67+AE68+AE70</f>
        <v>#REF!</v>
      </c>
      <c r="AF47" s="320" t="e">
        <f>AF48+AF49+AF50+AF51+#REF!+AF52+AF53+AF54+AF55+AF56+AF57+AF58+AF59+#REF!+AF60+AF61+AF62+AF63+AF64+AF65+AF66+AF67+AF68+AF70</f>
        <v>#REF!</v>
      </c>
      <c r="AG47" s="320" t="e">
        <f>AG48+AG49+AG50+AG51+#REF!+AG52+AG53+AG54+AG55+AG56+AG57+AG58+AG59+#REF!+AG60+AG61+AG62+AG63+AG64+AG65+AG66+AG67+AG68+AG70</f>
        <v>#REF!</v>
      </c>
      <c r="AH47" s="320" t="e">
        <f>AH48+AH49+AH50+AH51+#REF!+AH52+AH53+AH54+AH55+AH56+AH57+AH58+AH59+#REF!+AH60+AH61+AH62+AH63+AH64+AH65+AH66+AH67+AH68+AH70</f>
        <v>#REF!</v>
      </c>
      <c r="AI47" s="320" t="e">
        <f>AI48+AI49+AI50+AI51+#REF!+AI52+AI53+AI54+AI55+AI56+AI57+AI58+AI59+#REF!+AI60+AI61+AI62+AI63+AI64+AI65+AI66+AI67+AI68+AI70</f>
        <v>#REF!</v>
      </c>
      <c r="AJ47" s="320" t="e">
        <f>AJ48+AJ49+AJ50+AJ51+#REF!+AJ52+AJ53+AJ54+AJ55+AJ56+AJ57+AJ58+AJ59+#REF!+AJ60+AJ61+AJ62+AJ63+AJ64+AJ65+AJ66+AJ67+AJ68+AJ70</f>
        <v>#REF!</v>
      </c>
      <c r="AK47" s="320" t="e">
        <f>AK48+AK49+AK50+AK51+#REF!+AK52+AK53+AK54+AK55+AK56+AK57+AK58+AK59+#REF!+AK60+AK61+AK62+AK63+AK64+AK65+AK66+AK67+AK68+AK70</f>
        <v>#REF!</v>
      </c>
      <c r="AL47" s="320" t="e">
        <f>AL48+AL49+AL50+AL51+#REF!+AL52+AL53+AL54+AL55+AL56+AL57+AL58+AL59+#REF!+AL60+AL61+AL62+AL63+AL64+AL65+AL66+AL67+AL68+AL70</f>
        <v>#REF!</v>
      </c>
      <c r="AM47" s="320" t="e">
        <f>AM48+AM49+AM50+AM51+#REF!+AM52+AM53+AM54+AM55+AM56+AM57+AM58+AM59+#REF!+AM60+AM61+AM62+AM63+AM64+AM65+AM66+AM67+AM68+AM70</f>
        <v>#REF!</v>
      </c>
      <c r="AN47" s="320" t="e">
        <f>AN48+AN49+AN50+AN51+#REF!+AN52+AN53+AN54+AN55+AN56+AN57+AN58+AN59+#REF!+AN60+AN61+AN62+AN63+AN64+AN65+AN66+AN67+AN68+AN70</f>
        <v>#REF!</v>
      </c>
      <c r="AO47" s="320" t="e">
        <f>AO48+AO49+AO50+AO51+#REF!+AO52+AO53+AO54+AO55+AO56+AO57+AO58+AO59+#REF!+AO60+AO61+AO62+AO63+AO64+AO65+AO66+AO67+AO68+AO70</f>
        <v>#REF!</v>
      </c>
      <c r="AP47" s="320" t="e">
        <f>AP48+AP49+AP50+AP51+#REF!+AP52+AP53+AP54+AP55+AP56+AP57+AP58+AP59+#REF!+AP60+AP61+AP62+AP63+AP64+AP65+AP66+AP67+AP68+AP70</f>
        <v>#REF!</v>
      </c>
      <c r="AQ47" s="320" t="e">
        <f>AQ48+AQ49+AQ50+AQ51+#REF!+AQ52+AQ53+AQ54+AQ55+AQ56+AQ57+AQ58+AQ59+#REF!+AQ60+AQ61+AQ62+AQ63+AQ64+AQ65+AQ66+AQ67+AQ68+AQ70</f>
        <v>#REF!</v>
      </c>
      <c r="AR47" s="320" t="e">
        <f>AR48+AR49+AR50+AR51+#REF!+AR52+AR53+AR54+AR55+AR56+AR57+AR58+AR59+#REF!+AR60+AR61+AR62+AR63+AR64+AR65+AR66+AR67+AR68+AR70</f>
        <v>#REF!</v>
      </c>
      <c r="AS47" s="320" t="e">
        <f>AS48+AS49+AS50+AS51+#REF!+AS52+AS53+AS54+AS55+AS56+AS57+AS58+AS59+#REF!+AS60+AS61+AS62+AS63+AS64+AS65+AS66+AS67+AS68+AS70</f>
        <v>#REF!</v>
      </c>
      <c r="AT47" s="320" t="e">
        <f>AT48+AT49+AT50+AT51+#REF!+AT52+AT53+AT54+AT55+AT56+AT57+AT58+AT59+#REF!+AT60+AT61+AT62+AT63+AT64+AT65+AT66+AT67+AT68+AT70</f>
        <v>#REF!</v>
      </c>
      <c r="AU47" s="320" t="e">
        <f>AU48+AU49+AU50+AU51+#REF!+AU52+AU53+AU54+AU55+AU56+AU57+AU58+AU59+#REF!+AU60+AU61+AU62+AU63+AU64+AU65+AU66+AU67+AU68+AU70</f>
        <v>#REF!</v>
      </c>
      <c r="AV47" s="320" t="e">
        <f>AV48+AV49+AV50+AV51+#REF!+AV52+AV53+AV54+AV55+AV56+AV57+AV58+AV59+#REF!+AV60+AV61+AV62+AV63+AV64+AV65+AV66+AV67+AV68+AV70</f>
        <v>#REF!</v>
      </c>
      <c r="AW47" s="320" t="e">
        <f>AW48+AW49+AW50+AW51+#REF!+AW52+AW53+AW54+AW55+AW56+AW57+AW58+AW59+#REF!+AW60+AW61+AW62+AW63+AW64+AW65+AW66+AW67+AW68+AW70</f>
        <v>#REF!</v>
      </c>
      <c r="AX47" s="320" t="e">
        <f>AX48+AX49+AX50+AX51+#REF!+AX52+AX53+AX54+AX55+AX56+AX57+AX58+AX59+#REF!+AX60+AX61+AX62+AX63+AX64+AX65+AX66+AX67+AX68+AX70</f>
        <v>#REF!</v>
      </c>
      <c r="AY47" s="320" t="e">
        <f>AY48+AY49+AY50+AY51+#REF!+AY52+AY53+AY54+AY55+AY56+AY57+AY58+AY59+#REF!+AY60+AY61+AY62+AY63+AY64+AY65+AY66+AY67+AY68+AY70</f>
        <v>#REF!</v>
      </c>
      <c r="AZ47" s="320" t="e">
        <f>AZ48+AZ49+AZ50+AZ51+#REF!+AZ52+AZ53+AZ54+AZ55+AZ56+AZ57+AZ58+AZ59+#REF!+AZ60+AZ61+AZ62+AZ63+AZ64+AZ65+AZ66+AZ67+AZ68+AZ70</f>
        <v>#REF!</v>
      </c>
      <c r="BA47" s="320" t="e">
        <f>BA48+BA49+BA50+BA51+#REF!+BA52+BA53+BA54+BA55+BA56+BA57+BA58+BA59+#REF!+BA60+BA61+BA62+BA63+BA64+BA65+BA66+BA67+BA68+BA70</f>
        <v>#REF!</v>
      </c>
      <c r="BB47" s="320" t="e">
        <f>BB48+BB49+BB50+BB51+#REF!+BB52+BB53+BB54+BB55+BB56+BB57+BB58+BB59+#REF!+BB60+BB61+BB62+BB63+BB64+BB65+BB66+BB67+BB68+BB70</f>
        <v>#REF!</v>
      </c>
      <c r="BC47" s="321"/>
      <c r="BD47" s="321"/>
      <c r="BE47" s="321"/>
      <c r="BF47" s="321"/>
      <c r="BG47" s="321"/>
      <c r="BH47" s="321"/>
    </row>
    <row r="48" spans="1:60" ht="22.5" hidden="1" x14ac:dyDescent="0.2">
      <c r="A48" s="322" t="s">
        <v>663</v>
      </c>
      <c r="B48" s="323">
        <v>21</v>
      </c>
      <c r="C48" s="324">
        <v>21</v>
      </c>
      <c r="D48" s="324">
        <v>0</v>
      </c>
      <c r="E48" s="324">
        <v>1</v>
      </c>
      <c r="F48" s="324">
        <v>5</v>
      </c>
      <c r="G48" s="324">
        <v>3</v>
      </c>
      <c r="H48" s="324">
        <v>15</v>
      </c>
      <c r="I48" s="324">
        <v>0</v>
      </c>
      <c r="J48" s="324">
        <v>6</v>
      </c>
      <c r="K48" s="324">
        <v>1</v>
      </c>
      <c r="L48" s="324">
        <v>0</v>
      </c>
      <c r="M48" s="324">
        <v>0</v>
      </c>
      <c r="N48" s="324">
        <v>0</v>
      </c>
      <c r="O48" s="324">
        <v>2</v>
      </c>
      <c r="P48" s="324">
        <v>6</v>
      </c>
      <c r="Q48" s="324">
        <v>1</v>
      </c>
      <c r="R48" s="324">
        <v>2</v>
      </c>
      <c r="S48" s="324">
        <v>0</v>
      </c>
      <c r="T48" s="324">
        <v>1</v>
      </c>
      <c r="U48" s="324">
        <v>1</v>
      </c>
      <c r="V48" s="324">
        <v>1</v>
      </c>
      <c r="W48" s="324">
        <v>1</v>
      </c>
      <c r="X48" s="324">
        <v>0</v>
      </c>
      <c r="Y48" s="324">
        <v>0</v>
      </c>
      <c r="Z48" s="324">
        <v>0</v>
      </c>
      <c r="AA48" s="324">
        <v>0</v>
      </c>
      <c r="AB48" s="325">
        <v>0</v>
      </c>
      <c r="AC48" s="325">
        <v>0</v>
      </c>
      <c r="AD48" s="325">
        <v>0</v>
      </c>
      <c r="AE48" s="325">
        <v>0</v>
      </c>
      <c r="AF48" s="325">
        <v>0</v>
      </c>
      <c r="AG48" s="325">
        <v>0</v>
      </c>
      <c r="AH48" s="325">
        <v>0</v>
      </c>
      <c r="AI48" s="325">
        <v>0</v>
      </c>
      <c r="AJ48" s="325">
        <v>0</v>
      </c>
      <c r="AK48" s="325">
        <v>0</v>
      </c>
      <c r="AL48" s="325">
        <v>0</v>
      </c>
      <c r="AM48" s="325">
        <v>0</v>
      </c>
      <c r="AN48" s="325">
        <v>0</v>
      </c>
      <c r="AO48" s="325">
        <v>0</v>
      </c>
      <c r="AP48" s="325">
        <v>0</v>
      </c>
      <c r="AQ48" s="325">
        <v>0</v>
      </c>
      <c r="AR48" s="325">
        <v>0</v>
      </c>
      <c r="AS48" s="325">
        <v>0</v>
      </c>
      <c r="AT48" s="325">
        <v>0</v>
      </c>
      <c r="AU48" s="325">
        <v>0</v>
      </c>
      <c r="AV48" s="325">
        <v>0</v>
      </c>
      <c r="AW48" s="325">
        <v>0</v>
      </c>
      <c r="AX48" s="325">
        <v>0</v>
      </c>
      <c r="AY48" s="325">
        <v>0</v>
      </c>
      <c r="AZ48" s="325">
        <v>0</v>
      </c>
      <c r="BA48" s="325">
        <v>0</v>
      </c>
      <c r="BB48" s="325">
        <v>0</v>
      </c>
      <c r="BC48" s="321">
        <v>0</v>
      </c>
      <c r="BD48" s="321">
        <v>0</v>
      </c>
      <c r="BE48" s="321">
        <v>0</v>
      </c>
      <c r="BF48" s="321">
        <v>0</v>
      </c>
      <c r="BG48" s="321">
        <v>0</v>
      </c>
      <c r="BH48" s="321">
        <v>0</v>
      </c>
    </row>
    <row r="49" spans="1:60" ht="22.5" hidden="1" x14ac:dyDescent="0.25">
      <c r="A49" s="322" t="s">
        <v>664</v>
      </c>
      <c r="B49" s="323">
        <v>19</v>
      </c>
      <c r="C49" s="324">
        <v>19</v>
      </c>
      <c r="D49" s="324">
        <v>1</v>
      </c>
      <c r="E49" s="324">
        <v>0</v>
      </c>
      <c r="F49" s="324">
        <v>3</v>
      </c>
      <c r="G49" s="324">
        <v>3</v>
      </c>
      <c r="H49" s="324">
        <v>7</v>
      </c>
      <c r="I49" s="324">
        <v>6</v>
      </c>
      <c r="J49" s="324">
        <v>6</v>
      </c>
      <c r="K49" s="324">
        <v>0</v>
      </c>
      <c r="L49" s="324">
        <v>1</v>
      </c>
      <c r="M49" s="324">
        <v>0</v>
      </c>
      <c r="N49" s="324">
        <v>0</v>
      </c>
      <c r="O49" s="324">
        <v>1</v>
      </c>
      <c r="P49" s="324">
        <v>6</v>
      </c>
      <c r="Q49" s="324">
        <v>5</v>
      </c>
      <c r="R49" s="324">
        <v>0</v>
      </c>
      <c r="S49" s="324">
        <v>0</v>
      </c>
      <c r="T49" s="324">
        <v>0</v>
      </c>
      <c r="U49" s="324">
        <v>0</v>
      </c>
      <c r="V49" s="324">
        <v>0</v>
      </c>
      <c r="W49" s="324">
        <v>0</v>
      </c>
      <c r="X49" s="324">
        <v>0</v>
      </c>
      <c r="Y49" s="324">
        <v>0</v>
      </c>
      <c r="Z49" s="324">
        <v>0</v>
      </c>
      <c r="AA49" s="324">
        <v>0</v>
      </c>
      <c r="AB49" s="325">
        <v>0</v>
      </c>
      <c r="AC49" s="325">
        <v>0</v>
      </c>
      <c r="AD49" s="325">
        <v>0</v>
      </c>
      <c r="AE49" s="325">
        <v>0</v>
      </c>
      <c r="AF49" s="325">
        <v>0</v>
      </c>
      <c r="AG49" s="325">
        <v>0</v>
      </c>
      <c r="AH49" s="325">
        <v>0</v>
      </c>
      <c r="AI49" s="325">
        <v>0</v>
      </c>
      <c r="AJ49" s="325">
        <v>0</v>
      </c>
      <c r="AK49" s="325">
        <v>0</v>
      </c>
      <c r="AL49" s="325">
        <v>0</v>
      </c>
      <c r="AM49" s="325">
        <v>0</v>
      </c>
      <c r="AN49" s="325">
        <v>0</v>
      </c>
      <c r="AO49" s="325">
        <v>0</v>
      </c>
      <c r="AP49" s="325">
        <v>0</v>
      </c>
      <c r="AQ49" s="325">
        <v>0</v>
      </c>
      <c r="AR49" s="325">
        <v>0</v>
      </c>
      <c r="AS49" s="325">
        <v>0</v>
      </c>
      <c r="AT49" s="325">
        <v>0</v>
      </c>
      <c r="AU49" s="325">
        <v>0</v>
      </c>
      <c r="AV49" s="325"/>
      <c r="AW49" s="325">
        <v>0</v>
      </c>
      <c r="AX49" s="325">
        <v>17</v>
      </c>
      <c r="AY49" s="325">
        <v>5</v>
      </c>
      <c r="AZ49" s="325">
        <v>0</v>
      </c>
      <c r="BA49" s="325">
        <v>5</v>
      </c>
      <c r="BB49" s="325">
        <v>0</v>
      </c>
      <c r="BC49" s="174" t="s">
        <v>665</v>
      </c>
      <c r="BD49" s="174"/>
      <c r="BE49" s="174" t="s">
        <v>666</v>
      </c>
      <c r="BF49" s="321" t="s">
        <v>57</v>
      </c>
      <c r="BG49" s="321" t="s">
        <v>667</v>
      </c>
      <c r="BH49" s="321">
        <v>1000</v>
      </c>
    </row>
    <row r="50" spans="1:60" ht="22.5" hidden="1" x14ac:dyDescent="0.2">
      <c r="A50" s="322" t="s">
        <v>668</v>
      </c>
      <c r="B50" s="323">
        <v>16</v>
      </c>
      <c r="C50" s="324">
        <v>0</v>
      </c>
      <c r="D50" s="324">
        <v>0</v>
      </c>
      <c r="E50" s="324">
        <v>0</v>
      </c>
      <c r="F50" s="324">
        <v>0</v>
      </c>
      <c r="G50" s="324">
        <v>0</v>
      </c>
      <c r="H50" s="324">
        <v>0</v>
      </c>
      <c r="I50" s="324">
        <v>0</v>
      </c>
      <c r="J50" s="324">
        <v>0</v>
      </c>
      <c r="K50" s="324">
        <v>0</v>
      </c>
      <c r="L50" s="324">
        <v>0</v>
      </c>
      <c r="M50" s="324">
        <v>0</v>
      </c>
      <c r="N50" s="324">
        <v>0</v>
      </c>
      <c r="O50" s="324">
        <v>0</v>
      </c>
      <c r="P50" s="324">
        <v>0</v>
      </c>
      <c r="Q50" s="324">
        <v>0</v>
      </c>
      <c r="R50" s="324">
        <v>0</v>
      </c>
      <c r="S50" s="324">
        <v>0</v>
      </c>
      <c r="T50" s="324">
        <v>0</v>
      </c>
      <c r="U50" s="324">
        <v>0</v>
      </c>
      <c r="V50" s="324">
        <v>0</v>
      </c>
      <c r="W50" s="324">
        <v>0</v>
      </c>
      <c r="X50" s="324">
        <v>0</v>
      </c>
      <c r="Y50" s="324">
        <v>0</v>
      </c>
      <c r="Z50" s="324">
        <v>0</v>
      </c>
      <c r="AA50" s="324">
        <v>0</v>
      </c>
      <c r="AB50" s="325">
        <v>0</v>
      </c>
      <c r="AC50" s="325">
        <v>0</v>
      </c>
      <c r="AD50" s="325">
        <v>0</v>
      </c>
      <c r="AE50" s="325">
        <v>0</v>
      </c>
      <c r="AF50" s="325">
        <v>0</v>
      </c>
      <c r="AG50" s="325">
        <v>0</v>
      </c>
      <c r="AH50" s="325">
        <v>0</v>
      </c>
      <c r="AI50" s="325">
        <v>0</v>
      </c>
      <c r="AJ50" s="325">
        <v>0</v>
      </c>
      <c r="AK50" s="325">
        <v>0</v>
      </c>
      <c r="AL50" s="325">
        <v>0</v>
      </c>
      <c r="AM50" s="325">
        <v>0</v>
      </c>
      <c r="AN50" s="325">
        <v>0</v>
      </c>
      <c r="AO50" s="325">
        <v>0</v>
      </c>
      <c r="AP50" s="325">
        <v>0</v>
      </c>
      <c r="AQ50" s="325">
        <v>0</v>
      </c>
      <c r="AR50" s="325">
        <v>0</v>
      </c>
      <c r="AS50" s="325">
        <v>0</v>
      </c>
      <c r="AT50" s="325">
        <v>0</v>
      </c>
      <c r="AU50" s="325">
        <v>0</v>
      </c>
      <c r="AV50" s="325">
        <v>0</v>
      </c>
      <c r="AW50" s="325">
        <v>0</v>
      </c>
      <c r="AX50" s="325">
        <v>0</v>
      </c>
      <c r="AY50" s="325">
        <v>0</v>
      </c>
      <c r="AZ50" s="325">
        <v>0</v>
      </c>
      <c r="BA50" s="325">
        <v>0</v>
      </c>
      <c r="BB50" s="325">
        <v>0</v>
      </c>
      <c r="BC50" s="321">
        <v>0</v>
      </c>
      <c r="BD50" s="321">
        <v>0</v>
      </c>
      <c r="BE50" s="321">
        <v>0</v>
      </c>
      <c r="BF50" s="321">
        <v>0</v>
      </c>
      <c r="BG50" s="321">
        <v>0</v>
      </c>
      <c r="BH50" s="321">
        <v>0</v>
      </c>
    </row>
    <row r="51" spans="1:60" s="298" customFormat="1" hidden="1" x14ac:dyDescent="0.2">
      <c r="A51" s="326" t="s">
        <v>669</v>
      </c>
      <c r="B51" s="327">
        <v>9</v>
      </c>
      <c r="C51" s="328">
        <v>9</v>
      </c>
      <c r="D51" s="328">
        <v>0</v>
      </c>
      <c r="E51" s="328"/>
      <c r="F51" s="328">
        <v>2</v>
      </c>
      <c r="G51" s="328"/>
      <c r="H51" s="328">
        <v>4</v>
      </c>
      <c r="I51" s="328"/>
      <c r="J51" s="328"/>
      <c r="K51" s="328"/>
      <c r="L51" s="328"/>
      <c r="M51" s="328"/>
      <c r="N51" s="328"/>
      <c r="O51" s="328">
        <v>2</v>
      </c>
      <c r="P51" s="328">
        <v>8</v>
      </c>
      <c r="Q51" s="328"/>
      <c r="R51" s="328"/>
      <c r="S51" s="328"/>
      <c r="T51" s="328"/>
      <c r="U51" s="328"/>
      <c r="V51" s="328"/>
      <c r="W51" s="328"/>
      <c r="X51" s="328"/>
      <c r="Y51" s="328"/>
      <c r="Z51" s="328"/>
      <c r="AA51" s="328"/>
      <c r="AB51" s="328">
        <v>1</v>
      </c>
      <c r="AC51" s="328"/>
      <c r="AD51" s="328">
        <v>1</v>
      </c>
      <c r="AE51" s="328"/>
      <c r="AF51" s="328"/>
      <c r="AG51" s="328"/>
      <c r="AH51" s="328"/>
      <c r="AI51" s="328"/>
      <c r="AJ51" s="328"/>
      <c r="AK51" s="328"/>
      <c r="AL51" s="328"/>
      <c r="AM51" s="328"/>
      <c r="AN51" s="328"/>
      <c r="AO51" s="328"/>
      <c r="AP51" s="328"/>
      <c r="AQ51" s="328"/>
      <c r="AR51" s="328"/>
      <c r="AS51" s="328"/>
      <c r="AT51" s="328"/>
      <c r="AU51" s="328"/>
      <c r="AV51" s="328"/>
      <c r="AW51" s="328"/>
      <c r="AX51" s="328"/>
      <c r="AY51" s="328"/>
      <c r="AZ51" s="328"/>
      <c r="BA51" s="328"/>
      <c r="BB51" s="328"/>
      <c r="BC51" s="303"/>
      <c r="BD51" s="303"/>
      <c r="BE51" s="303"/>
      <c r="BF51" s="303" t="s">
        <v>625</v>
      </c>
      <c r="BG51" s="303">
        <v>3000</v>
      </c>
      <c r="BH51" s="303"/>
    </row>
    <row r="52" spans="1:60" ht="22.5" hidden="1" x14ac:dyDescent="0.2">
      <c r="A52" s="322" t="s">
        <v>670</v>
      </c>
      <c r="B52" s="323">
        <v>13</v>
      </c>
      <c r="C52" s="324">
        <v>2</v>
      </c>
      <c r="D52" s="324">
        <v>0</v>
      </c>
      <c r="E52" s="324">
        <v>0</v>
      </c>
      <c r="F52" s="324">
        <v>0</v>
      </c>
      <c r="G52" s="324">
        <v>1</v>
      </c>
      <c r="H52" s="324">
        <v>1</v>
      </c>
      <c r="I52" s="324">
        <v>0</v>
      </c>
      <c r="J52" s="324">
        <v>1</v>
      </c>
      <c r="K52" s="324">
        <v>0</v>
      </c>
      <c r="L52" s="324">
        <v>0</v>
      </c>
      <c r="M52" s="324">
        <v>0</v>
      </c>
      <c r="N52" s="324">
        <v>0</v>
      </c>
      <c r="O52" s="324">
        <v>0</v>
      </c>
      <c r="P52" s="324">
        <v>0</v>
      </c>
      <c r="Q52" s="324">
        <v>0</v>
      </c>
      <c r="R52" s="324">
        <v>0</v>
      </c>
      <c r="S52" s="324">
        <v>0</v>
      </c>
      <c r="T52" s="324">
        <v>0</v>
      </c>
      <c r="U52" s="324">
        <v>0</v>
      </c>
      <c r="V52" s="324">
        <v>1</v>
      </c>
      <c r="W52" s="324">
        <v>1</v>
      </c>
      <c r="X52" s="324">
        <v>0</v>
      </c>
      <c r="Y52" s="324">
        <v>0</v>
      </c>
      <c r="Z52" s="324">
        <v>0</v>
      </c>
      <c r="AA52" s="324">
        <v>0</v>
      </c>
      <c r="AB52" s="325">
        <v>0</v>
      </c>
      <c r="AC52" s="325">
        <v>0</v>
      </c>
      <c r="AD52" s="325">
        <v>0</v>
      </c>
      <c r="AE52" s="325">
        <v>0</v>
      </c>
      <c r="AF52" s="325">
        <v>0</v>
      </c>
      <c r="AG52" s="325">
        <v>0</v>
      </c>
      <c r="AH52" s="325">
        <v>0</v>
      </c>
      <c r="AI52" s="325">
        <v>0</v>
      </c>
      <c r="AJ52" s="325">
        <v>0</v>
      </c>
      <c r="AK52" s="325">
        <v>0</v>
      </c>
      <c r="AL52" s="325">
        <v>0</v>
      </c>
      <c r="AM52" s="325">
        <v>0</v>
      </c>
      <c r="AN52" s="325">
        <v>0</v>
      </c>
      <c r="AO52" s="325">
        <v>0</v>
      </c>
      <c r="AP52" s="325">
        <v>0</v>
      </c>
      <c r="AQ52" s="325">
        <v>0</v>
      </c>
      <c r="AR52" s="325">
        <v>0</v>
      </c>
      <c r="AS52" s="325">
        <v>0</v>
      </c>
      <c r="AT52" s="325">
        <v>0</v>
      </c>
      <c r="AU52" s="325">
        <v>0</v>
      </c>
      <c r="AV52" s="325">
        <v>0</v>
      </c>
      <c r="AW52" s="325">
        <v>0</v>
      </c>
      <c r="AX52" s="325">
        <v>0</v>
      </c>
      <c r="AY52" s="325">
        <v>0</v>
      </c>
      <c r="AZ52" s="325">
        <v>0</v>
      </c>
      <c r="BA52" s="325">
        <v>0</v>
      </c>
      <c r="BB52" s="325">
        <v>0</v>
      </c>
      <c r="BC52" s="321">
        <v>0</v>
      </c>
      <c r="BD52" s="321">
        <v>0</v>
      </c>
      <c r="BE52" s="321">
        <v>0</v>
      </c>
      <c r="BF52" s="321">
        <v>0</v>
      </c>
      <c r="BG52" s="321">
        <v>0</v>
      </c>
      <c r="BH52" s="321">
        <v>0</v>
      </c>
    </row>
    <row r="53" spans="1:60" s="298" customFormat="1" ht="22.5" customHeight="1" x14ac:dyDescent="0.2">
      <c r="A53" s="326" t="s">
        <v>671</v>
      </c>
      <c r="B53" s="327">
        <v>27</v>
      </c>
      <c r="C53" s="328">
        <v>4</v>
      </c>
      <c r="D53" s="328">
        <v>0</v>
      </c>
      <c r="E53" s="328">
        <v>0</v>
      </c>
      <c r="F53" s="328">
        <v>2</v>
      </c>
      <c r="G53" s="328">
        <v>2</v>
      </c>
      <c r="H53" s="328">
        <v>2</v>
      </c>
      <c r="I53" s="328">
        <v>0</v>
      </c>
      <c r="J53" s="328">
        <v>2</v>
      </c>
      <c r="K53" s="328">
        <v>0</v>
      </c>
      <c r="L53" s="328">
        <v>0</v>
      </c>
      <c r="M53" s="328">
        <v>1</v>
      </c>
      <c r="N53" s="328">
        <v>1</v>
      </c>
      <c r="O53" s="328">
        <v>2</v>
      </c>
      <c r="P53" s="328">
        <v>2</v>
      </c>
      <c r="Q53" s="328">
        <v>0</v>
      </c>
      <c r="R53" s="328">
        <v>0</v>
      </c>
      <c r="S53" s="328">
        <v>0</v>
      </c>
      <c r="T53" s="328">
        <v>7</v>
      </c>
      <c r="U53" s="328">
        <v>7</v>
      </c>
      <c r="V53" s="328">
        <v>1</v>
      </c>
      <c r="W53" s="328">
        <v>1</v>
      </c>
      <c r="X53" s="328">
        <v>0</v>
      </c>
      <c r="Y53" s="328">
        <v>0</v>
      </c>
      <c r="Z53" s="328">
        <v>0</v>
      </c>
      <c r="AA53" s="328">
        <v>0</v>
      </c>
      <c r="AB53" s="328">
        <v>1</v>
      </c>
      <c r="AC53" s="328">
        <v>1</v>
      </c>
      <c r="AD53" s="328"/>
      <c r="AE53" s="328"/>
      <c r="AF53" s="328"/>
      <c r="AG53" s="328"/>
      <c r="AH53" s="328">
        <v>1</v>
      </c>
      <c r="AI53" s="328">
        <v>1</v>
      </c>
      <c r="AJ53" s="328">
        <v>1</v>
      </c>
      <c r="AK53" s="328">
        <v>1</v>
      </c>
      <c r="AL53" s="328">
        <v>1</v>
      </c>
      <c r="AM53" s="328">
        <v>1</v>
      </c>
      <c r="AN53" s="328">
        <v>0</v>
      </c>
      <c r="AO53" s="328"/>
      <c r="AP53" s="328"/>
      <c r="AQ53" s="328"/>
      <c r="AR53" s="328"/>
      <c r="AS53" s="328"/>
      <c r="AT53" s="328"/>
      <c r="AU53" s="328"/>
      <c r="AV53" s="328"/>
      <c r="AW53" s="328"/>
      <c r="AX53" s="328"/>
      <c r="AY53" s="328"/>
      <c r="AZ53" s="328"/>
      <c r="BA53" s="328"/>
      <c r="BB53" s="328"/>
      <c r="BC53" s="303"/>
      <c r="BD53" s="303"/>
      <c r="BE53" s="303"/>
      <c r="BF53" s="303"/>
      <c r="BG53" s="303"/>
      <c r="BH53" s="303"/>
    </row>
    <row r="54" spans="1:60" ht="22.5" hidden="1" x14ac:dyDescent="0.25">
      <c r="A54" s="322" t="s">
        <v>672</v>
      </c>
      <c r="B54" s="323">
        <v>11</v>
      </c>
      <c r="C54" s="324">
        <v>9</v>
      </c>
      <c r="D54" s="324">
        <v>0</v>
      </c>
      <c r="E54" s="324">
        <v>2</v>
      </c>
      <c r="F54" s="324">
        <v>2</v>
      </c>
      <c r="G54" s="324">
        <v>2</v>
      </c>
      <c r="H54" s="324">
        <v>5</v>
      </c>
      <c r="I54" s="324">
        <v>0</v>
      </c>
      <c r="J54" s="324">
        <v>4</v>
      </c>
      <c r="K54" s="324">
        <v>0</v>
      </c>
      <c r="L54" s="324">
        <v>0</v>
      </c>
      <c r="M54" s="324">
        <v>2</v>
      </c>
      <c r="N54" s="324">
        <v>0</v>
      </c>
      <c r="O54" s="324">
        <v>3</v>
      </c>
      <c r="P54" s="324">
        <v>2</v>
      </c>
      <c r="Q54" s="324">
        <v>2</v>
      </c>
      <c r="R54" s="324">
        <v>0</v>
      </c>
      <c r="S54" s="324">
        <v>0</v>
      </c>
      <c r="T54" s="324">
        <v>0</v>
      </c>
      <c r="U54" s="324">
        <v>0</v>
      </c>
      <c r="V54" s="324">
        <v>1</v>
      </c>
      <c r="W54" s="324">
        <v>1</v>
      </c>
      <c r="X54" s="324">
        <v>0</v>
      </c>
      <c r="Y54" s="324">
        <v>0</v>
      </c>
      <c r="Z54" s="324">
        <v>0</v>
      </c>
      <c r="AA54" s="324">
        <v>0</v>
      </c>
      <c r="AB54" s="325">
        <v>1</v>
      </c>
      <c r="AC54" s="325">
        <v>1</v>
      </c>
      <c r="AD54" s="325">
        <v>0</v>
      </c>
      <c r="AE54" s="325">
        <v>0</v>
      </c>
      <c r="AF54" s="325">
        <v>0</v>
      </c>
      <c r="AG54" s="325">
        <v>0</v>
      </c>
      <c r="AH54" s="325">
        <v>0</v>
      </c>
      <c r="AI54" s="325">
        <v>0</v>
      </c>
      <c r="AJ54" s="325">
        <v>0</v>
      </c>
      <c r="AK54" s="325">
        <v>0</v>
      </c>
      <c r="AL54" s="325">
        <v>0</v>
      </c>
      <c r="AM54" s="325">
        <v>0</v>
      </c>
      <c r="AN54" s="325">
        <v>0</v>
      </c>
      <c r="AO54" s="325">
        <v>0</v>
      </c>
      <c r="AP54" s="325">
        <v>0</v>
      </c>
      <c r="AQ54" s="325">
        <v>0</v>
      </c>
      <c r="AR54" s="325">
        <v>0</v>
      </c>
      <c r="AS54" s="325">
        <v>0</v>
      </c>
      <c r="AT54" s="325">
        <v>0</v>
      </c>
      <c r="AU54" s="325">
        <v>0</v>
      </c>
      <c r="AV54" s="325">
        <v>0</v>
      </c>
      <c r="AW54" s="325">
        <v>0</v>
      </c>
      <c r="AX54" s="325">
        <v>0</v>
      </c>
      <c r="AY54" s="325">
        <v>0</v>
      </c>
      <c r="AZ54" s="325">
        <v>0</v>
      </c>
      <c r="BA54" s="325">
        <v>0</v>
      </c>
      <c r="BB54" s="325">
        <v>1</v>
      </c>
      <c r="BC54" s="321">
        <v>0</v>
      </c>
      <c r="BD54" s="321">
        <v>0</v>
      </c>
      <c r="BE54" s="174" t="s">
        <v>673</v>
      </c>
      <c r="BF54" s="321"/>
      <c r="BG54" s="321"/>
      <c r="BH54" s="321"/>
    </row>
    <row r="55" spans="1:60" ht="22.5" hidden="1" x14ac:dyDescent="0.2">
      <c r="A55" s="322" t="s">
        <v>674</v>
      </c>
      <c r="B55" s="323">
        <v>11</v>
      </c>
      <c r="C55" s="324">
        <v>3</v>
      </c>
      <c r="D55" s="324">
        <v>1</v>
      </c>
      <c r="E55" s="324">
        <v>1</v>
      </c>
      <c r="F55" s="324"/>
      <c r="G55" s="324">
        <v>1</v>
      </c>
      <c r="H55" s="324">
        <v>2</v>
      </c>
      <c r="I55" s="324"/>
      <c r="J55" s="324">
        <v>1</v>
      </c>
      <c r="K55" s="324">
        <v>1</v>
      </c>
      <c r="L55" s="324"/>
      <c r="M55" s="324"/>
      <c r="N55" s="324"/>
      <c r="O55" s="324"/>
      <c r="P55" s="324"/>
      <c r="Q55" s="324"/>
      <c r="R55" s="324"/>
      <c r="S55" s="324"/>
      <c r="T55" s="324"/>
      <c r="U55" s="324"/>
      <c r="V55" s="324"/>
      <c r="W55" s="324"/>
      <c r="X55" s="324"/>
      <c r="Y55" s="324"/>
      <c r="Z55" s="324"/>
      <c r="AA55" s="324"/>
      <c r="AB55" s="325"/>
      <c r="AC55" s="325"/>
      <c r="AD55" s="325"/>
      <c r="AE55" s="325"/>
      <c r="AF55" s="325"/>
      <c r="AG55" s="325"/>
      <c r="AH55" s="325"/>
      <c r="AI55" s="325"/>
      <c r="AJ55" s="325"/>
      <c r="AK55" s="325"/>
      <c r="AL55" s="325"/>
      <c r="AM55" s="325"/>
      <c r="AN55" s="325"/>
      <c r="AO55" s="325"/>
      <c r="AP55" s="325"/>
      <c r="AQ55" s="325"/>
      <c r="AR55" s="325"/>
      <c r="AS55" s="325"/>
      <c r="AT55" s="325"/>
      <c r="AU55" s="325"/>
      <c r="AV55" s="325"/>
      <c r="AW55" s="325"/>
      <c r="AX55" s="325"/>
      <c r="AY55" s="325"/>
      <c r="AZ55" s="325"/>
      <c r="BA55" s="325"/>
      <c r="BB55" s="325"/>
      <c r="BC55" s="321"/>
      <c r="BD55" s="321"/>
      <c r="BE55" s="321"/>
      <c r="BF55" s="321"/>
      <c r="BG55" s="321"/>
      <c r="BH55" s="321"/>
    </row>
    <row r="56" spans="1:60" ht="22.5" hidden="1" x14ac:dyDescent="0.2">
      <c r="A56" s="322" t="s">
        <v>675</v>
      </c>
      <c r="B56" s="323">
        <v>19</v>
      </c>
      <c r="C56" s="324">
        <v>18</v>
      </c>
      <c r="D56" s="324">
        <v>0</v>
      </c>
      <c r="E56" s="324">
        <v>0</v>
      </c>
      <c r="F56" s="324">
        <v>1</v>
      </c>
      <c r="G56" s="324">
        <v>4</v>
      </c>
      <c r="H56" s="324">
        <v>8</v>
      </c>
      <c r="I56" s="324">
        <v>0</v>
      </c>
      <c r="J56" s="324">
        <v>10</v>
      </c>
      <c r="K56" s="324">
        <v>0</v>
      </c>
      <c r="L56" s="324">
        <v>0</v>
      </c>
      <c r="M56" s="324">
        <v>0</v>
      </c>
      <c r="N56" s="324">
        <v>0</v>
      </c>
      <c r="O56" s="324">
        <v>1</v>
      </c>
      <c r="P56" s="324">
        <v>11</v>
      </c>
      <c r="Q56" s="324">
        <v>6</v>
      </c>
      <c r="R56" s="324">
        <v>0</v>
      </c>
      <c r="S56" s="324">
        <v>0</v>
      </c>
      <c r="T56" s="324">
        <v>0</v>
      </c>
      <c r="U56" s="324">
        <v>0</v>
      </c>
      <c r="V56" s="324">
        <v>1</v>
      </c>
      <c r="W56" s="324">
        <v>1</v>
      </c>
      <c r="X56" s="324">
        <v>0</v>
      </c>
      <c r="Y56" s="324">
        <v>0</v>
      </c>
      <c r="Z56" s="324">
        <v>1</v>
      </c>
      <c r="AA56" s="324">
        <v>1</v>
      </c>
      <c r="AB56" s="325">
        <v>5</v>
      </c>
      <c r="AC56" s="325"/>
      <c r="AD56" s="325"/>
      <c r="AE56" s="325"/>
      <c r="AF56" s="325"/>
      <c r="AG56" s="325"/>
      <c r="AH56" s="325"/>
      <c r="AI56" s="325"/>
      <c r="AJ56" s="325"/>
      <c r="AK56" s="325"/>
      <c r="AL56" s="325"/>
      <c r="AM56" s="325"/>
      <c r="AN56" s="325"/>
      <c r="AO56" s="325"/>
      <c r="AP56" s="325"/>
      <c r="AQ56" s="325"/>
      <c r="AR56" s="325"/>
      <c r="AS56" s="325"/>
      <c r="AT56" s="325"/>
      <c r="AU56" s="325"/>
      <c r="AV56" s="325"/>
      <c r="AW56" s="325"/>
      <c r="AX56" s="325"/>
      <c r="AY56" s="325"/>
      <c r="AZ56" s="325"/>
      <c r="BA56" s="325"/>
      <c r="BB56" s="325"/>
      <c r="BC56" s="321"/>
      <c r="BD56" s="321"/>
      <c r="BE56" s="321"/>
      <c r="BF56" s="321"/>
      <c r="BG56" s="321"/>
      <c r="BH56" s="321"/>
    </row>
    <row r="57" spans="1:60" hidden="1" x14ac:dyDescent="0.2">
      <c r="A57" s="322" t="s">
        <v>676</v>
      </c>
      <c r="B57" s="323">
        <v>12</v>
      </c>
      <c r="C57" s="324"/>
      <c r="D57" s="324">
        <v>0</v>
      </c>
      <c r="E57" s="324">
        <v>0</v>
      </c>
      <c r="F57" s="324">
        <v>0</v>
      </c>
      <c r="G57" s="324">
        <v>0</v>
      </c>
      <c r="H57" s="324">
        <v>0</v>
      </c>
      <c r="I57" s="324">
        <v>0</v>
      </c>
      <c r="J57" s="324">
        <v>0</v>
      </c>
      <c r="K57" s="324">
        <v>0</v>
      </c>
      <c r="L57" s="324"/>
      <c r="M57" s="324"/>
      <c r="N57" s="324"/>
      <c r="O57" s="324"/>
      <c r="P57" s="324"/>
      <c r="Q57" s="324"/>
      <c r="R57" s="324"/>
      <c r="S57" s="324"/>
      <c r="T57" s="324"/>
      <c r="U57" s="324"/>
      <c r="V57" s="324"/>
      <c r="W57" s="324"/>
      <c r="X57" s="324"/>
      <c r="Y57" s="324"/>
      <c r="Z57" s="324"/>
      <c r="AA57" s="324"/>
      <c r="AB57" s="325"/>
      <c r="AC57" s="325"/>
      <c r="AD57" s="325"/>
      <c r="AE57" s="325"/>
      <c r="AF57" s="325"/>
      <c r="AG57" s="325"/>
      <c r="AH57" s="325"/>
      <c r="AI57" s="325"/>
      <c r="AJ57" s="325"/>
      <c r="AK57" s="325"/>
      <c r="AL57" s="325"/>
      <c r="AM57" s="325"/>
      <c r="AN57" s="325"/>
      <c r="AO57" s="325"/>
      <c r="AP57" s="325"/>
      <c r="AQ57" s="325"/>
      <c r="AR57" s="325"/>
      <c r="AS57" s="325"/>
      <c r="AT57" s="325"/>
      <c r="AU57" s="325"/>
      <c r="AV57" s="325"/>
      <c r="AW57" s="325"/>
      <c r="AX57" s="325"/>
      <c r="AY57" s="325"/>
      <c r="AZ57" s="325"/>
      <c r="BA57" s="325"/>
      <c r="BB57" s="325"/>
      <c r="BC57" s="321"/>
      <c r="BD57" s="321"/>
      <c r="BE57" s="321"/>
      <c r="BF57" s="321"/>
      <c r="BG57" s="321"/>
      <c r="BH57" s="321"/>
    </row>
    <row r="58" spans="1:60" ht="22.5" hidden="1" x14ac:dyDescent="0.2">
      <c r="A58" s="322" t="s">
        <v>677</v>
      </c>
      <c r="B58" s="323">
        <v>18</v>
      </c>
      <c r="C58" s="324">
        <v>0</v>
      </c>
      <c r="D58" s="324">
        <v>0</v>
      </c>
      <c r="E58" s="324">
        <v>0</v>
      </c>
      <c r="F58" s="324">
        <v>0</v>
      </c>
      <c r="G58" s="324">
        <v>0</v>
      </c>
      <c r="H58" s="324">
        <v>0</v>
      </c>
      <c r="I58" s="324">
        <v>0</v>
      </c>
      <c r="J58" s="324">
        <v>0</v>
      </c>
      <c r="K58" s="324">
        <v>0</v>
      </c>
      <c r="L58" s="324">
        <v>0</v>
      </c>
      <c r="M58" s="324">
        <v>0</v>
      </c>
      <c r="N58" s="324">
        <v>0</v>
      </c>
      <c r="O58" s="324">
        <v>0</v>
      </c>
      <c r="P58" s="324">
        <v>0</v>
      </c>
      <c r="Q58" s="324">
        <v>0</v>
      </c>
      <c r="R58" s="324">
        <v>0</v>
      </c>
      <c r="S58" s="324">
        <v>0</v>
      </c>
      <c r="T58" s="324">
        <v>0</v>
      </c>
      <c r="U58" s="324">
        <v>0</v>
      </c>
      <c r="V58" s="324">
        <v>0</v>
      </c>
      <c r="W58" s="324">
        <v>0</v>
      </c>
      <c r="X58" s="324">
        <v>0</v>
      </c>
      <c r="Y58" s="324">
        <v>0</v>
      </c>
      <c r="Z58" s="324">
        <v>0</v>
      </c>
      <c r="AA58" s="324">
        <v>0</v>
      </c>
      <c r="AB58" s="325">
        <v>0</v>
      </c>
      <c r="AC58" s="325">
        <v>0</v>
      </c>
      <c r="AD58" s="325">
        <v>0</v>
      </c>
      <c r="AE58" s="325">
        <v>0</v>
      </c>
      <c r="AF58" s="325">
        <v>0</v>
      </c>
      <c r="AG58" s="325">
        <v>0</v>
      </c>
      <c r="AH58" s="325">
        <v>0</v>
      </c>
      <c r="AI58" s="325">
        <v>0</v>
      </c>
      <c r="AJ58" s="325">
        <v>0</v>
      </c>
      <c r="AK58" s="325">
        <v>0</v>
      </c>
      <c r="AL58" s="325">
        <v>0</v>
      </c>
      <c r="AM58" s="325">
        <v>0</v>
      </c>
      <c r="AN58" s="325">
        <v>0</v>
      </c>
      <c r="AO58" s="325">
        <v>0</v>
      </c>
      <c r="AP58" s="325">
        <v>0</v>
      </c>
      <c r="AQ58" s="325">
        <v>0</v>
      </c>
      <c r="AR58" s="325">
        <v>0</v>
      </c>
      <c r="AS58" s="325">
        <v>0</v>
      </c>
      <c r="AT58" s="325">
        <v>0</v>
      </c>
      <c r="AU58" s="325">
        <v>0</v>
      </c>
      <c r="AV58" s="325">
        <v>0</v>
      </c>
      <c r="AW58" s="325">
        <v>0</v>
      </c>
      <c r="AX58" s="325">
        <v>0</v>
      </c>
      <c r="AY58" s="325">
        <v>0</v>
      </c>
      <c r="AZ58" s="325">
        <v>0</v>
      </c>
      <c r="BA58" s="325">
        <v>0</v>
      </c>
      <c r="BB58" s="325">
        <v>0</v>
      </c>
      <c r="BC58" s="321">
        <v>0</v>
      </c>
      <c r="BD58" s="321">
        <v>0</v>
      </c>
      <c r="BE58" s="321">
        <v>0</v>
      </c>
      <c r="BF58" s="321">
        <v>0</v>
      </c>
      <c r="BG58" s="321">
        <v>0</v>
      </c>
      <c r="BH58" s="321">
        <v>0</v>
      </c>
    </row>
    <row r="59" spans="1:60" s="298" customFormat="1" ht="25.5" customHeight="1" x14ac:dyDescent="0.2">
      <c r="A59" s="326" t="s">
        <v>678</v>
      </c>
      <c r="B59" s="329">
        <v>14</v>
      </c>
      <c r="C59" s="328">
        <v>1</v>
      </c>
      <c r="D59" s="328">
        <v>0</v>
      </c>
      <c r="E59" s="328">
        <v>0</v>
      </c>
      <c r="F59" s="328">
        <v>1</v>
      </c>
      <c r="G59" s="328">
        <v>0</v>
      </c>
      <c r="H59" s="328">
        <v>0</v>
      </c>
      <c r="I59" s="328">
        <v>0</v>
      </c>
      <c r="J59" s="328">
        <v>0</v>
      </c>
      <c r="K59" s="328">
        <v>0</v>
      </c>
      <c r="L59" s="328">
        <v>0</v>
      </c>
      <c r="M59" s="328">
        <v>0</v>
      </c>
      <c r="N59" s="328">
        <v>0</v>
      </c>
      <c r="O59" s="328">
        <v>0</v>
      </c>
      <c r="P59" s="328">
        <v>0</v>
      </c>
      <c r="Q59" s="328">
        <v>0</v>
      </c>
      <c r="R59" s="328">
        <v>0</v>
      </c>
      <c r="S59" s="328">
        <v>0</v>
      </c>
      <c r="T59" s="328">
        <v>0</v>
      </c>
      <c r="U59" s="328">
        <v>0</v>
      </c>
      <c r="V59" s="328">
        <v>0</v>
      </c>
      <c r="W59" s="328">
        <v>0</v>
      </c>
      <c r="X59" s="328">
        <v>0</v>
      </c>
      <c r="Y59" s="328">
        <v>0</v>
      </c>
      <c r="Z59" s="328">
        <v>0</v>
      </c>
      <c r="AA59" s="328">
        <v>0</v>
      </c>
      <c r="AB59" s="328">
        <v>0</v>
      </c>
      <c r="AC59" s="328">
        <v>0</v>
      </c>
      <c r="AD59" s="328">
        <v>0</v>
      </c>
      <c r="AE59" s="328">
        <v>0</v>
      </c>
      <c r="AF59" s="328">
        <v>0</v>
      </c>
      <c r="AG59" s="328">
        <v>0</v>
      </c>
      <c r="AH59" s="328">
        <v>0</v>
      </c>
      <c r="AI59" s="328">
        <v>0</v>
      </c>
      <c r="AJ59" s="328">
        <v>0</v>
      </c>
      <c r="AK59" s="328">
        <v>0</v>
      </c>
      <c r="AL59" s="328">
        <v>0</v>
      </c>
      <c r="AM59" s="328">
        <v>0</v>
      </c>
      <c r="AN59" s="328">
        <v>0</v>
      </c>
      <c r="AO59" s="328">
        <v>0</v>
      </c>
      <c r="AP59" s="328">
        <v>0</v>
      </c>
      <c r="AQ59" s="328">
        <v>0</v>
      </c>
      <c r="AR59" s="328">
        <v>0</v>
      </c>
      <c r="AS59" s="328">
        <v>0</v>
      </c>
      <c r="AT59" s="328">
        <v>0</v>
      </c>
      <c r="AU59" s="328">
        <v>0</v>
      </c>
      <c r="AV59" s="328">
        <v>0</v>
      </c>
      <c r="AW59" s="328">
        <v>0</v>
      </c>
      <c r="AX59" s="328">
        <v>0</v>
      </c>
      <c r="AY59" s="328">
        <v>0</v>
      </c>
      <c r="AZ59" s="328">
        <v>0</v>
      </c>
      <c r="BA59" s="328">
        <v>0</v>
      </c>
      <c r="BB59" s="328">
        <v>2</v>
      </c>
      <c r="BC59" s="303" t="s">
        <v>54</v>
      </c>
      <c r="BD59" s="303" t="s">
        <v>54</v>
      </c>
      <c r="BE59" s="303" t="s">
        <v>57</v>
      </c>
      <c r="BF59" s="303" t="s">
        <v>54</v>
      </c>
      <c r="BG59" s="303">
        <v>0</v>
      </c>
      <c r="BH59" s="303">
        <v>0</v>
      </c>
    </row>
    <row r="60" spans="1:60" ht="22.5" hidden="1" x14ac:dyDescent="0.2">
      <c r="A60" s="322" t="s">
        <v>679</v>
      </c>
      <c r="B60" s="323">
        <v>13</v>
      </c>
      <c r="C60" s="324">
        <v>0</v>
      </c>
      <c r="D60" s="324">
        <v>0</v>
      </c>
      <c r="E60" s="324">
        <v>0</v>
      </c>
      <c r="F60" s="324">
        <v>0</v>
      </c>
      <c r="G60" s="324">
        <v>0</v>
      </c>
      <c r="H60" s="324">
        <v>0</v>
      </c>
      <c r="I60" s="324">
        <v>0</v>
      </c>
      <c r="J60" s="324">
        <v>0</v>
      </c>
      <c r="K60" s="324">
        <v>0</v>
      </c>
      <c r="L60" s="324">
        <v>0</v>
      </c>
      <c r="M60" s="324">
        <v>0</v>
      </c>
      <c r="N60" s="324">
        <v>0</v>
      </c>
      <c r="O60" s="324">
        <v>0</v>
      </c>
      <c r="P60" s="324">
        <v>0</v>
      </c>
      <c r="Q60" s="324">
        <v>0</v>
      </c>
      <c r="R60" s="324">
        <v>0</v>
      </c>
      <c r="S60" s="324">
        <v>0</v>
      </c>
      <c r="T60" s="324">
        <v>0</v>
      </c>
      <c r="U60" s="324">
        <v>0</v>
      </c>
      <c r="V60" s="324">
        <v>0</v>
      </c>
      <c r="W60" s="324">
        <v>0</v>
      </c>
      <c r="X60" s="324">
        <v>0</v>
      </c>
      <c r="Y60" s="324">
        <v>0</v>
      </c>
      <c r="Z60" s="324">
        <v>0</v>
      </c>
      <c r="AA60" s="324">
        <v>0</v>
      </c>
      <c r="AB60" s="325">
        <v>0</v>
      </c>
      <c r="AC60" s="325">
        <v>0</v>
      </c>
      <c r="AD60" s="325">
        <v>0</v>
      </c>
      <c r="AE60" s="325">
        <v>0</v>
      </c>
      <c r="AF60" s="325">
        <v>0</v>
      </c>
      <c r="AG60" s="325">
        <v>0</v>
      </c>
      <c r="AH60" s="325">
        <v>0</v>
      </c>
      <c r="AI60" s="325">
        <v>0</v>
      </c>
      <c r="AJ60" s="325">
        <v>0</v>
      </c>
      <c r="AK60" s="325">
        <v>0</v>
      </c>
      <c r="AL60" s="325">
        <v>0</v>
      </c>
      <c r="AM60" s="325">
        <v>0</v>
      </c>
      <c r="AN60" s="325">
        <v>0</v>
      </c>
      <c r="AO60" s="325">
        <v>0</v>
      </c>
      <c r="AP60" s="325">
        <v>0</v>
      </c>
      <c r="AQ60" s="325">
        <v>0</v>
      </c>
      <c r="AR60" s="325">
        <v>0</v>
      </c>
      <c r="AS60" s="325">
        <v>0</v>
      </c>
      <c r="AT60" s="325">
        <v>0</v>
      </c>
      <c r="AU60" s="325">
        <v>0</v>
      </c>
      <c r="AV60" s="325">
        <v>0</v>
      </c>
      <c r="AW60" s="325">
        <v>0</v>
      </c>
      <c r="AX60" s="325">
        <v>0</v>
      </c>
      <c r="AY60" s="325">
        <v>0</v>
      </c>
      <c r="AZ60" s="325">
        <v>0</v>
      </c>
      <c r="BA60" s="325">
        <v>0</v>
      </c>
      <c r="BB60" s="325">
        <v>0</v>
      </c>
      <c r="BC60" s="321">
        <v>0</v>
      </c>
      <c r="BD60" s="321">
        <v>0</v>
      </c>
      <c r="BE60" s="321">
        <v>0</v>
      </c>
      <c r="BF60" s="321">
        <v>0</v>
      </c>
      <c r="BG60" s="321">
        <v>0</v>
      </c>
      <c r="BH60" s="321">
        <v>0</v>
      </c>
    </row>
    <row r="61" spans="1:60" ht="22.5" hidden="1" x14ac:dyDescent="0.2">
      <c r="A61" s="322" t="s">
        <v>680</v>
      </c>
      <c r="B61" s="323">
        <v>14</v>
      </c>
      <c r="C61" s="324">
        <v>0</v>
      </c>
      <c r="D61" s="324">
        <v>0</v>
      </c>
      <c r="E61" s="324">
        <v>0</v>
      </c>
      <c r="F61" s="324">
        <v>0</v>
      </c>
      <c r="G61" s="324">
        <v>0</v>
      </c>
      <c r="H61" s="324">
        <v>0</v>
      </c>
      <c r="I61" s="324">
        <v>0</v>
      </c>
      <c r="J61" s="324">
        <v>0</v>
      </c>
      <c r="K61" s="324">
        <v>0</v>
      </c>
      <c r="L61" s="324">
        <v>0</v>
      </c>
      <c r="M61" s="324">
        <v>0</v>
      </c>
      <c r="N61" s="324">
        <v>0</v>
      </c>
      <c r="O61" s="324">
        <v>0</v>
      </c>
      <c r="P61" s="324">
        <v>0</v>
      </c>
      <c r="Q61" s="324">
        <v>0</v>
      </c>
      <c r="R61" s="324">
        <v>0</v>
      </c>
      <c r="S61" s="324">
        <v>0</v>
      </c>
      <c r="T61" s="324">
        <v>0</v>
      </c>
      <c r="U61" s="324">
        <v>0</v>
      </c>
      <c r="V61" s="324">
        <v>0</v>
      </c>
      <c r="W61" s="324">
        <v>0</v>
      </c>
      <c r="X61" s="324">
        <v>0</v>
      </c>
      <c r="Y61" s="324">
        <v>0</v>
      </c>
      <c r="Z61" s="324">
        <v>0</v>
      </c>
      <c r="AA61" s="324">
        <v>0</v>
      </c>
      <c r="AB61" s="325">
        <v>0</v>
      </c>
      <c r="AC61" s="325">
        <v>0</v>
      </c>
      <c r="AD61" s="325">
        <v>0</v>
      </c>
      <c r="AE61" s="325">
        <v>0</v>
      </c>
      <c r="AF61" s="325">
        <v>0</v>
      </c>
      <c r="AG61" s="325">
        <v>0</v>
      </c>
      <c r="AH61" s="325">
        <v>0</v>
      </c>
      <c r="AI61" s="325">
        <v>0</v>
      </c>
      <c r="AJ61" s="325">
        <v>0</v>
      </c>
      <c r="AK61" s="325">
        <v>0</v>
      </c>
      <c r="AL61" s="325">
        <v>0</v>
      </c>
      <c r="AM61" s="325">
        <v>0</v>
      </c>
      <c r="AN61" s="325">
        <v>0</v>
      </c>
      <c r="AO61" s="325">
        <v>0</v>
      </c>
      <c r="AP61" s="325">
        <v>0</v>
      </c>
      <c r="AQ61" s="325">
        <v>0</v>
      </c>
      <c r="AR61" s="325">
        <v>0</v>
      </c>
      <c r="AS61" s="325">
        <v>0</v>
      </c>
      <c r="AT61" s="325">
        <v>0</v>
      </c>
      <c r="AU61" s="325">
        <v>0</v>
      </c>
      <c r="AV61" s="325">
        <v>0</v>
      </c>
      <c r="AW61" s="325">
        <v>0</v>
      </c>
      <c r="AX61" s="325">
        <v>0</v>
      </c>
      <c r="AY61" s="325">
        <v>0</v>
      </c>
      <c r="AZ61" s="325">
        <v>0</v>
      </c>
      <c r="BA61" s="325">
        <v>0</v>
      </c>
      <c r="BB61" s="325">
        <v>0</v>
      </c>
      <c r="BC61" s="321">
        <v>0</v>
      </c>
      <c r="BD61" s="321">
        <v>0</v>
      </c>
      <c r="BE61" s="321">
        <v>0</v>
      </c>
      <c r="BF61" s="321">
        <v>0</v>
      </c>
      <c r="BG61" s="321">
        <v>0</v>
      </c>
      <c r="BH61" s="321">
        <v>0</v>
      </c>
    </row>
    <row r="62" spans="1:60" ht="22.5" hidden="1" x14ac:dyDescent="0.2">
      <c r="A62" s="322" t="s">
        <v>681</v>
      </c>
      <c r="B62" s="323">
        <v>14</v>
      </c>
      <c r="C62" s="324">
        <v>2</v>
      </c>
      <c r="D62" s="324">
        <v>0</v>
      </c>
      <c r="E62" s="324">
        <v>0</v>
      </c>
      <c r="F62" s="324">
        <v>0</v>
      </c>
      <c r="G62" s="324">
        <v>0</v>
      </c>
      <c r="H62" s="324">
        <v>0</v>
      </c>
      <c r="I62" s="324">
        <v>0</v>
      </c>
      <c r="J62" s="324">
        <v>0</v>
      </c>
      <c r="K62" s="324">
        <v>0</v>
      </c>
      <c r="L62" s="324">
        <v>0</v>
      </c>
      <c r="M62" s="324">
        <v>0</v>
      </c>
      <c r="N62" s="324">
        <v>0</v>
      </c>
      <c r="O62" s="324">
        <v>0</v>
      </c>
      <c r="P62" s="324">
        <v>0</v>
      </c>
      <c r="Q62" s="324">
        <v>0</v>
      </c>
      <c r="R62" s="324">
        <v>0</v>
      </c>
      <c r="S62" s="324">
        <v>0</v>
      </c>
      <c r="T62" s="324">
        <v>0</v>
      </c>
      <c r="U62" s="324">
        <v>0</v>
      </c>
      <c r="V62" s="324">
        <v>0</v>
      </c>
      <c r="W62" s="324">
        <v>0</v>
      </c>
      <c r="X62" s="324">
        <v>0</v>
      </c>
      <c r="Y62" s="324">
        <v>0</v>
      </c>
      <c r="Z62" s="324">
        <v>0</v>
      </c>
      <c r="AA62" s="324">
        <v>0</v>
      </c>
      <c r="AB62" s="325">
        <v>0</v>
      </c>
      <c r="AC62" s="325">
        <v>0</v>
      </c>
      <c r="AD62" s="325">
        <v>0</v>
      </c>
      <c r="AE62" s="325">
        <v>0</v>
      </c>
      <c r="AF62" s="325">
        <v>0</v>
      </c>
      <c r="AG62" s="325">
        <v>0</v>
      </c>
      <c r="AH62" s="325">
        <v>0</v>
      </c>
      <c r="AI62" s="325">
        <v>0</v>
      </c>
      <c r="AJ62" s="325">
        <v>0</v>
      </c>
      <c r="AK62" s="325">
        <v>0</v>
      </c>
      <c r="AL62" s="325">
        <v>0</v>
      </c>
      <c r="AM62" s="325">
        <v>0</v>
      </c>
      <c r="AN62" s="325">
        <v>0</v>
      </c>
      <c r="AO62" s="325">
        <v>0</v>
      </c>
      <c r="AP62" s="325">
        <v>0</v>
      </c>
      <c r="AQ62" s="325">
        <v>0</v>
      </c>
      <c r="AR62" s="325">
        <v>0</v>
      </c>
      <c r="AS62" s="325">
        <v>0</v>
      </c>
      <c r="AT62" s="325">
        <v>0</v>
      </c>
      <c r="AU62" s="325">
        <v>0</v>
      </c>
      <c r="AV62" s="325">
        <v>0</v>
      </c>
      <c r="AW62" s="325">
        <v>0</v>
      </c>
      <c r="AX62" s="325">
        <v>0</v>
      </c>
      <c r="AY62" s="325">
        <v>0</v>
      </c>
      <c r="AZ62" s="325">
        <v>0</v>
      </c>
      <c r="BA62" s="325">
        <v>0</v>
      </c>
      <c r="BB62" s="325">
        <v>0</v>
      </c>
      <c r="BC62" s="321">
        <v>0</v>
      </c>
      <c r="BD62" s="321">
        <v>0</v>
      </c>
      <c r="BE62" s="321">
        <v>0</v>
      </c>
      <c r="BF62" s="321">
        <v>0</v>
      </c>
      <c r="BG62" s="321">
        <v>0</v>
      </c>
      <c r="BH62" s="321">
        <v>0</v>
      </c>
    </row>
    <row r="63" spans="1:60" ht="22.5" hidden="1" x14ac:dyDescent="0.2">
      <c r="A63" s="322" t="s">
        <v>682</v>
      </c>
      <c r="B63" s="323">
        <v>14</v>
      </c>
      <c r="C63" s="324">
        <v>3</v>
      </c>
      <c r="D63" s="324">
        <v>0</v>
      </c>
      <c r="E63" s="324">
        <v>2</v>
      </c>
      <c r="F63" s="324">
        <v>1</v>
      </c>
      <c r="G63" s="324">
        <v>0</v>
      </c>
      <c r="H63" s="324">
        <v>2</v>
      </c>
      <c r="I63" s="324">
        <v>0</v>
      </c>
      <c r="J63" s="324">
        <v>1</v>
      </c>
      <c r="K63" s="324">
        <v>0</v>
      </c>
      <c r="L63" s="324">
        <v>2</v>
      </c>
      <c r="M63" s="324">
        <v>2</v>
      </c>
      <c r="N63" s="324">
        <v>1</v>
      </c>
      <c r="O63" s="324">
        <v>0</v>
      </c>
      <c r="P63" s="324">
        <v>0</v>
      </c>
      <c r="Q63" s="324">
        <v>0</v>
      </c>
      <c r="R63" s="324">
        <v>0</v>
      </c>
      <c r="S63" s="324">
        <v>0</v>
      </c>
      <c r="T63" s="324">
        <v>1</v>
      </c>
      <c r="U63" s="324">
        <v>1</v>
      </c>
      <c r="V63" s="324">
        <v>1</v>
      </c>
      <c r="W63" s="324">
        <v>1</v>
      </c>
      <c r="X63" s="324">
        <v>0</v>
      </c>
      <c r="Y63" s="324">
        <v>0</v>
      </c>
      <c r="Z63" s="324">
        <v>0</v>
      </c>
      <c r="AA63" s="324">
        <v>0</v>
      </c>
      <c r="AB63" s="325">
        <v>2</v>
      </c>
      <c r="AC63" s="325">
        <v>0</v>
      </c>
      <c r="AD63" s="325">
        <v>1</v>
      </c>
      <c r="AE63" s="325">
        <v>0</v>
      </c>
      <c r="AF63" s="325">
        <v>0</v>
      </c>
      <c r="AG63" s="325">
        <v>0</v>
      </c>
      <c r="AH63" s="325">
        <v>2</v>
      </c>
      <c r="AI63" s="325">
        <v>2</v>
      </c>
      <c r="AJ63" s="325">
        <v>2</v>
      </c>
      <c r="AK63" s="325">
        <v>2</v>
      </c>
      <c r="AL63" s="325">
        <v>1</v>
      </c>
      <c r="AM63" s="325">
        <v>1</v>
      </c>
      <c r="AN63" s="325">
        <v>1</v>
      </c>
      <c r="AO63" s="325">
        <v>1</v>
      </c>
      <c r="AP63" s="325">
        <v>0</v>
      </c>
      <c r="AQ63" s="325">
        <v>0</v>
      </c>
      <c r="AR63" s="325">
        <v>0</v>
      </c>
      <c r="AS63" s="325">
        <v>0</v>
      </c>
      <c r="AT63" s="325">
        <v>0</v>
      </c>
      <c r="AU63" s="325">
        <v>0</v>
      </c>
      <c r="AV63" s="325">
        <v>0</v>
      </c>
      <c r="AW63" s="325">
        <v>0</v>
      </c>
      <c r="AX63" s="325">
        <v>0</v>
      </c>
      <c r="AY63" s="325">
        <v>0</v>
      </c>
      <c r="AZ63" s="325">
        <v>0</v>
      </c>
      <c r="BA63" s="325">
        <v>0</v>
      </c>
      <c r="BB63" s="325">
        <v>1</v>
      </c>
      <c r="BC63" s="321">
        <v>0</v>
      </c>
      <c r="BD63" s="321">
        <v>0</v>
      </c>
      <c r="BE63" s="321">
        <v>0</v>
      </c>
      <c r="BF63" s="321">
        <v>0</v>
      </c>
      <c r="BG63" s="321">
        <v>0</v>
      </c>
      <c r="BH63" s="321">
        <v>0</v>
      </c>
    </row>
    <row r="64" spans="1:60" ht="22.5" hidden="1" x14ac:dyDescent="0.25">
      <c r="A64" s="322" t="s">
        <v>683</v>
      </c>
      <c r="B64" s="323">
        <v>25</v>
      </c>
      <c r="C64" s="324">
        <v>24</v>
      </c>
      <c r="D64" s="324">
        <v>2</v>
      </c>
      <c r="E64" s="324">
        <v>2</v>
      </c>
      <c r="F64" s="324">
        <v>0</v>
      </c>
      <c r="G64" s="324">
        <v>0</v>
      </c>
      <c r="H64" s="324">
        <v>1</v>
      </c>
      <c r="I64" s="324">
        <v>0</v>
      </c>
      <c r="J64" s="324">
        <v>1</v>
      </c>
      <c r="K64" s="324">
        <v>0</v>
      </c>
      <c r="L64" s="324">
        <v>2</v>
      </c>
      <c r="M64" s="324">
        <v>0</v>
      </c>
      <c r="N64" s="324">
        <v>0</v>
      </c>
      <c r="O64" s="324">
        <v>0</v>
      </c>
      <c r="P64" s="324">
        <v>0</v>
      </c>
      <c r="Q64" s="324">
        <v>0</v>
      </c>
      <c r="R64" s="324">
        <v>0</v>
      </c>
      <c r="S64" s="324">
        <v>0</v>
      </c>
      <c r="T64" s="324">
        <v>0</v>
      </c>
      <c r="U64" s="324">
        <v>0</v>
      </c>
      <c r="V64" s="324">
        <v>0</v>
      </c>
      <c r="W64" s="324">
        <v>0</v>
      </c>
      <c r="X64" s="324">
        <v>0</v>
      </c>
      <c r="Y64" s="324">
        <v>0</v>
      </c>
      <c r="Z64" s="324">
        <v>0</v>
      </c>
      <c r="AA64" s="324">
        <v>0</v>
      </c>
      <c r="AB64" s="325">
        <v>1</v>
      </c>
      <c r="AC64" s="325">
        <v>0</v>
      </c>
      <c r="AD64" s="325">
        <v>1</v>
      </c>
      <c r="AE64" s="325">
        <v>0</v>
      </c>
      <c r="AF64" s="325">
        <v>0</v>
      </c>
      <c r="AG64" s="325">
        <v>0</v>
      </c>
      <c r="AH64" s="325">
        <v>0</v>
      </c>
      <c r="AI64" s="325">
        <v>0</v>
      </c>
      <c r="AJ64" s="325">
        <v>0</v>
      </c>
      <c r="AK64" s="325">
        <v>0</v>
      </c>
      <c r="AL64" s="325">
        <v>0</v>
      </c>
      <c r="AM64" s="325">
        <v>0</v>
      </c>
      <c r="AN64" s="325">
        <v>0</v>
      </c>
      <c r="AO64" s="325">
        <v>0</v>
      </c>
      <c r="AP64" s="325">
        <v>0</v>
      </c>
      <c r="AQ64" s="325">
        <v>0</v>
      </c>
      <c r="AR64" s="325">
        <v>0</v>
      </c>
      <c r="AS64" s="325">
        <v>0</v>
      </c>
      <c r="AT64" s="325">
        <v>0</v>
      </c>
      <c r="AU64" s="325">
        <v>0</v>
      </c>
      <c r="AV64" s="325">
        <v>0</v>
      </c>
      <c r="AW64" s="325">
        <v>0</v>
      </c>
      <c r="AX64" s="325">
        <v>0</v>
      </c>
      <c r="AY64" s="325">
        <v>0</v>
      </c>
      <c r="AZ64" s="325">
        <v>0</v>
      </c>
      <c r="BA64" s="325">
        <v>0</v>
      </c>
      <c r="BB64" s="325">
        <v>1</v>
      </c>
      <c r="BC64" s="174" t="s">
        <v>684</v>
      </c>
      <c r="BD64" s="321">
        <v>0</v>
      </c>
      <c r="BE64" s="321">
        <v>0</v>
      </c>
      <c r="BF64" s="321">
        <v>0</v>
      </c>
      <c r="BG64" s="321">
        <v>0</v>
      </c>
      <c r="BH64" s="321">
        <v>1000</v>
      </c>
    </row>
    <row r="65" spans="1:60" ht="22.5" hidden="1" x14ac:dyDescent="0.25">
      <c r="A65" s="322" t="s">
        <v>685</v>
      </c>
      <c r="B65" s="323">
        <v>32</v>
      </c>
      <c r="C65" s="324">
        <v>32</v>
      </c>
      <c r="D65" s="324">
        <v>1</v>
      </c>
      <c r="E65" s="324">
        <v>1</v>
      </c>
      <c r="F65" s="324">
        <v>1</v>
      </c>
      <c r="G65" s="324">
        <v>0</v>
      </c>
      <c r="H65" s="324">
        <v>24</v>
      </c>
      <c r="I65" s="324">
        <v>24</v>
      </c>
      <c r="J65" s="324">
        <v>8</v>
      </c>
      <c r="K65" s="324">
        <v>0</v>
      </c>
      <c r="L65" s="324">
        <v>0</v>
      </c>
      <c r="M65" s="324">
        <v>0</v>
      </c>
      <c r="N65" s="324">
        <v>0</v>
      </c>
      <c r="O65" s="324">
        <v>1</v>
      </c>
      <c r="P65" s="324">
        <v>18</v>
      </c>
      <c r="Q65" s="324">
        <v>11</v>
      </c>
      <c r="R65" s="324">
        <v>0</v>
      </c>
      <c r="S65" s="324">
        <v>0</v>
      </c>
      <c r="T65" s="324">
        <v>0</v>
      </c>
      <c r="U65" s="324">
        <v>0</v>
      </c>
      <c r="V65" s="324">
        <v>2</v>
      </c>
      <c r="W65" s="324">
        <v>2</v>
      </c>
      <c r="X65" s="324">
        <v>6</v>
      </c>
      <c r="Y65" s="324">
        <v>6</v>
      </c>
      <c r="Z65" s="324">
        <v>11</v>
      </c>
      <c r="AA65" s="324">
        <v>11</v>
      </c>
      <c r="AB65" s="325">
        <v>5</v>
      </c>
      <c r="AC65" s="325">
        <v>3</v>
      </c>
      <c r="AD65" s="325">
        <v>2</v>
      </c>
      <c r="AE65" s="325">
        <v>0</v>
      </c>
      <c r="AF65" s="325">
        <v>0</v>
      </c>
      <c r="AG65" s="325">
        <v>0</v>
      </c>
      <c r="AH65" s="325">
        <v>0</v>
      </c>
      <c r="AI65" s="325">
        <v>0</v>
      </c>
      <c r="AJ65" s="325">
        <v>0</v>
      </c>
      <c r="AK65" s="325">
        <v>0</v>
      </c>
      <c r="AL65" s="325">
        <v>0</v>
      </c>
      <c r="AM65" s="325">
        <v>0</v>
      </c>
      <c r="AN65" s="325">
        <v>0</v>
      </c>
      <c r="AO65" s="325">
        <v>0</v>
      </c>
      <c r="AP65" s="325">
        <v>5</v>
      </c>
      <c r="AQ65" s="325">
        <v>5</v>
      </c>
      <c r="AR65" s="325">
        <v>0</v>
      </c>
      <c r="AS65" s="325">
        <v>0</v>
      </c>
      <c r="AT65" s="325">
        <v>0</v>
      </c>
      <c r="AU65" s="325">
        <v>0</v>
      </c>
      <c r="AV65" s="325">
        <v>0</v>
      </c>
      <c r="AW65" s="325">
        <v>0</v>
      </c>
      <c r="AX65" s="325">
        <v>0</v>
      </c>
      <c r="AY65" s="325">
        <v>0</v>
      </c>
      <c r="AZ65" s="325">
        <v>0</v>
      </c>
      <c r="BA65" s="325">
        <v>0</v>
      </c>
      <c r="BB65" s="325">
        <v>0</v>
      </c>
      <c r="BC65" s="174">
        <v>0</v>
      </c>
      <c r="BD65" s="321">
        <v>0</v>
      </c>
      <c r="BE65" s="174" t="s">
        <v>686</v>
      </c>
      <c r="BF65" s="321">
        <v>0</v>
      </c>
      <c r="BG65" s="321">
        <v>0</v>
      </c>
      <c r="BH65" s="321">
        <v>1000</v>
      </c>
    </row>
    <row r="66" spans="1:60" ht="22.5" hidden="1" x14ac:dyDescent="0.2">
      <c r="A66" s="322" t="s">
        <v>687</v>
      </c>
      <c r="B66" s="323">
        <v>20</v>
      </c>
      <c r="C66" s="324">
        <v>6</v>
      </c>
      <c r="D66" s="324">
        <v>1</v>
      </c>
      <c r="E66" s="324">
        <v>0</v>
      </c>
      <c r="F66" s="324">
        <v>3</v>
      </c>
      <c r="G66" s="324">
        <v>0</v>
      </c>
      <c r="H66" s="324">
        <v>4</v>
      </c>
      <c r="I66" s="324">
        <v>0</v>
      </c>
      <c r="J66" s="324">
        <v>2</v>
      </c>
      <c r="K66" s="324">
        <v>0</v>
      </c>
      <c r="L66" s="324">
        <v>0</v>
      </c>
      <c r="M66" s="324">
        <v>0</v>
      </c>
      <c r="N66" s="324">
        <v>0</v>
      </c>
      <c r="O66" s="324">
        <v>0</v>
      </c>
      <c r="P66" s="324">
        <v>5</v>
      </c>
      <c r="Q66" s="324">
        <v>0</v>
      </c>
      <c r="R66" s="324">
        <v>0</v>
      </c>
      <c r="S66" s="324">
        <v>0</v>
      </c>
      <c r="T66" s="324">
        <v>5</v>
      </c>
      <c r="U66" s="324">
        <v>5</v>
      </c>
      <c r="V66" s="324">
        <v>5</v>
      </c>
      <c r="W66" s="324">
        <v>4</v>
      </c>
      <c r="X66" s="324">
        <v>5</v>
      </c>
      <c r="Y66" s="324">
        <v>4</v>
      </c>
      <c r="Z66" s="324">
        <v>5</v>
      </c>
      <c r="AA66" s="324">
        <v>3</v>
      </c>
      <c r="AB66" s="325">
        <v>1</v>
      </c>
      <c r="AC66" s="325">
        <v>1</v>
      </c>
      <c r="AD66" s="325">
        <v>0</v>
      </c>
      <c r="AE66" s="325">
        <v>0</v>
      </c>
      <c r="AF66" s="325">
        <v>0</v>
      </c>
      <c r="AG66" s="325">
        <v>0</v>
      </c>
      <c r="AH66" s="325">
        <v>0</v>
      </c>
      <c r="AI66" s="325">
        <v>0</v>
      </c>
      <c r="AJ66" s="325">
        <v>0</v>
      </c>
      <c r="AK66" s="325">
        <v>0</v>
      </c>
      <c r="AL66" s="325">
        <v>1</v>
      </c>
      <c r="AM66" s="325">
        <v>1</v>
      </c>
      <c r="AN66" s="325">
        <v>1</v>
      </c>
      <c r="AO66" s="325">
        <v>1</v>
      </c>
      <c r="AP66" s="325">
        <v>1</v>
      </c>
      <c r="AQ66" s="325">
        <v>1</v>
      </c>
      <c r="AR66" s="325">
        <v>1</v>
      </c>
      <c r="AS66" s="325">
        <v>1</v>
      </c>
      <c r="AT66" s="325">
        <v>1</v>
      </c>
      <c r="AU66" s="325">
        <v>1</v>
      </c>
      <c r="AV66" s="325">
        <v>1</v>
      </c>
      <c r="AW66" s="325">
        <v>1</v>
      </c>
      <c r="AX66" s="325">
        <v>0</v>
      </c>
      <c r="AY66" s="325">
        <v>0</v>
      </c>
      <c r="AZ66" s="325">
        <v>0</v>
      </c>
      <c r="BA66" s="325">
        <v>0</v>
      </c>
      <c r="BB66" s="325">
        <v>0</v>
      </c>
      <c r="BC66" s="321">
        <v>0</v>
      </c>
      <c r="BD66" s="321">
        <v>0</v>
      </c>
      <c r="BE66" s="321">
        <v>0</v>
      </c>
      <c r="BF66" s="321">
        <v>0</v>
      </c>
      <c r="BG66" s="321">
        <v>0</v>
      </c>
      <c r="BH66" s="321">
        <v>1300</v>
      </c>
    </row>
    <row r="67" spans="1:60" ht="22.5" hidden="1" x14ac:dyDescent="0.2">
      <c r="A67" s="322" t="s">
        <v>688</v>
      </c>
      <c r="B67" s="323">
        <v>14</v>
      </c>
      <c r="C67" s="324">
        <v>4</v>
      </c>
      <c r="D67" s="324">
        <v>1</v>
      </c>
      <c r="E67" s="324">
        <v>1</v>
      </c>
      <c r="F67" s="324">
        <v>1</v>
      </c>
      <c r="G67" s="324">
        <v>3</v>
      </c>
      <c r="H67" s="324">
        <v>0</v>
      </c>
      <c r="I67" s="324">
        <v>0</v>
      </c>
      <c r="J67" s="324">
        <v>4</v>
      </c>
      <c r="K67" s="324">
        <v>3</v>
      </c>
      <c r="L67" s="324">
        <v>1</v>
      </c>
      <c r="M67" s="324">
        <v>0</v>
      </c>
      <c r="N67" s="324">
        <v>0</v>
      </c>
      <c r="O67" s="324">
        <v>0</v>
      </c>
      <c r="P67" s="324">
        <v>2</v>
      </c>
      <c r="Q67" s="324">
        <v>0</v>
      </c>
      <c r="R67" s="324">
        <v>0</v>
      </c>
      <c r="S67" s="324">
        <v>0</v>
      </c>
      <c r="T67" s="324">
        <v>0</v>
      </c>
      <c r="U67" s="324">
        <v>0</v>
      </c>
      <c r="V67" s="324">
        <v>2</v>
      </c>
      <c r="W67" s="324">
        <v>2</v>
      </c>
      <c r="X67" s="324">
        <v>0</v>
      </c>
      <c r="Y67" s="324">
        <v>0</v>
      </c>
      <c r="Z67" s="324">
        <v>0</v>
      </c>
      <c r="AA67" s="324">
        <v>0</v>
      </c>
      <c r="AB67" s="325">
        <v>0</v>
      </c>
      <c r="AC67" s="325">
        <v>0</v>
      </c>
      <c r="AD67" s="325">
        <v>0</v>
      </c>
      <c r="AE67" s="325">
        <v>0</v>
      </c>
      <c r="AF67" s="325">
        <v>0</v>
      </c>
      <c r="AG67" s="325">
        <v>0</v>
      </c>
      <c r="AH67" s="325">
        <v>0</v>
      </c>
      <c r="AI67" s="325">
        <v>0</v>
      </c>
      <c r="AJ67" s="325">
        <v>0</v>
      </c>
      <c r="AK67" s="325">
        <v>0</v>
      </c>
      <c r="AL67" s="325">
        <v>0</v>
      </c>
      <c r="AM67" s="325">
        <v>0</v>
      </c>
      <c r="AN67" s="325">
        <v>0</v>
      </c>
      <c r="AO67" s="325">
        <v>0</v>
      </c>
      <c r="AP67" s="325">
        <v>0</v>
      </c>
      <c r="AQ67" s="325">
        <v>0</v>
      </c>
      <c r="AR67" s="325">
        <v>0</v>
      </c>
      <c r="AS67" s="325">
        <v>0</v>
      </c>
      <c r="AT67" s="325">
        <v>0</v>
      </c>
      <c r="AU67" s="325">
        <v>0</v>
      </c>
      <c r="AV67" s="325">
        <v>0</v>
      </c>
      <c r="AW67" s="325">
        <v>0</v>
      </c>
      <c r="AX67" s="325">
        <v>0</v>
      </c>
      <c r="AY67" s="325">
        <v>0</v>
      </c>
      <c r="AZ67" s="325">
        <v>0</v>
      </c>
      <c r="BA67" s="325">
        <v>0</v>
      </c>
      <c r="BB67" s="325">
        <v>0</v>
      </c>
      <c r="BC67" s="321">
        <v>0</v>
      </c>
      <c r="BD67" s="321">
        <v>0</v>
      </c>
      <c r="BE67" s="321">
        <v>0</v>
      </c>
      <c r="BF67" s="321">
        <v>0</v>
      </c>
      <c r="BG67" s="321">
        <v>0</v>
      </c>
      <c r="BH67" s="321">
        <v>1300</v>
      </c>
    </row>
    <row r="68" spans="1:60" ht="22.5" hidden="1" x14ac:dyDescent="0.2">
      <c r="A68" s="322" t="s">
        <v>689</v>
      </c>
      <c r="B68" s="323">
        <v>13</v>
      </c>
      <c r="C68" s="324">
        <v>4</v>
      </c>
      <c r="D68" s="324">
        <v>0</v>
      </c>
      <c r="E68" s="324">
        <v>2</v>
      </c>
      <c r="F68" s="324">
        <v>5</v>
      </c>
      <c r="G68" s="324">
        <v>1</v>
      </c>
      <c r="H68" s="324">
        <v>2</v>
      </c>
      <c r="I68" s="324">
        <v>0</v>
      </c>
      <c r="J68" s="324">
        <v>10</v>
      </c>
      <c r="K68" s="324">
        <v>0</v>
      </c>
      <c r="L68" s="324">
        <v>0</v>
      </c>
      <c r="M68" s="324">
        <v>0</v>
      </c>
      <c r="N68" s="324">
        <v>4</v>
      </c>
      <c r="O68" s="324">
        <v>1</v>
      </c>
      <c r="P68" s="324">
        <v>5</v>
      </c>
      <c r="Q68" s="324">
        <v>0</v>
      </c>
      <c r="R68" s="324">
        <v>0</v>
      </c>
      <c r="S68" s="324">
        <v>0</v>
      </c>
      <c r="T68" s="324">
        <v>0</v>
      </c>
      <c r="U68" s="324">
        <v>0</v>
      </c>
      <c r="V68" s="324">
        <v>0</v>
      </c>
      <c r="W68" s="324">
        <v>0</v>
      </c>
      <c r="X68" s="324">
        <v>0</v>
      </c>
      <c r="Y68" s="324">
        <v>0</v>
      </c>
      <c r="Z68" s="324">
        <v>0</v>
      </c>
      <c r="AA68" s="324">
        <v>0</v>
      </c>
      <c r="AB68" s="325">
        <v>0</v>
      </c>
      <c r="AC68" s="325">
        <v>0</v>
      </c>
      <c r="AD68" s="325">
        <v>0</v>
      </c>
      <c r="AE68" s="325">
        <v>0</v>
      </c>
      <c r="AF68" s="325">
        <v>0</v>
      </c>
      <c r="AG68" s="325">
        <v>0</v>
      </c>
      <c r="AH68" s="325">
        <v>0</v>
      </c>
      <c r="AI68" s="325">
        <v>0</v>
      </c>
      <c r="AJ68" s="325">
        <v>0</v>
      </c>
      <c r="AK68" s="325">
        <v>0</v>
      </c>
      <c r="AL68" s="325">
        <v>0</v>
      </c>
      <c r="AM68" s="325">
        <v>0</v>
      </c>
      <c r="AN68" s="325">
        <v>0</v>
      </c>
      <c r="AO68" s="325">
        <v>0</v>
      </c>
      <c r="AP68" s="325">
        <v>0</v>
      </c>
      <c r="AQ68" s="325">
        <v>0</v>
      </c>
      <c r="AR68" s="325">
        <v>0</v>
      </c>
      <c r="AS68" s="325">
        <v>0</v>
      </c>
      <c r="AT68" s="325">
        <v>0</v>
      </c>
      <c r="AU68" s="325">
        <v>0</v>
      </c>
      <c r="AV68" s="325">
        <v>0</v>
      </c>
      <c r="AW68" s="325">
        <v>0</v>
      </c>
      <c r="AX68" s="325">
        <v>0</v>
      </c>
      <c r="AY68" s="325">
        <v>0</v>
      </c>
      <c r="AZ68" s="325">
        <v>0</v>
      </c>
      <c r="BA68" s="325">
        <v>0</v>
      </c>
      <c r="BB68" s="325">
        <v>0</v>
      </c>
      <c r="BC68" s="321">
        <v>0</v>
      </c>
      <c r="BD68" s="321">
        <v>0</v>
      </c>
      <c r="BE68" s="321">
        <v>0</v>
      </c>
      <c r="BF68" s="321">
        <v>0</v>
      </c>
      <c r="BG68" s="321">
        <v>0</v>
      </c>
      <c r="BH68" s="321">
        <v>0</v>
      </c>
    </row>
    <row r="69" spans="1:60" s="330" customFormat="1" ht="22.5" x14ac:dyDescent="0.2">
      <c r="A69" s="331" t="s">
        <v>690</v>
      </c>
      <c r="B69" s="332">
        <v>26</v>
      </c>
      <c r="C69" s="332">
        <v>15</v>
      </c>
      <c r="D69" s="332">
        <v>4</v>
      </c>
      <c r="E69" s="332">
        <v>15</v>
      </c>
      <c r="F69" s="332">
        <v>0</v>
      </c>
      <c r="G69" s="332">
        <v>0</v>
      </c>
      <c r="H69" s="332">
        <v>7</v>
      </c>
      <c r="I69" s="332">
        <v>9</v>
      </c>
      <c r="J69" s="332">
        <v>8</v>
      </c>
      <c r="K69" s="332">
        <v>1</v>
      </c>
      <c r="L69" s="332">
        <v>4</v>
      </c>
      <c r="M69" s="332">
        <v>0</v>
      </c>
      <c r="N69" s="332">
        <v>0</v>
      </c>
      <c r="O69" s="332">
        <v>0</v>
      </c>
      <c r="P69" s="332">
        <v>0</v>
      </c>
      <c r="Q69" s="332">
        <v>0</v>
      </c>
      <c r="R69" s="332">
        <v>0</v>
      </c>
      <c r="S69" s="332">
        <v>4</v>
      </c>
      <c r="T69" s="332">
        <v>0</v>
      </c>
      <c r="U69" s="332">
        <v>0</v>
      </c>
      <c r="V69" s="332">
        <v>0</v>
      </c>
      <c r="W69" s="332">
        <v>0</v>
      </c>
      <c r="X69" s="332">
        <v>0</v>
      </c>
      <c r="Y69" s="332">
        <v>0</v>
      </c>
      <c r="Z69" s="332">
        <v>0</v>
      </c>
      <c r="AA69" s="332">
        <v>0</v>
      </c>
      <c r="AB69" s="332">
        <v>0</v>
      </c>
      <c r="AC69" s="332">
        <v>0</v>
      </c>
      <c r="AD69" s="332">
        <v>0</v>
      </c>
      <c r="AE69" s="332">
        <v>0</v>
      </c>
      <c r="AF69" s="332">
        <v>0</v>
      </c>
      <c r="AG69" s="332">
        <v>0</v>
      </c>
      <c r="AH69" s="332">
        <v>0</v>
      </c>
      <c r="AI69" s="332">
        <v>0</v>
      </c>
      <c r="AJ69" s="332">
        <v>0</v>
      </c>
      <c r="AK69" s="332">
        <v>0</v>
      </c>
      <c r="AL69" s="332">
        <v>0</v>
      </c>
      <c r="AM69" s="332">
        <v>0</v>
      </c>
      <c r="AN69" s="332">
        <v>0</v>
      </c>
      <c r="AO69" s="332">
        <v>0</v>
      </c>
      <c r="AP69" s="332">
        <v>0</v>
      </c>
      <c r="AQ69" s="332">
        <v>0</v>
      </c>
      <c r="AR69" s="332">
        <v>0</v>
      </c>
      <c r="AS69" s="332">
        <v>0</v>
      </c>
      <c r="AT69" s="332">
        <v>0</v>
      </c>
      <c r="AU69" s="332">
        <v>0</v>
      </c>
      <c r="AV69" s="332">
        <v>0</v>
      </c>
      <c r="AW69" s="332">
        <v>0</v>
      </c>
      <c r="AX69" s="332">
        <v>0</v>
      </c>
      <c r="AY69" s="332">
        <v>0</v>
      </c>
      <c r="AZ69" s="332">
        <v>0</v>
      </c>
      <c r="BA69" s="332">
        <v>0</v>
      </c>
      <c r="BB69" s="332">
        <v>1</v>
      </c>
      <c r="BC69" s="333">
        <v>0</v>
      </c>
      <c r="BD69" s="333">
        <v>0</v>
      </c>
      <c r="BE69" s="333">
        <v>0</v>
      </c>
      <c r="BF69" s="333">
        <v>0</v>
      </c>
      <c r="BG69" s="333">
        <v>0</v>
      </c>
      <c r="BH69" s="333">
        <v>0</v>
      </c>
    </row>
    <row r="70" spans="1:60" ht="22.5" hidden="1" x14ac:dyDescent="0.2">
      <c r="A70" s="322" t="s">
        <v>691</v>
      </c>
      <c r="B70" s="323">
        <v>65</v>
      </c>
      <c r="C70" s="324">
        <v>35</v>
      </c>
      <c r="D70" s="324">
        <v>6</v>
      </c>
      <c r="E70" s="324">
        <v>24</v>
      </c>
      <c r="F70" s="324">
        <v>8</v>
      </c>
      <c r="G70" s="324">
        <v>3</v>
      </c>
      <c r="H70" s="324">
        <v>11</v>
      </c>
      <c r="I70" s="324">
        <v>11</v>
      </c>
      <c r="J70" s="324">
        <v>13</v>
      </c>
      <c r="K70" s="324">
        <v>1</v>
      </c>
      <c r="L70" s="324">
        <v>1</v>
      </c>
      <c r="M70" s="324">
        <v>0</v>
      </c>
      <c r="N70" s="324">
        <v>2</v>
      </c>
      <c r="O70" s="324">
        <v>0</v>
      </c>
      <c r="P70" s="324">
        <v>5</v>
      </c>
      <c r="Q70" s="324">
        <v>1</v>
      </c>
      <c r="R70" s="324">
        <v>0</v>
      </c>
      <c r="S70" s="324">
        <v>0</v>
      </c>
      <c r="T70" s="324">
        <v>2</v>
      </c>
      <c r="U70" s="324">
        <v>2</v>
      </c>
      <c r="V70" s="324">
        <v>1</v>
      </c>
      <c r="W70" s="324">
        <v>1</v>
      </c>
      <c r="X70" s="324">
        <v>1</v>
      </c>
      <c r="Y70" s="324">
        <v>1</v>
      </c>
      <c r="Z70" s="324">
        <v>1</v>
      </c>
      <c r="AA70" s="324">
        <v>1</v>
      </c>
      <c r="AB70" s="325">
        <v>3</v>
      </c>
      <c r="AC70" s="325">
        <v>0</v>
      </c>
      <c r="AD70" s="325">
        <v>3</v>
      </c>
      <c r="AE70" s="325">
        <v>0</v>
      </c>
      <c r="AF70" s="325">
        <v>0</v>
      </c>
      <c r="AG70" s="325">
        <v>0</v>
      </c>
      <c r="AH70" s="325">
        <v>0</v>
      </c>
      <c r="AI70" s="325">
        <v>0</v>
      </c>
      <c r="AJ70" s="325">
        <v>0</v>
      </c>
      <c r="AK70" s="325">
        <v>0</v>
      </c>
      <c r="AL70" s="325">
        <v>0</v>
      </c>
      <c r="AM70" s="325">
        <v>0</v>
      </c>
      <c r="AN70" s="325">
        <v>0</v>
      </c>
      <c r="AO70" s="325">
        <v>0</v>
      </c>
      <c r="AP70" s="325">
        <v>0</v>
      </c>
      <c r="AQ70" s="325">
        <v>0</v>
      </c>
      <c r="AR70" s="325">
        <v>0</v>
      </c>
      <c r="AS70" s="325">
        <v>0</v>
      </c>
      <c r="AT70" s="325">
        <v>0</v>
      </c>
      <c r="AU70" s="325">
        <v>0</v>
      </c>
      <c r="AV70" s="325">
        <v>0</v>
      </c>
      <c r="AW70" s="325">
        <v>0</v>
      </c>
      <c r="AX70" s="325">
        <v>0</v>
      </c>
      <c r="AY70" s="325">
        <v>0</v>
      </c>
      <c r="AZ70" s="325">
        <v>0</v>
      </c>
      <c r="BA70" s="325">
        <v>0</v>
      </c>
      <c r="BB70" s="325">
        <v>3</v>
      </c>
      <c r="BC70" s="321">
        <v>0</v>
      </c>
      <c r="BD70" s="321">
        <v>0</v>
      </c>
      <c r="BE70" s="321">
        <v>0</v>
      </c>
      <c r="BF70" s="321" t="s">
        <v>57</v>
      </c>
      <c r="BG70" s="321" t="s">
        <v>692</v>
      </c>
      <c r="BH70" s="321">
        <v>1300</v>
      </c>
    </row>
    <row r="71" spans="1:60" x14ac:dyDescent="0.2">
      <c r="A71" s="319" t="s">
        <v>90</v>
      </c>
      <c r="B71" s="320">
        <f t="shared" ref="B71:AG71" si="2">B72+B73+B74+B75+B76+B77+B78+B79</f>
        <v>119</v>
      </c>
      <c r="C71" s="320">
        <f t="shared" si="2"/>
        <v>26</v>
      </c>
      <c r="D71" s="320">
        <f t="shared" si="2"/>
        <v>2</v>
      </c>
      <c r="E71" s="320">
        <f t="shared" si="2"/>
        <v>18</v>
      </c>
      <c r="F71" s="320">
        <f t="shared" si="2"/>
        <v>9</v>
      </c>
      <c r="G71" s="320">
        <f t="shared" si="2"/>
        <v>19</v>
      </c>
      <c r="H71" s="320">
        <f t="shared" si="2"/>
        <v>25</v>
      </c>
      <c r="I71" s="320">
        <f t="shared" si="2"/>
        <v>23</v>
      </c>
      <c r="J71" s="320">
        <f t="shared" si="2"/>
        <v>14</v>
      </c>
      <c r="K71" s="320">
        <f t="shared" si="2"/>
        <v>4</v>
      </c>
      <c r="L71" s="320">
        <f t="shared" si="2"/>
        <v>0</v>
      </c>
      <c r="M71" s="320">
        <f t="shared" si="2"/>
        <v>3</v>
      </c>
      <c r="N71" s="320">
        <f t="shared" si="2"/>
        <v>0</v>
      </c>
      <c r="O71" s="320">
        <f t="shared" si="2"/>
        <v>15</v>
      </c>
      <c r="P71" s="320">
        <f t="shared" si="2"/>
        <v>12</v>
      </c>
      <c r="Q71" s="320">
        <f t="shared" si="2"/>
        <v>1</v>
      </c>
      <c r="R71" s="320">
        <f t="shared" si="2"/>
        <v>0</v>
      </c>
      <c r="S71" s="320">
        <f t="shared" si="2"/>
        <v>0</v>
      </c>
      <c r="T71" s="320">
        <f t="shared" si="2"/>
        <v>0</v>
      </c>
      <c r="U71" s="320">
        <f t="shared" si="2"/>
        <v>0</v>
      </c>
      <c r="V71" s="320">
        <f t="shared" si="2"/>
        <v>0</v>
      </c>
      <c r="W71" s="320">
        <f t="shared" si="2"/>
        <v>0</v>
      </c>
      <c r="X71" s="320">
        <f t="shared" si="2"/>
        <v>3</v>
      </c>
      <c r="Y71" s="320">
        <f t="shared" si="2"/>
        <v>4</v>
      </c>
      <c r="Z71" s="320">
        <f t="shared" si="2"/>
        <v>0</v>
      </c>
      <c r="AA71" s="320">
        <f t="shared" si="2"/>
        <v>0</v>
      </c>
      <c r="AB71" s="320">
        <f t="shared" si="2"/>
        <v>1</v>
      </c>
      <c r="AC71" s="320">
        <f t="shared" si="2"/>
        <v>0</v>
      </c>
      <c r="AD71" s="320">
        <f t="shared" si="2"/>
        <v>0</v>
      </c>
      <c r="AE71" s="320">
        <f t="shared" si="2"/>
        <v>1</v>
      </c>
      <c r="AF71" s="320">
        <f t="shared" si="2"/>
        <v>0</v>
      </c>
      <c r="AG71" s="320">
        <f t="shared" si="2"/>
        <v>0</v>
      </c>
      <c r="AH71" s="320">
        <f t="shared" ref="AH71:BM71" si="3">AH72+AH73+AH74+AH75+AH76+AH77+AH78+AH79</f>
        <v>0</v>
      </c>
      <c r="AI71" s="320">
        <f t="shared" si="3"/>
        <v>0</v>
      </c>
      <c r="AJ71" s="320">
        <f t="shared" si="3"/>
        <v>0</v>
      </c>
      <c r="AK71" s="320">
        <f t="shared" si="3"/>
        <v>0</v>
      </c>
      <c r="AL71" s="320">
        <f t="shared" si="3"/>
        <v>1</v>
      </c>
      <c r="AM71" s="320">
        <f t="shared" si="3"/>
        <v>0</v>
      </c>
      <c r="AN71" s="320">
        <f t="shared" si="3"/>
        <v>0</v>
      </c>
      <c r="AO71" s="320">
        <f t="shared" si="3"/>
        <v>0</v>
      </c>
      <c r="AP71" s="320">
        <f t="shared" si="3"/>
        <v>0</v>
      </c>
      <c r="AQ71" s="320">
        <f t="shared" si="3"/>
        <v>0</v>
      </c>
      <c r="AR71" s="320">
        <f t="shared" si="3"/>
        <v>0</v>
      </c>
      <c r="AS71" s="320">
        <f t="shared" si="3"/>
        <v>0</v>
      </c>
      <c r="AT71" s="320">
        <f t="shared" si="3"/>
        <v>0</v>
      </c>
      <c r="AU71" s="320">
        <f t="shared" si="3"/>
        <v>0</v>
      </c>
      <c r="AV71" s="320">
        <f t="shared" si="3"/>
        <v>0</v>
      </c>
      <c r="AW71" s="320">
        <f t="shared" si="3"/>
        <v>0</v>
      </c>
      <c r="AX71" s="320">
        <f t="shared" si="3"/>
        <v>0</v>
      </c>
      <c r="AY71" s="320">
        <f t="shared" si="3"/>
        <v>0</v>
      </c>
      <c r="AZ71" s="320">
        <f t="shared" si="3"/>
        <v>0</v>
      </c>
      <c r="BA71" s="320">
        <f t="shared" si="3"/>
        <v>0</v>
      </c>
      <c r="BB71" s="320">
        <f t="shared" si="3"/>
        <v>3</v>
      </c>
      <c r="BC71" s="321"/>
      <c r="BD71" s="321"/>
      <c r="BE71" s="321"/>
      <c r="BF71" s="321"/>
      <c r="BG71" s="321"/>
      <c r="BH71" s="321"/>
    </row>
    <row r="72" spans="1:60" hidden="1" x14ac:dyDescent="0.2">
      <c r="A72" s="322" t="s">
        <v>693</v>
      </c>
      <c r="B72" s="323">
        <v>29</v>
      </c>
      <c r="C72" s="324"/>
      <c r="D72" s="324">
        <v>0</v>
      </c>
      <c r="E72" s="324">
        <v>9</v>
      </c>
      <c r="F72" s="324">
        <v>2</v>
      </c>
      <c r="G72" s="324">
        <v>13</v>
      </c>
      <c r="H72" s="324">
        <v>11</v>
      </c>
      <c r="I72" s="324">
        <v>18</v>
      </c>
      <c r="J72" s="324">
        <v>11</v>
      </c>
      <c r="K72" s="324">
        <v>0</v>
      </c>
      <c r="L72" s="324">
        <v>0</v>
      </c>
      <c r="M72" s="324">
        <v>2</v>
      </c>
      <c r="N72" s="324">
        <v>0</v>
      </c>
      <c r="O72" s="324">
        <v>10</v>
      </c>
      <c r="P72" s="324">
        <v>5</v>
      </c>
      <c r="Q72" s="324">
        <v>1</v>
      </c>
      <c r="R72" s="324">
        <v>0</v>
      </c>
      <c r="S72" s="324">
        <v>0</v>
      </c>
      <c r="T72" s="324">
        <v>0</v>
      </c>
      <c r="U72" s="324">
        <v>0</v>
      </c>
      <c r="V72" s="324">
        <v>0</v>
      </c>
      <c r="W72" s="324">
        <v>0</v>
      </c>
      <c r="X72" s="324">
        <v>0</v>
      </c>
      <c r="Y72" s="324">
        <v>0</v>
      </c>
      <c r="Z72" s="324">
        <v>0</v>
      </c>
      <c r="AA72" s="324">
        <v>0</v>
      </c>
      <c r="AB72" s="325">
        <v>0</v>
      </c>
      <c r="AC72" s="325">
        <v>0</v>
      </c>
      <c r="AD72" s="325">
        <v>0</v>
      </c>
      <c r="AE72" s="325">
        <v>0</v>
      </c>
      <c r="AF72" s="325">
        <v>0</v>
      </c>
      <c r="AG72" s="325">
        <v>0</v>
      </c>
      <c r="AH72" s="325">
        <v>0</v>
      </c>
      <c r="AI72" s="325">
        <v>0</v>
      </c>
      <c r="AJ72" s="325">
        <v>0</v>
      </c>
      <c r="AK72" s="325">
        <v>0</v>
      </c>
      <c r="AL72" s="325">
        <v>0</v>
      </c>
      <c r="AM72" s="325">
        <v>0</v>
      </c>
      <c r="AN72" s="325">
        <v>0</v>
      </c>
      <c r="AO72" s="325">
        <v>0</v>
      </c>
      <c r="AP72" s="325">
        <v>0</v>
      </c>
      <c r="AQ72" s="325">
        <v>0</v>
      </c>
      <c r="AR72" s="325">
        <v>0</v>
      </c>
      <c r="AS72" s="325">
        <v>0</v>
      </c>
      <c r="AT72" s="325">
        <v>0</v>
      </c>
      <c r="AU72" s="325">
        <v>0</v>
      </c>
      <c r="AV72" s="325">
        <v>0</v>
      </c>
      <c r="AW72" s="325">
        <v>0</v>
      </c>
      <c r="AX72" s="325">
        <v>0</v>
      </c>
      <c r="AY72" s="325">
        <v>0</v>
      </c>
      <c r="AZ72" s="325">
        <v>0</v>
      </c>
      <c r="BA72" s="325">
        <v>0</v>
      </c>
      <c r="BB72" s="325">
        <v>2</v>
      </c>
      <c r="BC72" s="321">
        <v>0</v>
      </c>
      <c r="BD72" s="321"/>
      <c r="BE72" s="321"/>
      <c r="BF72" s="321"/>
      <c r="BG72" s="321"/>
      <c r="BH72" s="321"/>
    </row>
    <row r="73" spans="1:60" ht="45" hidden="1" x14ac:dyDescent="0.25">
      <c r="A73" s="322" t="s">
        <v>694</v>
      </c>
      <c r="B73" s="323">
        <v>18</v>
      </c>
      <c r="C73" s="324">
        <v>7</v>
      </c>
      <c r="D73" s="324">
        <v>0</v>
      </c>
      <c r="E73" s="324">
        <v>2</v>
      </c>
      <c r="F73" s="324">
        <v>2</v>
      </c>
      <c r="G73" s="324">
        <v>2</v>
      </c>
      <c r="H73" s="324">
        <v>1</v>
      </c>
      <c r="I73" s="324">
        <v>1</v>
      </c>
      <c r="J73" s="324">
        <v>1</v>
      </c>
      <c r="K73" s="324"/>
      <c r="L73" s="324">
        <v>0</v>
      </c>
      <c r="M73" s="324">
        <v>1</v>
      </c>
      <c r="N73" s="324">
        <v>0</v>
      </c>
      <c r="O73" s="324">
        <v>2</v>
      </c>
      <c r="P73" s="324">
        <v>1</v>
      </c>
      <c r="Q73" s="324">
        <v>0</v>
      </c>
      <c r="R73" s="324">
        <v>0</v>
      </c>
      <c r="S73" s="324">
        <v>0</v>
      </c>
      <c r="T73" s="324">
        <v>0</v>
      </c>
      <c r="U73" s="324">
        <v>0</v>
      </c>
      <c r="V73" s="324">
        <v>0</v>
      </c>
      <c r="W73" s="324">
        <v>0</v>
      </c>
      <c r="X73" s="324">
        <v>0</v>
      </c>
      <c r="Y73" s="324">
        <v>0</v>
      </c>
      <c r="Z73" s="324">
        <v>0</v>
      </c>
      <c r="AA73" s="324">
        <v>0</v>
      </c>
      <c r="AB73" s="325">
        <v>1</v>
      </c>
      <c r="AC73" s="325">
        <v>0</v>
      </c>
      <c r="AD73" s="325">
        <v>0</v>
      </c>
      <c r="AE73" s="325">
        <v>1</v>
      </c>
      <c r="AF73" s="325">
        <v>0</v>
      </c>
      <c r="AG73" s="325">
        <v>0</v>
      </c>
      <c r="AH73" s="325">
        <v>0</v>
      </c>
      <c r="AI73" s="325">
        <v>0</v>
      </c>
      <c r="AJ73" s="325">
        <v>0</v>
      </c>
      <c r="AK73" s="325">
        <v>0</v>
      </c>
      <c r="AL73" s="325">
        <v>1</v>
      </c>
      <c r="AM73" s="325"/>
      <c r="AN73" s="325">
        <v>0</v>
      </c>
      <c r="AO73" s="325">
        <v>0</v>
      </c>
      <c r="AP73" s="325">
        <v>0</v>
      </c>
      <c r="AQ73" s="325">
        <v>0</v>
      </c>
      <c r="AR73" s="325">
        <v>0</v>
      </c>
      <c r="AS73" s="325">
        <v>0</v>
      </c>
      <c r="AT73" s="325">
        <v>0</v>
      </c>
      <c r="AU73" s="325">
        <v>0</v>
      </c>
      <c r="AV73" s="325">
        <v>0</v>
      </c>
      <c r="AW73" s="325">
        <v>0</v>
      </c>
      <c r="AX73" s="325">
        <v>0</v>
      </c>
      <c r="AY73" s="325">
        <v>0</v>
      </c>
      <c r="AZ73" s="325">
        <v>0</v>
      </c>
      <c r="BA73" s="325">
        <v>0</v>
      </c>
      <c r="BB73" s="325">
        <v>1</v>
      </c>
      <c r="BC73" s="321">
        <v>0</v>
      </c>
      <c r="BD73" s="321">
        <v>0</v>
      </c>
      <c r="BE73" s="334" t="s">
        <v>695</v>
      </c>
      <c r="BF73" s="321" t="s">
        <v>412</v>
      </c>
      <c r="BG73" s="321">
        <v>0</v>
      </c>
      <c r="BH73" s="321">
        <v>0</v>
      </c>
    </row>
    <row r="74" spans="1:60" ht="22.5" hidden="1" x14ac:dyDescent="0.2">
      <c r="A74" s="322" t="s">
        <v>696</v>
      </c>
      <c r="B74" s="323">
        <v>8</v>
      </c>
      <c r="C74" s="324">
        <v>2</v>
      </c>
      <c r="D74" s="324">
        <v>0</v>
      </c>
      <c r="E74" s="324">
        <v>0</v>
      </c>
      <c r="F74" s="324">
        <v>1</v>
      </c>
      <c r="G74" s="324">
        <v>1</v>
      </c>
      <c r="H74" s="324">
        <v>1</v>
      </c>
      <c r="I74" s="324">
        <v>1</v>
      </c>
      <c r="J74" s="324">
        <v>0</v>
      </c>
      <c r="K74" s="324">
        <v>1</v>
      </c>
      <c r="L74" s="324">
        <v>0</v>
      </c>
      <c r="M74" s="324">
        <v>0</v>
      </c>
      <c r="N74" s="324">
        <v>0</v>
      </c>
      <c r="O74" s="324">
        <v>0</v>
      </c>
      <c r="P74" s="324">
        <v>0</v>
      </c>
      <c r="Q74" s="324">
        <v>0</v>
      </c>
      <c r="R74" s="324">
        <v>0</v>
      </c>
      <c r="S74" s="324">
        <v>0</v>
      </c>
      <c r="T74" s="324">
        <v>0</v>
      </c>
      <c r="U74" s="324">
        <v>0</v>
      </c>
      <c r="V74" s="324">
        <v>0</v>
      </c>
      <c r="W74" s="324">
        <v>0</v>
      </c>
      <c r="X74" s="324">
        <v>0</v>
      </c>
      <c r="Y74" s="324">
        <v>0</v>
      </c>
      <c r="Z74" s="324">
        <v>0</v>
      </c>
      <c r="AA74" s="324">
        <v>0</v>
      </c>
      <c r="AB74" s="325">
        <v>0</v>
      </c>
      <c r="AC74" s="325">
        <v>0</v>
      </c>
      <c r="AD74" s="325">
        <v>0</v>
      </c>
      <c r="AE74" s="325">
        <v>0</v>
      </c>
      <c r="AF74" s="325">
        <v>0</v>
      </c>
      <c r="AG74" s="325">
        <v>0</v>
      </c>
      <c r="AH74" s="325">
        <v>0</v>
      </c>
      <c r="AI74" s="325">
        <v>0</v>
      </c>
      <c r="AJ74" s="325">
        <v>0</v>
      </c>
      <c r="AK74" s="325">
        <v>0</v>
      </c>
      <c r="AL74" s="325">
        <v>0</v>
      </c>
      <c r="AM74" s="325">
        <v>0</v>
      </c>
      <c r="AN74" s="325">
        <v>0</v>
      </c>
      <c r="AO74" s="325">
        <v>0</v>
      </c>
      <c r="AP74" s="325">
        <v>0</v>
      </c>
      <c r="AQ74" s="325">
        <v>0</v>
      </c>
      <c r="AR74" s="325">
        <v>0</v>
      </c>
      <c r="AS74" s="325">
        <v>0</v>
      </c>
      <c r="AT74" s="325">
        <v>0</v>
      </c>
      <c r="AU74" s="325">
        <v>0</v>
      </c>
      <c r="AV74" s="325">
        <v>0</v>
      </c>
      <c r="AW74" s="325">
        <v>0</v>
      </c>
      <c r="AX74" s="325">
        <v>0</v>
      </c>
      <c r="AY74" s="325">
        <v>0</v>
      </c>
      <c r="AZ74" s="325">
        <v>0</v>
      </c>
      <c r="BA74" s="325">
        <v>0</v>
      </c>
      <c r="BB74" s="325">
        <v>0</v>
      </c>
      <c r="BC74" s="321">
        <v>0</v>
      </c>
      <c r="BD74" s="321">
        <v>0</v>
      </c>
      <c r="BE74" s="321">
        <v>0</v>
      </c>
      <c r="BF74" s="321">
        <v>0</v>
      </c>
      <c r="BG74" s="321">
        <v>0</v>
      </c>
      <c r="BH74" s="321">
        <v>0</v>
      </c>
    </row>
    <row r="75" spans="1:60" hidden="1" x14ac:dyDescent="0.2">
      <c r="A75" s="322" t="s">
        <v>697</v>
      </c>
      <c r="B75" s="323">
        <v>16</v>
      </c>
      <c r="C75" s="324">
        <v>9</v>
      </c>
      <c r="D75" s="324">
        <v>2</v>
      </c>
      <c r="E75" s="324">
        <v>3</v>
      </c>
      <c r="F75" s="324">
        <v>3</v>
      </c>
      <c r="G75" s="324">
        <v>3</v>
      </c>
      <c r="H75" s="324">
        <v>7</v>
      </c>
      <c r="I75" s="324">
        <v>0</v>
      </c>
      <c r="J75" s="324">
        <v>2</v>
      </c>
      <c r="K75" s="324">
        <v>2</v>
      </c>
      <c r="L75" s="324">
        <v>0</v>
      </c>
      <c r="M75" s="324">
        <v>0</v>
      </c>
      <c r="N75" s="324">
        <v>0</v>
      </c>
      <c r="O75" s="324">
        <v>2</v>
      </c>
      <c r="P75" s="324">
        <v>2</v>
      </c>
      <c r="Q75" s="324">
        <v>0</v>
      </c>
      <c r="R75" s="324">
        <v>0</v>
      </c>
      <c r="S75" s="324">
        <v>0</v>
      </c>
      <c r="T75" s="335">
        <v>0</v>
      </c>
      <c r="U75" s="324">
        <v>0</v>
      </c>
      <c r="V75" s="324">
        <v>0</v>
      </c>
      <c r="W75" s="324">
        <v>0</v>
      </c>
      <c r="X75" s="324">
        <v>1</v>
      </c>
      <c r="Y75" s="324">
        <v>1</v>
      </c>
      <c r="Z75" s="324">
        <v>0</v>
      </c>
      <c r="AA75" s="324">
        <v>0</v>
      </c>
      <c r="AB75" s="325">
        <v>0</v>
      </c>
      <c r="AC75" s="325">
        <v>0</v>
      </c>
      <c r="AD75" s="325">
        <v>0</v>
      </c>
      <c r="AE75" s="325">
        <v>0</v>
      </c>
      <c r="AF75" s="325">
        <v>0</v>
      </c>
      <c r="AG75" s="325">
        <v>0</v>
      </c>
      <c r="AH75" s="325">
        <v>0</v>
      </c>
      <c r="AI75" s="325">
        <v>0</v>
      </c>
      <c r="AJ75" s="325">
        <v>0</v>
      </c>
      <c r="AK75" s="325">
        <v>0</v>
      </c>
      <c r="AL75" s="325">
        <v>0</v>
      </c>
      <c r="AM75" s="325">
        <v>0</v>
      </c>
      <c r="AN75" s="325">
        <v>0</v>
      </c>
      <c r="AO75" s="325">
        <v>0</v>
      </c>
      <c r="AP75" s="325">
        <v>0</v>
      </c>
      <c r="AQ75" s="325">
        <v>0</v>
      </c>
      <c r="AR75" s="325">
        <v>0</v>
      </c>
      <c r="AS75" s="325">
        <v>0</v>
      </c>
      <c r="AT75" s="325">
        <v>0</v>
      </c>
      <c r="AU75" s="325">
        <v>0</v>
      </c>
      <c r="AV75" s="325">
        <v>0</v>
      </c>
      <c r="AW75" s="325">
        <v>0</v>
      </c>
      <c r="AX75" s="325">
        <v>0</v>
      </c>
      <c r="AY75" s="325">
        <v>0</v>
      </c>
      <c r="AZ75" s="325">
        <v>0</v>
      </c>
      <c r="BA75" s="325">
        <v>0</v>
      </c>
      <c r="BB75" s="325">
        <v>0</v>
      </c>
      <c r="BC75" s="321">
        <v>0</v>
      </c>
      <c r="BD75" s="321">
        <v>0</v>
      </c>
      <c r="BE75" s="321">
        <v>0</v>
      </c>
      <c r="BF75" s="321">
        <v>0</v>
      </c>
      <c r="BG75" s="321">
        <v>0</v>
      </c>
      <c r="BH75" s="321">
        <v>1300</v>
      </c>
    </row>
    <row r="76" spans="1:60" hidden="1" x14ac:dyDescent="0.2">
      <c r="A76" s="322" t="s">
        <v>698</v>
      </c>
      <c r="B76" s="323">
        <v>25</v>
      </c>
      <c r="C76" s="324">
        <v>8</v>
      </c>
      <c r="D76" s="324">
        <v>0</v>
      </c>
      <c r="E76" s="324">
        <v>4</v>
      </c>
      <c r="F76" s="324">
        <v>1</v>
      </c>
      <c r="G76" s="324">
        <v>0</v>
      </c>
      <c r="H76" s="324">
        <v>5</v>
      </c>
      <c r="I76" s="324">
        <v>3</v>
      </c>
      <c r="J76" s="324">
        <v>0</v>
      </c>
      <c r="K76" s="324">
        <v>1</v>
      </c>
      <c r="L76" s="324">
        <v>0</v>
      </c>
      <c r="M76" s="324">
        <v>0</v>
      </c>
      <c r="N76" s="324">
        <v>0</v>
      </c>
      <c r="O76" s="324">
        <v>1</v>
      </c>
      <c r="P76" s="324">
        <v>4</v>
      </c>
      <c r="Q76" s="324">
        <v>0</v>
      </c>
      <c r="R76" s="324">
        <v>0</v>
      </c>
      <c r="S76" s="324">
        <v>0</v>
      </c>
      <c r="T76" s="324">
        <v>0</v>
      </c>
      <c r="U76" s="324">
        <v>0</v>
      </c>
      <c r="V76" s="324">
        <v>0</v>
      </c>
      <c r="W76" s="324">
        <v>0</v>
      </c>
      <c r="X76" s="324">
        <v>2</v>
      </c>
      <c r="Y76" s="324">
        <v>3</v>
      </c>
      <c r="Z76" s="324">
        <v>0</v>
      </c>
      <c r="AA76" s="324">
        <v>0</v>
      </c>
      <c r="AB76" s="325">
        <v>0</v>
      </c>
      <c r="AC76" s="325">
        <v>0</v>
      </c>
      <c r="AD76" s="325">
        <v>0</v>
      </c>
      <c r="AE76" s="325">
        <v>0</v>
      </c>
      <c r="AF76" s="325">
        <v>0</v>
      </c>
      <c r="AG76" s="325">
        <v>0</v>
      </c>
      <c r="AH76" s="325">
        <v>0</v>
      </c>
      <c r="AI76" s="325">
        <v>0</v>
      </c>
      <c r="AJ76" s="325">
        <v>0</v>
      </c>
      <c r="AK76" s="325">
        <v>0</v>
      </c>
      <c r="AL76" s="325">
        <v>0</v>
      </c>
      <c r="AM76" s="325">
        <v>0</v>
      </c>
      <c r="AN76" s="325">
        <v>0</v>
      </c>
      <c r="AO76" s="325">
        <v>0</v>
      </c>
      <c r="AP76" s="325">
        <v>0</v>
      </c>
      <c r="AQ76" s="325">
        <v>0</v>
      </c>
      <c r="AR76" s="325">
        <v>0</v>
      </c>
      <c r="AS76" s="325">
        <v>0</v>
      </c>
      <c r="AT76" s="325">
        <v>0</v>
      </c>
      <c r="AU76" s="325">
        <v>0</v>
      </c>
      <c r="AV76" s="325">
        <v>0</v>
      </c>
      <c r="AW76" s="325">
        <v>0</v>
      </c>
      <c r="AX76" s="325">
        <v>0</v>
      </c>
      <c r="AY76" s="325">
        <v>0</v>
      </c>
      <c r="AZ76" s="325">
        <v>0</v>
      </c>
      <c r="BA76" s="325">
        <v>0</v>
      </c>
      <c r="BB76" s="325">
        <v>0</v>
      </c>
      <c r="BC76" s="321">
        <v>0</v>
      </c>
      <c r="BD76" s="321">
        <v>0</v>
      </c>
      <c r="BE76" s="321">
        <v>0</v>
      </c>
      <c r="BF76" s="321">
        <v>0</v>
      </c>
      <c r="BG76" s="321">
        <v>0</v>
      </c>
      <c r="BH76" s="321">
        <v>0</v>
      </c>
    </row>
    <row r="77" spans="1:60" hidden="1" x14ac:dyDescent="0.2">
      <c r="A77" s="322" t="s">
        <v>699</v>
      </c>
      <c r="B77" s="323">
        <v>8</v>
      </c>
      <c r="C77" s="324">
        <v>0</v>
      </c>
      <c r="D77" s="324">
        <v>0</v>
      </c>
      <c r="E77" s="324">
        <v>0</v>
      </c>
      <c r="F77" s="324">
        <v>0</v>
      </c>
      <c r="G77" s="324">
        <v>0</v>
      </c>
      <c r="H77" s="324">
        <v>0</v>
      </c>
      <c r="I77" s="324">
        <v>0</v>
      </c>
      <c r="J77" s="324">
        <v>0</v>
      </c>
      <c r="K77" s="324">
        <v>0</v>
      </c>
      <c r="L77" s="324">
        <v>0</v>
      </c>
      <c r="M77" s="324">
        <v>0</v>
      </c>
      <c r="N77" s="324">
        <v>0</v>
      </c>
      <c r="O77" s="324">
        <v>0</v>
      </c>
      <c r="P77" s="324">
        <v>0</v>
      </c>
      <c r="Q77" s="324">
        <v>0</v>
      </c>
      <c r="R77" s="324">
        <v>0</v>
      </c>
      <c r="S77" s="324">
        <v>0</v>
      </c>
      <c r="T77" s="324">
        <v>0</v>
      </c>
      <c r="U77" s="324">
        <v>0</v>
      </c>
      <c r="V77" s="324">
        <v>0</v>
      </c>
      <c r="W77" s="324">
        <v>0</v>
      </c>
      <c r="X77" s="324">
        <v>0</v>
      </c>
      <c r="Y77" s="324">
        <v>0</v>
      </c>
      <c r="Z77" s="324">
        <v>0</v>
      </c>
      <c r="AA77" s="324">
        <v>0</v>
      </c>
      <c r="AB77" s="325">
        <v>0</v>
      </c>
      <c r="AC77" s="325">
        <v>0</v>
      </c>
      <c r="AD77" s="325">
        <v>0</v>
      </c>
      <c r="AE77" s="325">
        <v>0</v>
      </c>
      <c r="AF77" s="325">
        <v>0</v>
      </c>
      <c r="AG77" s="325">
        <v>0</v>
      </c>
      <c r="AH77" s="325">
        <v>0</v>
      </c>
      <c r="AI77" s="325">
        <v>0</v>
      </c>
      <c r="AJ77" s="325">
        <v>0</v>
      </c>
      <c r="AK77" s="325">
        <v>0</v>
      </c>
      <c r="AL77" s="325">
        <v>0</v>
      </c>
      <c r="AM77" s="325">
        <v>0</v>
      </c>
      <c r="AN77" s="325">
        <v>0</v>
      </c>
      <c r="AO77" s="325">
        <v>0</v>
      </c>
      <c r="AP77" s="325">
        <v>0</v>
      </c>
      <c r="AQ77" s="325">
        <v>0</v>
      </c>
      <c r="AR77" s="325">
        <v>0</v>
      </c>
      <c r="AS77" s="325">
        <v>0</v>
      </c>
      <c r="AT77" s="325">
        <v>0</v>
      </c>
      <c r="AU77" s="325">
        <v>0</v>
      </c>
      <c r="AV77" s="325">
        <v>0</v>
      </c>
      <c r="AW77" s="325">
        <v>0</v>
      </c>
      <c r="AX77" s="325">
        <v>0</v>
      </c>
      <c r="AY77" s="325">
        <v>0</v>
      </c>
      <c r="AZ77" s="325">
        <v>0</v>
      </c>
      <c r="BA77" s="325">
        <v>0</v>
      </c>
      <c r="BB77" s="325">
        <v>0</v>
      </c>
      <c r="BC77" s="321">
        <v>0</v>
      </c>
      <c r="BD77" s="321">
        <v>0</v>
      </c>
      <c r="BE77" s="321">
        <v>0</v>
      </c>
      <c r="BF77" s="321">
        <v>0</v>
      </c>
      <c r="BG77" s="321">
        <v>0</v>
      </c>
      <c r="BH77" s="321">
        <v>0</v>
      </c>
    </row>
    <row r="78" spans="1:60" hidden="1" x14ac:dyDescent="0.2">
      <c r="A78" s="336" t="s">
        <v>700</v>
      </c>
      <c r="B78" s="337">
        <v>10</v>
      </c>
      <c r="C78" s="338">
        <v>0</v>
      </c>
      <c r="D78" s="338">
        <v>0</v>
      </c>
      <c r="E78" s="338">
        <v>0</v>
      </c>
      <c r="F78" s="338">
        <v>0</v>
      </c>
      <c r="G78" s="338">
        <v>0</v>
      </c>
      <c r="H78" s="338">
        <v>0</v>
      </c>
      <c r="I78" s="338">
        <v>0</v>
      </c>
      <c r="J78" s="338">
        <v>0</v>
      </c>
      <c r="K78" s="338">
        <v>0</v>
      </c>
      <c r="L78" s="338">
        <v>0</v>
      </c>
      <c r="M78" s="338">
        <v>0</v>
      </c>
      <c r="N78" s="338">
        <v>0</v>
      </c>
      <c r="O78" s="338">
        <v>0</v>
      </c>
      <c r="P78" s="338">
        <v>0</v>
      </c>
      <c r="Q78" s="338">
        <v>0</v>
      </c>
      <c r="R78" s="338">
        <v>0</v>
      </c>
      <c r="S78" s="338">
        <v>0</v>
      </c>
      <c r="T78" s="338">
        <v>0</v>
      </c>
      <c r="U78" s="338">
        <v>0</v>
      </c>
      <c r="V78" s="338">
        <v>0</v>
      </c>
      <c r="W78" s="338">
        <v>0</v>
      </c>
      <c r="X78" s="338">
        <v>0</v>
      </c>
      <c r="Y78" s="338">
        <v>0</v>
      </c>
      <c r="Z78" s="338">
        <v>0</v>
      </c>
      <c r="AA78" s="338">
        <v>0</v>
      </c>
      <c r="AB78" s="338">
        <v>0</v>
      </c>
      <c r="AC78" s="338">
        <v>0</v>
      </c>
      <c r="AD78" s="338">
        <v>0</v>
      </c>
      <c r="AE78" s="338">
        <v>0</v>
      </c>
      <c r="AF78" s="338">
        <v>0</v>
      </c>
      <c r="AG78" s="338">
        <v>0</v>
      </c>
      <c r="AH78" s="338">
        <v>0</v>
      </c>
      <c r="AI78" s="338">
        <v>0</v>
      </c>
      <c r="AJ78" s="338">
        <v>0</v>
      </c>
      <c r="AK78" s="338">
        <v>0</v>
      </c>
      <c r="AL78" s="338">
        <v>0</v>
      </c>
      <c r="AM78" s="338">
        <v>0</v>
      </c>
      <c r="AN78" s="338">
        <v>0</v>
      </c>
      <c r="AO78" s="338">
        <v>0</v>
      </c>
      <c r="AP78" s="338">
        <v>0</v>
      </c>
      <c r="AQ78" s="338">
        <v>0</v>
      </c>
      <c r="AR78" s="338">
        <v>0</v>
      </c>
      <c r="AS78" s="338">
        <v>0</v>
      </c>
      <c r="AT78" s="338">
        <v>0</v>
      </c>
      <c r="AU78" s="338">
        <v>0</v>
      </c>
      <c r="AV78" s="338">
        <v>0</v>
      </c>
      <c r="AW78" s="338">
        <v>0</v>
      </c>
      <c r="AX78" s="338">
        <v>0</v>
      </c>
      <c r="AY78" s="338">
        <v>0</v>
      </c>
      <c r="AZ78" s="338">
        <v>0</v>
      </c>
      <c r="BA78" s="338">
        <v>0</v>
      </c>
      <c r="BB78" s="338">
        <v>0</v>
      </c>
      <c r="BC78" s="339"/>
      <c r="BD78" s="339"/>
      <c r="BE78" s="339"/>
      <c r="BF78" s="339"/>
      <c r="BG78" s="339"/>
      <c r="BH78" s="339"/>
    </row>
    <row r="79" spans="1:60" hidden="1" x14ac:dyDescent="0.2">
      <c r="A79" s="336" t="s">
        <v>701</v>
      </c>
      <c r="B79" s="337">
        <v>5</v>
      </c>
      <c r="C79" s="338"/>
      <c r="D79" s="338">
        <v>0</v>
      </c>
      <c r="E79" s="338">
        <v>0</v>
      </c>
      <c r="F79" s="338">
        <v>0</v>
      </c>
      <c r="G79" s="338"/>
      <c r="H79" s="338"/>
      <c r="I79" s="340"/>
      <c r="J79" s="340"/>
      <c r="K79" s="340">
        <v>0</v>
      </c>
      <c r="L79" s="340"/>
      <c r="M79" s="340"/>
      <c r="N79" s="340">
        <v>0</v>
      </c>
      <c r="O79" s="340"/>
      <c r="P79" s="340"/>
      <c r="Q79" s="340"/>
      <c r="R79" s="340"/>
      <c r="S79" s="340"/>
      <c r="T79" s="340"/>
      <c r="U79" s="340"/>
      <c r="V79" s="340"/>
      <c r="W79" s="340"/>
      <c r="X79" s="340"/>
      <c r="Y79" s="340"/>
      <c r="Z79" s="340"/>
      <c r="AA79" s="340"/>
      <c r="AB79" s="341"/>
      <c r="AC79" s="341"/>
      <c r="AD79" s="341"/>
      <c r="AE79" s="341"/>
      <c r="AF79" s="341"/>
      <c r="AG79" s="341"/>
      <c r="AH79" s="341"/>
      <c r="AI79" s="341"/>
      <c r="AJ79" s="341"/>
      <c r="AK79" s="341"/>
      <c r="AL79" s="341"/>
      <c r="AM79" s="341"/>
      <c r="AN79" s="341"/>
      <c r="AO79" s="341"/>
      <c r="AP79" s="341"/>
      <c r="AQ79" s="341"/>
      <c r="AR79" s="341"/>
      <c r="AS79" s="341"/>
      <c r="AT79" s="341"/>
      <c r="AU79" s="341"/>
      <c r="AV79" s="341"/>
      <c r="AW79" s="341"/>
      <c r="AX79" s="341"/>
      <c r="AY79" s="341"/>
      <c r="AZ79" s="341"/>
      <c r="BA79" s="341"/>
      <c r="BB79" s="341"/>
      <c r="BC79" s="339"/>
      <c r="BD79" s="339"/>
      <c r="BE79" s="339"/>
      <c r="BF79" s="339"/>
      <c r="BG79" s="339"/>
      <c r="BH79" s="339"/>
    </row>
    <row r="80" spans="1:60" x14ac:dyDescent="0.2">
      <c r="A80" s="342" t="s">
        <v>93</v>
      </c>
      <c r="B80" s="320" t="e">
        <f t="shared" ref="B80:AG80" si="4">B71+B47+B10</f>
        <v>#REF!</v>
      </c>
      <c r="C80" s="320" t="e">
        <f t="shared" si="4"/>
        <v>#REF!</v>
      </c>
      <c r="D80" s="320" t="e">
        <f t="shared" si="4"/>
        <v>#REF!</v>
      </c>
      <c r="E80" s="320" t="e">
        <f t="shared" si="4"/>
        <v>#REF!</v>
      </c>
      <c r="F80" s="320" t="e">
        <f t="shared" si="4"/>
        <v>#REF!</v>
      </c>
      <c r="G80" s="320" t="e">
        <f t="shared" si="4"/>
        <v>#REF!</v>
      </c>
      <c r="H80" s="320" t="e">
        <f t="shared" si="4"/>
        <v>#REF!</v>
      </c>
      <c r="I80" s="320" t="e">
        <f t="shared" si="4"/>
        <v>#REF!</v>
      </c>
      <c r="J80" s="320" t="e">
        <f t="shared" si="4"/>
        <v>#REF!</v>
      </c>
      <c r="K80" s="320" t="e">
        <f t="shared" si="4"/>
        <v>#REF!</v>
      </c>
      <c r="L80" s="320" t="e">
        <f t="shared" si="4"/>
        <v>#REF!</v>
      </c>
      <c r="M80" s="320" t="e">
        <f t="shared" si="4"/>
        <v>#REF!</v>
      </c>
      <c r="N80" s="320" t="e">
        <f t="shared" si="4"/>
        <v>#REF!</v>
      </c>
      <c r="O80" s="320" t="e">
        <f t="shared" si="4"/>
        <v>#REF!</v>
      </c>
      <c r="P80" s="320" t="e">
        <f t="shared" si="4"/>
        <v>#REF!</v>
      </c>
      <c r="Q80" s="320" t="e">
        <f t="shared" si="4"/>
        <v>#REF!</v>
      </c>
      <c r="R80" s="320" t="e">
        <f t="shared" si="4"/>
        <v>#REF!</v>
      </c>
      <c r="S80" s="320" t="e">
        <f t="shared" si="4"/>
        <v>#REF!</v>
      </c>
      <c r="T80" s="320" t="e">
        <f t="shared" si="4"/>
        <v>#REF!</v>
      </c>
      <c r="U80" s="320" t="e">
        <f t="shared" si="4"/>
        <v>#REF!</v>
      </c>
      <c r="V80" s="320" t="e">
        <f t="shared" si="4"/>
        <v>#REF!</v>
      </c>
      <c r="W80" s="320" t="e">
        <f t="shared" si="4"/>
        <v>#REF!</v>
      </c>
      <c r="X80" s="320" t="e">
        <f t="shared" si="4"/>
        <v>#REF!</v>
      </c>
      <c r="Y80" s="320" t="e">
        <f t="shared" si="4"/>
        <v>#REF!</v>
      </c>
      <c r="Z80" s="320" t="e">
        <f t="shared" si="4"/>
        <v>#REF!</v>
      </c>
      <c r="AA80" s="320" t="e">
        <f t="shared" si="4"/>
        <v>#REF!</v>
      </c>
      <c r="AB80" s="320" t="e">
        <f t="shared" si="4"/>
        <v>#REF!</v>
      </c>
      <c r="AC80" s="320" t="e">
        <f t="shared" si="4"/>
        <v>#REF!</v>
      </c>
      <c r="AD80" s="320" t="e">
        <f t="shared" si="4"/>
        <v>#REF!</v>
      </c>
      <c r="AE80" s="320" t="e">
        <f t="shared" si="4"/>
        <v>#REF!</v>
      </c>
      <c r="AF80" s="320" t="e">
        <f t="shared" si="4"/>
        <v>#REF!</v>
      </c>
      <c r="AG80" s="320" t="e">
        <f t="shared" si="4"/>
        <v>#REF!</v>
      </c>
      <c r="AH80" s="320" t="e">
        <f t="shared" ref="AH80:BB80" si="5">AH71+AH47+AH10</f>
        <v>#REF!</v>
      </c>
      <c r="AI80" s="320" t="e">
        <f t="shared" si="5"/>
        <v>#REF!</v>
      </c>
      <c r="AJ80" s="320" t="e">
        <f t="shared" si="5"/>
        <v>#REF!</v>
      </c>
      <c r="AK80" s="320" t="e">
        <f t="shared" si="5"/>
        <v>#REF!</v>
      </c>
      <c r="AL80" s="320" t="e">
        <f t="shared" si="5"/>
        <v>#REF!</v>
      </c>
      <c r="AM80" s="320" t="e">
        <f t="shared" si="5"/>
        <v>#REF!</v>
      </c>
      <c r="AN80" s="320" t="e">
        <f t="shared" si="5"/>
        <v>#REF!</v>
      </c>
      <c r="AO80" s="320" t="e">
        <f t="shared" si="5"/>
        <v>#REF!</v>
      </c>
      <c r="AP80" s="320" t="e">
        <f t="shared" si="5"/>
        <v>#REF!</v>
      </c>
      <c r="AQ80" s="320" t="e">
        <f t="shared" si="5"/>
        <v>#REF!</v>
      </c>
      <c r="AR80" s="320" t="e">
        <f t="shared" si="5"/>
        <v>#REF!</v>
      </c>
      <c r="AS80" s="320" t="e">
        <f t="shared" si="5"/>
        <v>#REF!</v>
      </c>
      <c r="AT80" s="320" t="e">
        <f t="shared" si="5"/>
        <v>#REF!</v>
      </c>
      <c r="AU80" s="320" t="e">
        <f t="shared" si="5"/>
        <v>#REF!</v>
      </c>
      <c r="AV80" s="320" t="e">
        <f t="shared" si="5"/>
        <v>#REF!</v>
      </c>
      <c r="AW80" s="320" t="e">
        <f t="shared" si="5"/>
        <v>#REF!</v>
      </c>
      <c r="AX80" s="320" t="e">
        <f t="shared" si="5"/>
        <v>#REF!</v>
      </c>
      <c r="AY80" s="320" t="e">
        <f t="shared" si="5"/>
        <v>#REF!</v>
      </c>
      <c r="AZ80" s="320" t="e">
        <f t="shared" si="5"/>
        <v>#REF!</v>
      </c>
      <c r="BA80" s="320" t="e">
        <f t="shared" si="5"/>
        <v>#REF!</v>
      </c>
      <c r="BB80" s="320" t="e">
        <f t="shared" si="5"/>
        <v>#REF!</v>
      </c>
      <c r="BC80" s="321"/>
      <c r="BD80" s="321"/>
      <c r="BE80" s="321"/>
      <c r="BF80" s="321"/>
      <c r="BG80" s="321"/>
      <c r="BH80" s="321"/>
    </row>
    <row r="81" spans="1:60" x14ac:dyDescent="0.2">
      <c r="A81" s="343"/>
      <c r="B81" s="343"/>
      <c r="C81" s="343"/>
      <c r="D81" s="343"/>
      <c r="E81" s="343"/>
      <c r="F81" s="343"/>
      <c r="G81" s="343"/>
      <c r="H81" s="343"/>
      <c r="I81" s="344"/>
      <c r="J81" s="344"/>
      <c r="K81" s="344"/>
      <c r="L81" s="344"/>
      <c r="M81" s="344"/>
      <c r="N81" s="344"/>
      <c r="O81" s="344"/>
      <c r="P81" s="344"/>
      <c r="Q81" s="344"/>
      <c r="R81" s="344"/>
      <c r="S81" s="344"/>
      <c r="T81" s="344"/>
      <c r="U81" s="344"/>
      <c r="V81" s="344"/>
      <c r="W81" s="344"/>
      <c r="X81" s="344"/>
      <c r="Y81" s="344"/>
      <c r="Z81" s="344"/>
      <c r="AA81" s="344"/>
      <c r="AB81" s="345"/>
      <c r="AC81" s="345"/>
      <c r="AD81" s="345"/>
      <c r="AE81" s="345"/>
      <c r="AF81" s="345"/>
      <c r="AG81" s="345"/>
      <c r="AH81" s="345"/>
      <c r="AI81" s="345"/>
      <c r="AJ81" s="345"/>
      <c r="AK81" s="345"/>
      <c r="AL81" s="345"/>
      <c r="AM81" s="345"/>
      <c r="AN81" s="345"/>
      <c r="AO81" s="345"/>
      <c r="AP81" s="345"/>
      <c r="AQ81" s="345"/>
      <c r="AR81" s="345"/>
      <c r="AS81" s="345"/>
      <c r="AT81" s="345"/>
      <c r="AU81" s="345"/>
      <c r="AV81" s="345"/>
      <c r="AW81" s="345"/>
      <c r="AX81" s="345"/>
      <c r="AY81" s="345"/>
      <c r="AZ81" s="345"/>
      <c r="BA81" s="345"/>
      <c r="BB81" s="345"/>
      <c r="BC81" s="345"/>
      <c r="BD81" s="345"/>
      <c r="BE81" s="345"/>
      <c r="BF81" s="345"/>
      <c r="BG81" s="345"/>
      <c r="BH81" s="345"/>
    </row>
    <row r="82" spans="1:60" x14ac:dyDescent="0.2">
      <c r="A82" s="346"/>
      <c r="B82" s="346"/>
      <c r="C82" s="346"/>
      <c r="D82" s="346"/>
      <c r="E82" s="346"/>
      <c r="F82" s="346"/>
      <c r="G82" s="346"/>
      <c r="H82" s="346"/>
      <c r="I82" s="347"/>
      <c r="J82" s="347"/>
      <c r="K82" s="347"/>
      <c r="L82" s="347"/>
      <c r="M82" s="347"/>
      <c r="N82" s="347"/>
      <c r="O82" s="347"/>
      <c r="P82" s="347"/>
      <c r="Q82" s="347"/>
      <c r="R82" s="347"/>
      <c r="S82" s="347"/>
      <c r="T82" s="347"/>
      <c r="U82" s="347"/>
      <c r="V82" s="347"/>
      <c r="W82" s="347"/>
      <c r="X82" s="347"/>
      <c r="Y82" s="347"/>
      <c r="Z82" s="347"/>
      <c r="AA82" s="347"/>
      <c r="AB82" s="281"/>
      <c r="AC82" s="281"/>
      <c r="AD82" s="281"/>
      <c r="AE82" s="281"/>
      <c r="AF82" s="281"/>
      <c r="AG82" s="281"/>
      <c r="AH82" s="281"/>
      <c r="AI82" s="281"/>
      <c r="AJ82" s="281"/>
      <c r="AK82" s="281"/>
      <c r="AL82" s="281"/>
      <c r="AM82" s="281"/>
      <c r="AN82" s="281"/>
      <c r="AO82" s="281"/>
      <c r="AP82" s="281"/>
      <c r="AQ82" s="281"/>
      <c r="AR82" s="281"/>
      <c r="AS82" s="281"/>
      <c r="AT82" s="281"/>
      <c r="AU82" s="281"/>
      <c r="AV82" s="281"/>
      <c r="AW82" s="281"/>
      <c r="AX82" s="281"/>
      <c r="AY82" s="281"/>
      <c r="AZ82" s="281"/>
      <c r="BA82" s="281"/>
      <c r="BB82" s="281"/>
      <c r="BC82" s="281"/>
      <c r="BD82" s="281"/>
      <c r="BE82" s="281"/>
      <c r="BF82" s="281"/>
      <c r="BG82" s="281"/>
      <c r="BH82" s="281"/>
    </row>
    <row r="83" spans="1:60" x14ac:dyDescent="0.2">
      <c r="A83" s="514" t="s">
        <v>94</v>
      </c>
      <c r="B83" s="514"/>
      <c r="C83" s="348"/>
      <c r="D83" s="348"/>
      <c r="E83" s="349" t="s">
        <v>95</v>
      </c>
      <c r="F83" s="349" t="s">
        <v>95</v>
      </c>
      <c r="G83" s="349" t="s">
        <v>95</v>
      </c>
      <c r="H83" s="349" t="s">
        <v>95</v>
      </c>
      <c r="I83" s="347"/>
      <c r="J83" s="347"/>
      <c r="K83" s="347"/>
      <c r="L83" s="347"/>
      <c r="M83" s="347"/>
      <c r="N83" s="347"/>
      <c r="O83" s="347"/>
      <c r="P83" s="347"/>
      <c r="Q83" s="347"/>
      <c r="R83" s="347"/>
      <c r="S83" s="347"/>
      <c r="T83" s="347"/>
      <c r="U83" s="347"/>
      <c r="V83" s="347"/>
      <c r="W83" s="347"/>
      <c r="X83" s="347"/>
      <c r="Y83" s="347"/>
      <c r="Z83" s="347"/>
      <c r="AA83" s="347"/>
      <c r="AB83" s="281"/>
      <c r="AC83" s="281"/>
      <c r="AD83" s="281"/>
      <c r="AE83" s="281"/>
      <c r="AF83" s="281"/>
      <c r="AG83" s="281"/>
      <c r="AH83" s="281"/>
      <c r="AI83" s="281"/>
      <c r="AJ83" s="281"/>
      <c r="AK83" s="281"/>
      <c r="AL83" s="281"/>
      <c r="AM83" s="281"/>
      <c r="AN83" s="281"/>
      <c r="AO83" s="281"/>
      <c r="AP83" s="281"/>
      <c r="AQ83" s="281"/>
      <c r="AR83" s="281"/>
      <c r="AS83" s="281"/>
      <c r="AT83" s="281"/>
      <c r="AU83" s="281"/>
      <c r="AV83" s="281"/>
      <c r="AW83" s="281"/>
      <c r="AX83" s="281"/>
      <c r="AY83" s="281"/>
      <c r="AZ83" s="281"/>
      <c r="BA83" s="281"/>
      <c r="BB83" s="281"/>
      <c r="BC83" s="281"/>
      <c r="BD83" s="281"/>
      <c r="BE83" s="281"/>
      <c r="BF83" s="281"/>
      <c r="BG83" s="281"/>
      <c r="BH83" s="281"/>
    </row>
    <row r="84" spans="1:60" x14ac:dyDescent="0.2">
      <c r="A84" s="348"/>
      <c r="B84" s="348"/>
      <c r="C84" s="348"/>
      <c r="D84" s="348"/>
      <c r="E84" s="455" t="s">
        <v>96</v>
      </c>
      <c r="F84" s="455"/>
      <c r="G84" s="455"/>
      <c r="H84" s="455"/>
      <c r="I84" s="347"/>
      <c r="J84" s="347"/>
      <c r="K84" s="347"/>
      <c r="L84" s="347"/>
      <c r="M84" s="347"/>
      <c r="N84" s="347"/>
      <c r="O84" s="347"/>
      <c r="P84" s="347"/>
      <c r="Q84" s="347"/>
      <c r="R84" s="347"/>
      <c r="S84" s="347"/>
      <c r="T84" s="347"/>
      <c r="U84" s="347"/>
      <c r="V84" s="347"/>
      <c r="W84" s="347"/>
      <c r="X84" s="347"/>
      <c r="Y84" s="347"/>
      <c r="Z84" s="347"/>
      <c r="AA84" s="347"/>
      <c r="AB84" s="281"/>
      <c r="AC84" s="281"/>
      <c r="AD84" s="281"/>
      <c r="AE84" s="281"/>
      <c r="AF84" s="281"/>
      <c r="AG84" s="281"/>
      <c r="AH84" s="281"/>
      <c r="AI84" s="281"/>
      <c r="AJ84" s="281"/>
      <c r="AK84" s="281"/>
      <c r="AL84" s="281"/>
      <c r="AM84" s="281"/>
      <c r="AN84" s="281"/>
      <c r="AO84" s="281"/>
      <c r="AP84" s="281"/>
      <c r="AQ84" s="281"/>
      <c r="AR84" s="281"/>
      <c r="AS84" s="281"/>
      <c r="AT84" s="281"/>
      <c r="AU84" s="281"/>
      <c r="AV84" s="281"/>
      <c r="AW84" s="281"/>
      <c r="AX84" s="281"/>
      <c r="AY84" s="281"/>
      <c r="AZ84" s="281"/>
      <c r="BA84" s="281"/>
      <c r="BB84" s="281"/>
      <c r="BC84" s="281"/>
      <c r="BD84" s="281"/>
      <c r="BE84" s="281"/>
      <c r="BF84" s="281"/>
      <c r="BG84" s="281"/>
      <c r="BH84" s="281"/>
    </row>
    <row r="85" spans="1:60" x14ac:dyDescent="0.2">
      <c r="A85" s="515" t="s">
        <v>95</v>
      </c>
      <c r="B85" s="515"/>
      <c r="C85" s="515"/>
      <c r="D85" s="515"/>
      <c r="E85" s="515"/>
      <c r="F85" s="515"/>
      <c r="G85" s="515"/>
      <c r="H85" s="515"/>
      <c r="I85" s="347"/>
      <c r="J85" s="347"/>
      <c r="K85" s="347"/>
      <c r="L85" s="347"/>
      <c r="M85" s="347"/>
      <c r="N85" s="347"/>
      <c r="O85" s="347"/>
      <c r="P85" s="347"/>
      <c r="Q85" s="347"/>
      <c r="R85" s="347"/>
      <c r="S85" s="347"/>
      <c r="T85" s="347"/>
      <c r="U85" s="347"/>
      <c r="V85" s="347"/>
      <c r="W85" s="347"/>
      <c r="X85" s="347"/>
      <c r="Y85" s="347"/>
      <c r="Z85" s="347"/>
      <c r="AA85" s="347"/>
      <c r="AB85" s="281"/>
      <c r="AC85" s="281"/>
      <c r="AD85" s="281"/>
      <c r="AE85" s="281"/>
      <c r="AF85" s="281"/>
      <c r="AG85" s="281"/>
      <c r="AH85" s="281"/>
      <c r="AI85" s="281"/>
      <c r="AJ85" s="281"/>
      <c r="AK85" s="281"/>
      <c r="AL85" s="281"/>
      <c r="AM85" s="281"/>
      <c r="AN85" s="281"/>
      <c r="AO85" s="281"/>
      <c r="AP85" s="281"/>
      <c r="AQ85" s="281"/>
      <c r="AR85" s="281"/>
      <c r="AS85" s="281"/>
      <c r="AT85" s="281"/>
      <c r="AU85" s="281"/>
      <c r="AV85" s="281"/>
      <c r="AW85" s="281"/>
      <c r="AX85" s="281"/>
      <c r="AY85" s="281"/>
      <c r="AZ85" s="281"/>
      <c r="BA85" s="281"/>
      <c r="BB85" s="281"/>
      <c r="BC85" s="281"/>
      <c r="BD85" s="281"/>
      <c r="BE85" s="281"/>
      <c r="BF85" s="281"/>
      <c r="BG85" s="281"/>
      <c r="BH85" s="281"/>
    </row>
    <row r="86" spans="1:60" x14ac:dyDescent="0.2">
      <c r="A86" s="455" t="s">
        <v>97</v>
      </c>
      <c r="B86" s="455"/>
      <c r="C86" s="455"/>
      <c r="D86" s="455"/>
      <c r="E86" s="455"/>
      <c r="F86" s="455"/>
      <c r="G86" s="350"/>
      <c r="H86" s="350"/>
      <c r="I86" s="347"/>
      <c r="J86" s="347"/>
      <c r="K86" s="347"/>
      <c r="L86" s="347"/>
      <c r="M86" s="347"/>
      <c r="N86" s="347"/>
      <c r="O86" s="347"/>
      <c r="P86" s="347"/>
      <c r="Q86" s="347"/>
      <c r="R86" s="347"/>
      <c r="S86" s="347"/>
      <c r="T86" s="347"/>
      <c r="U86" s="347"/>
      <c r="V86" s="347"/>
      <c r="W86" s="347"/>
      <c r="X86" s="347"/>
      <c r="Y86" s="347"/>
      <c r="Z86" s="347"/>
      <c r="AA86" s="347"/>
      <c r="AB86" s="281"/>
      <c r="AC86" s="281"/>
      <c r="AD86" s="281"/>
      <c r="AE86" s="281"/>
      <c r="AF86" s="281"/>
      <c r="AG86" s="281"/>
      <c r="AH86" s="281"/>
      <c r="AI86" s="281"/>
      <c r="AJ86" s="281"/>
      <c r="AK86" s="281"/>
      <c r="AL86" s="281"/>
      <c r="AM86" s="281"/>
      <c r="AN86" s="281"/>
      <c r="AO86" s="281"/>
      <c r="AP86" s="281"/>
      <c r="AQ86" s="281"/>
      <c r="AR86" s="281"/>
      <c r="AS86" s="281"/>
      <c r="AT86" s="281"/>
      <c r="AU86" s="281"/>
      <c r="AV86" s="281"/>
      <c r="AW86" s="281"/>
      <c r="AX86" s="281"/>
      <c r="AY86" s="281"/>
      <c r="AZ86" s="281"/>
      <c r="BA86" s="281"/>
      <c r="BB86" s="281"/>
      <c r="BC86" s="281"/>
      <c r="BD86" s="281"/>
      <c r="BE86" s="281"/>
      <c r="BF86" s="281"/>
      <c r="BG86" s="281"/>
      <c r="BH86" s="281"/>
    </row>
    <row r="87" spans="1:60" x14ac:dyDescent="0.2">
      <c r="A87" s="351"/>
      <c r="B87" s="351"/>
      <c r="C87" s="351"/>
      <c r="D87" s="351"/>
      <c r="E87" s="351"/>
      <c r="F87" s="351"/>
      <c r="G87" s="351"/>
      <c r="H87" s="351"/>
      <c r="I87" s="281"/>
      <c r="J87" s="281"/>
      <c r="K87" s="281"/>
      <c r="L87" s="281"/>
      <c r="M87" s="281"/>
      <c r="N87" s="281"/>
      <c r="O87" s="281"/>
      <c r="P87" s="281"/>
      <c r="Q87" s="281"/>
      <c r="R87" s="281"/>
      <c r="S87" s="281"/>
      <c r="T87" s="281"/>
      <c r="U87" s="281"/>
      <c r="V87" s="281"/>
      <c r="W87" s="281"/>
      <c r="X87" s="281"/>
      <c r="Y87" s="281"/>
      <c r="Z87" s="281"/>
      <c r="AA87" s="281"/>
      <c r="AB87" s="281"/>
      <c r="AC87" s="281"/>
      <c r="AD87" s="281"/>
      <c r="AE87" s="281"/>
      <c r="AF87" s="281"/>
      <c r="AG87" s="281"/>
      <c r="AH87" s="281"/>
      <c r="AI87" s="281"/>
      <c r="AJ87" s="281"/>
      <c r="AK87" s="281"/>
      <c r="AL87" s="281"/>
      <c r="AM87" s="281"/>
      <c r="AN87" s="281"/>
      <c r="AO87" s="281"/>
      <c r="AP87" s="281"/>
      <c r="AQ87" s="281"/>
      <c r="AR87" s="281"/>
      <c r="AS87" s="281"/>
      <c r="AT87" s="281"/>
      <c r="AU87" s="281"/>
      <c r="AV87" s="281"/>
      <c r="AW87" s="281"/>
      <c r="AX87" s="281"/>
      <c r="AY87" s="281"/>
      <c r="AZ87" s="281"/>
      <c r="BA87" s="281"/>
      <c r="BB87" s="281"/>
      <c r="BC87" s="281"/>
      <c r="BD87" s="281"/>
      <c r="BE87" s="281"/>
      <c r="BF87" s="281"/>
      <c r="BG87" s="281"/>
      <c r="BH87" s="281"/>
    </row>
    <row r="88" spans="1:60" x14ac:dyDescent="0.2">
      <c r="A88" s="351"/>
      <c r="B88" s="351"/>
      <c r="C88" s="351"/>
      <c r="D88" s="351"/>
      <c r="E88" s="351"/>
      <c r="F88" s="351"/>
      <c r="G88" s="351"/>
      <c r="H88" s="351"/>
      <c r="I88" s="281"/>
      <c r="J88" s="281"/>
      <c r="K88" s="281"/>
      <c r="L88" s="281"/>
      <c r="M88" s="281"/>
      <c r="N88" s="281"/>
      <c r="O88" s="281"/>
      <c r="P88" s="281"/>
      <c r="Q88" s="281"/>
      <c r="R88" s="281"/>
      <c r="S88" s="281"/>
      <c r="T88" s="281"/>
      <c r="U88" s="281"/>
      <c r="V88" s="281"/>
      <c r="W88" s="281"/>
      <c r="X88" s="281"/>
      <c r="Y88" s="281"/>
      <c r="Z88" s="281"/>
      <c r="AA88" s="281"/>
      <c r="AB88" s="281"/>
      <c r="AC88" s="281"/>
      <c r="AD88" s="281"/>
      <c r="AE88" s="281"/>
      <c r="AF88" s="281"/>
      <c r="AG88" s="281"/>
      <c r="AH88" s="281"/>
      <c r="AI88" s="281"/>
      <c r="AJ88" s="281"/>
      <c r="AK88" s="281"/>
      <c r="AL88" s="281"/>
      <c r="AM88" s="281"/>
      <c r="AN88" s="281"/>
      <c r="AO88" s="281"/>
      <c r="AP88" s="281"/>
      <c r="AQ88" s="281"/>
      <c r="AR88" s="281"/>
      <c r="AS88" s="281"/>
      <c r="AT88" s="281"/>
      <c r="AU88" s="281"/>
      <c r="AV88" s="281"/>
      <c r="AW88" s="281"/>
      <c r="AX88" s="281"/>
      <c r="AY88" s="281"/>
      <c r="AZ88" s="281"/>
      <c r="BA88" s="281"/>
      <c r="BB88" s="281"/>
      <c r="BC88" s="281"/>
      <c r="BD88" s="281"/>
      <c r="BE88" s="281"/>
      <c r="BF88" s="281"/>
      <c r="BG88" s="281"/>
      <c r="BH88" s="281"/>
    </row>
    <row r="89" spans="1:60" x14ac:dyDescent="0.2">
      <c r="A89" s="351"/>
      <c r="B89" s="351"/>
      <c r="C89" s="351"/>
      <c r="D89" s="351"/>
      <c r="E89" s="351"/>
      <c r="F89" s="351"/>
      <c r="G89" s="351"/>
      <c r="H89" s="351"/>
      <c r="I89" s="281"/>
      <c r="J89" s="281"/>
      <c r="K89" s="281"/>
      <c r="L89" s="281"/>
      <c r="M89" s="281"/>
      <c r="N89" s="281"/>
      <c r="O89" s="281"/>
      <c r="P89" s="281"/>
      <c r="Q89" s="281"/>
      <c r="R89" s="281"/>
      <c r="S89" s="281"/>
      <c r="T89" s="281"/>
      <c r="U89" s="281"/>
      <c r="V89" s="281"/>
      <c r="W89" s="281"/>
      <c r="X89" s="281"/>
      <c r="Y89" s="281"/>
      <c r="Z89" s="281"/>
      <c r="AA89" s="281"/>
      <c r="AB89" s="281"/>
      <c r="AC89" s="281"/>
      <c r="AD89" s="281"/>
      <c r="AE89" s="281"/>
      <c r="AF89" s="281"/>
      <c r="AG89" s="281"/>
      <c r="AH89" s="281"/>
      <c r="AI89" s="281"/>
      <c r="AJ89" s="281"/>
      <c r="AK89" s="281"/>
      <c r="AL89" s="281"/>
      <c r="AM89" s="281"/>
      <c r="AN89" s="281"/>
      <c r="AO89" s="281"/>
      <c r="AP89" s="281"/>
      <c r="AQ89" s="281"/>
      <c r="AR89" s="281"/>
      <c r="AS89" s="281"/>
      <c r="AT89" s="281"/>
      <c r="AU89" s="281"/>
      <c r="AV89" s="281"/>
      <c r="AW89" s="281"/>
      <c r="AX89" s="281"/>
      <c r="AY89" s="281"/>
      <c r="AZ89" s="281"/>
      <c r="BA89" s="281"/>
      <c r="BB89" s="281"/>
      <c r="BC89" s="281"/>
      <c r="BD89" s="281"/>
      <c r="BE89" s="281"/>
      <c r="BF89" s="281"/>
      <c r="BG89" s="281"/>
      <c r="BH89" s="281"/>
    </row>
    <row r="90" spans="1:60" x14ac:dyDescent="0.2">
      <c r="A90" s="352"/>
      <c r="B90" s="352"/>
      <c r="C90" s="352"/>
      <c r="D90" s="352"/>
      <c r="E90" s="352"/>
      <c r="F90" s="352"/>
      <c r="G90" s="352"/>
      <c r="H90" s="352"/>
      <c r="I90" s="281"/>
      <c r="J90" s="281"/>
      <c r="K90" s="281"/>
      <c r="L90" s="281"/>
      <c r="M90" s="281"/>
      <c r="N90" s="281"/>
      <c r="O90" s="281"/>
      <c r="P90" s="281"/>
      <c r="Q90" s="281"/>
      <c r="R90" s="281"/>
      <c r="S90" s="281"/>
      <c r="T90" s="281"/>
      <c r="U90" s="281"/>
      <c r="V90" s="281"/>
      <c r="W90" s="281"/>
      <c r="X90" s="281"/>
      <c r="Y90" s="281"/>
      <c r="Z90" s="281"/>
      <c r="AA90" s="281"/>
      <c r="AB90" s="281"/>
      <c r="AC90" s="281"/>
      <c r="AD90" s="281"/>
      <c r="AE90" s="281"/>
      <c r="AF90" s="281"/>
      <c r="AG90" s="281"/>
      <c r="AH90" s="281"/>
      <c r="AI90" s="281"/>
      <c r="AJ90" s="281"/>
      <c r="AK90" s="281"/>
      <c r="AL90" s="281"/>
      <c r="AM90" s="281"/>
      <c r="AN90" s="281"/>
      <c r="AO90" s="281"/>
      <c r="AP90" s="281"/>
      <c r="AQ90" s="281"/>
      <c r="AR90" s="281"/>
      <c r="AS90" s="281"/>
      <c r="AT90" s="281"/>
      <c r="AU90" s="281"/>
      <c r="AV90" s="281"/>
      <c r="AW90" s="281"/>
      <c r="AX90" s="281"/>
      <c r="AY90" s="281"/>
      <c r="AZ90" s="281"/>
      <c r="BA90" s="281"/>
      <c r="BB90" s="281"/>
      <c r="BC90" s="281"/>
      <c r="BD90" s="281"/>
      <c r="BE90" s="281"/>
      <c r="BF90" s="281"/>
      <c r="BG90" s="281"/>
      <c r="BH90" s="281"/>
    </row>
    <row r="91" spans="1:60" x14ac:dyDescent="0.2">
      <c r="A91" s="352"/>
      <c r="B91" s="352"/>
      <c r="C91" s="352"/>
      <c r="D91" s="352"/>
      <c r="E91" s="352"/>
      <c r="F91" s="352"/>
      <c r="G91" s="352"/>
      <c r="H91" s="352"/>
      <c r="I91" s="281"/>
      <c r="J91" s="281"/>
      <c r="K91" s="281"/>
      <c r="L91" s="281"/>
      <c r="M91" s="281"/>
      <c r="N91" s="281"/>
      <c r="O91" s="281"/>
      <c r="P91" s="281"/>
      <c r="Q91" s="281"/>
      <c r="R91" s="281"/>
      <c r="S91" s="281"/>
      <c r="T91" s="281"/>
      <c r="U91" s="281"/>
      <c r="V91" s="281"/>
      <c r="W91" s="281"/>
      <c r="X91" s="281"/>
      <c r="Y91" s="281"/>
      <c r="Z91" s="281"/>
      <c r="AA91" s="281"/>
      <c r="AB91" s="281"/>
      <c r="AC91" s="281"/>
      <c r="AD91" s="281"/>
      <c r="AE91" s="281"/>
      <c r="AF91" s="281"/>
      <c r="AG91" s="281"/>
      <c r="AH91" s="281"/>
      <c r="AI91" s="281"/>
      <c r="AJ91" s="281"/>
      <c r="AK91" s="281"/>
      <c r="AL91" s="281"/>
      <c r="AM91" s="281"/>
      <c r="AN91" s="281"/>
      <c r="AO91" s="281"/>
      <c r="AP91" s="281"/>
      <c r="AQ91" s="281"/>
      <c r="AR91" s="281"/>
      <c r="AS91" s="281"/>
      <c r="AT91" s="281"/>
      <c r="AU91" s="281"/>
      <c r="AV91" s="281"/>
      <c r="AW91" s="281"/>
      <c r="AX91" s="281"/>
      <c r="AY91" s="281"/>
      <c r="AZ91" s="281"/>
      <c r="BA91" s="281"/>
      <c r="BB91" s="281"/>
      <c r="BC91" s="281"/>
      <c r="BD91" s="281"/>
      <c r="BE91" s="281"/>
      <c r="BF91" s="281"/>
      <c r="BG91" s="281"/>
      <c r="BH91" s="281"/>
    </row>
  </sheetData>
  <mergeCells count="65">
    <mergeCell ref="A83:B83"/>
    <mergeCell ref="E84:H84"/>
    <mergeCell ref="A85:H85"/>
    <mergeCell ref="A86:F86"/>
    <mergeCell ref="AX6:BA7"/>
    <mergeCell ref="BB6:BB8"/>
    <mergeCell ref="L7:L8"/>
    <mergeCell ref="M7:M8"/>
    <mergeCell ref="N7:N8"/>
    <mergeCell ref="O7:O8"/>
    <mergeCell ref="P7:P8"/>
    <mergeCell ref="Q7:Q8"/>
    <mergeCell ref="T7:U7"/>
    <mergeCell ref="V7:W7"/>
    <mergeCell ref="X7:Y7"/>
    <mergeCell ref="Z7:AA7"/>
    <mergeCell ref="AH7:AI7"/>
    <mergeCell ref="AJ7:AK7"/>
    <mergeCell ref="AL7:AM7"/>
    <mergeCell ref="AN7:AO7"/>
    <mergeCell ref="AE6:AE8"/>
    <mergeCell ref="AF6:AF8"/>
    <mergeCell ref="AG6:AG8"/>
    <mergeCell ref="AH6:AO6"/>
    <mergeCell ref="AP6:AW6"/>
    <mergeCell ref="AP7:AQ7"/>
    <mergeCell ref="AR7:AS7"/>
    <mergeCell ref="AT7:AU7"/>
    <mergeCell ref="AV7:AW7"/>
    <mergeCell ref="R6:R8"/>
    <mergeCell ref="S6:S8"/>
    <mergeCell ref="T6:AA6"/>
    <mergeCell ref="AC6:AC8"/>
    <mergeCell ref="AD6:AD8"/>
    <mergeCell ref="I6:I8"/>
    <mergeCell ref="J6:J8"/>
    <mergeCell ref="K6:K8"/>
    <mergeCell ref="L6:N6"/>
    <mergeCell ref="O6:Q6"/>
    <mergeCell ref="BD3:BD8"/>
    <mergeCell ref="BE3:BE8"/>
    <mergeCell ref="BF3:BF8"/>
    <mergeCell ref="BG3:BG8"/>
    <mergeCell ref="BH3:BH8"/>
    <mergeCell ref="A3:A8"/>
    <mergeCell ref="B3:B8"/>
    <mergeCell ref="C3:AA3"/>
    <mergeCell ref="AB3:BA3"/>
    <mergeCell ref="BC3:BC8"/>
    <mergeCell ref="C4:AA4"/>
    <mergeCell ref="AB4:BA4"/>
    <mergeCell ref="C5:C8"/>
    <mergeCell ref="E5:AA5"/>
    <mergeCell ref="AB5:AB8"/>
    <mergeCell ref="AC5:BA5"/>
    <mergeCell ref="D6:D8"/>
    <mergeCell ref="E6:E8"/>
    <mergeCell ref="F6:F8"/>
    <mergeCell ref="G6:G8"/>
    <mergeCell ref="H6:H8"/>
    <mergeCell ref="A1:O1"/>
    <mergeCell ref="AX1:AX2"/>
    <mergeCell ref="AY1:AY2"/>
    <mergeCell ref="AZ1:AZ2"/>
    <mergeCell ref="A2:M2"/>
  </mergeCells>
  <hyperlinks>
    <hyperlink ref="BC17" r:id="rId1" xr:uid="{00000000-0004-0000-1200-000000000000}"/>
    <hyperlink ref="BD17" r:id="rId2" xr:uid="{00000000-0004-0000-1200-000001000000}"/>
    <hyperlink ref="BE17" r:id="rId3" xr:uid="{00000000-0004-0000-1200-000002000000}"/>
    <hyperlink ref="BC18" r:id="rId4" xr:uid="{00000000-0004-0000-1200-000003000000}"/>
    <hyperlink ref="BE18" r:id="rId5" xr:uid="{00000000-0004-0000-1200-000004000000}"/>
    <hyperlink ref="BC21" r:id="rId6" xr:uid="{00000000-0004-0000-1200-000005000000}"/>
    <hyperlink ref="BC23" r:id="rId7" xr:uid="{00000000-0004-0000-1200-000006000000}"/>
    <hyperlink ref="BE23" r:id="rId8" xr:uid="{00000000-0004-0000-1200-000007000000}"/>
    <hyperlink ref="BE27" r:id="rId9" location="include207870" xr:uid="{00000000-0004-0000-1200-000008000000}"/>
    <hyperlink ref="BE30" r:id="rId10" xr:uid="{00000000-0004-0000-1200-000009000000}"/>
    <hyperlink ref="BC40" r:id="rId11" display="http://tom-rasschool.edu.tomsk.ru/deyatelnost-shkolyi/" xr:uid="{00000000-0004-0000-1200-00000A000000}"/>
    <hyperlink ref="BD40" r:id="rId12" display="http://tom-rasschool.edu.tomsk.ru/deyatelnost-shkolyi/" xr:uid="{00000000-0004-0000-1200-00000B000000}"/>
    <hyperlink ref="BE40" r:id="rId13" xr:uid="{00000000-0004-0000-1200-00000C000000}"/>
    <hyperlink ref="BC49" r:id="rId14" xr:uid="{00000000-0004-0000-1200-00000D000000}"/>
    <hyperlink ref="BE49" r:id="rId15" xr:uid="{00000000-0004-0000-1200-00000E000000}"/>
    <hyperlink ref="BE54" r:id="rId16" xr:uid="{00000000-0004-0000-1200-00000F000000}"/>
    <hyperlink ref="BC64" r:id="rId17" xr:uid="{00000000-0004-0000-1200-000010000000}"/>
    <hyperlink ref="BC65" r:id="rId18" display="https://vk.com/doc-186444609_628382370" xr:uid="{00000000-0004-0000-1200-000011000000}"/>
    <hyperlink ref="BE65" r:id="rId19" xr:uid="{00000000-0004-0000-1200-000012000000}"/>
    <hyperlink ref="BE73" r:id="rId20" xr:uid="{00000000-0004-0000-1200-000013000000}"/>
  </hyperlinks>
  <pageMargins left="0.70078740157480324" right="0.70078740157480324" top="0.75196850393700776" bottom="0.75196850393700776" header="0.3" footer="0.3"/>
  <pageSetup paperSize="9" scale="80" firstPageNumber="2147483648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H32"/>
  <sheetViews>
    <sheetView workbookViewId="0">
      <pane xSplit="1" topLeftCell="B1" activePane="topRight" state="frozen"/>
      <selection pane="topRight"/>
    </sheetView>
  </sheetViews>
  <sheetFormatPr defaultRowHeight="15" x14ac:dyDescent="0.25"/>
  <cols>
    <col min="1" max="1" width="38" style="48" customWidth="1"/>
    <col min="2" max="2" width="12.42578125" style="48" customWidth="1"/>
    <col min="3" max="8" width="9.140625" style="48"/>
    <col min="9" max="9" width="10.85546875" style="48" customWidth="1"/>
    <col min="10" max="10" width="10.28515625" style="48" customWidth="1"/>
    <col min="11" max="11" width="13.7109375" style="48" customWidth="1"/>
    <col min="12" max="12" width="9.140625" style="48"/>
    <col min="13" max="13" width="10.140625" style="48" customWidth="1"/>
    <col min="14" max="14" width="10.5703125" style="48" customWidth="1"/>
    <col min="15" max="18" width="9.140625" style="48"/>
    <col min="19" max="19" width="10.7109375" style="48" customWidth="1"/>
    <col min="20" max="27" width="9.140625" style="48"/>
    <col min="28" max="28" width="12.5703125" customWidth="1"/>
    <col min="32" max="32" width="10.7109375" customWidth="1"/>
    <col min="33" max="33" width="12.42578125" customWidth="1"/>
    <col min="53" max="54" width="15.42578125" customWidth="1"/>
    <col min="55" max="60" width="16.7109375" customWidth="1"/>
  </cols>
  <sheetData>
    <row r="1" spans="1:60" ht="18.75" x14ac:dyDescent="0.25">
      <c r="A1" s="395" t="s">
        <v>73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96"/>
      <c r="AY1" s="396"/>
      <c r="AZ1" s="396"/>
      <c r="BA1" s="3"/>
      <c r="BB1" s="3"/>
    </row>
    <row r="2" spans="1:60" ht="25.9" customHeight="1" x14ac:dyDescent="0.25">
      <c r="A2" s="443" t="s">
        <v>1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96"/>
      <c r="AY2" s="396"/>
      <c r="AZ2" s="396"/>
      <c r="BA2" s="3"/>
      <c r="BB2" s="3"/>
    </row>
    <row r="3" spans="1:60" ht="18.75" x14ac:dyDescent="0.25">
      <c r="A3" s="401" t="s">
        <v>2</v>
      </c>
      <c r="B3" s="403" t="s">
        <v>3</v>
      </c>
      <c r="C3" s="444" t="s">
        <v>4</v>
      </c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4"/>
      <c r="T3" s="444"/>
      <c r="U3" s="444"/>
      <c r="V3" s="444"/>
      <c r="W3" s="444"/>
      <c r="X3" s="444"/>
      <c r="Y3" s="444"/>
      <c r="Z3" s="444"/>
      <c r="AA3" s="444"/>
      <c r="AB3" s="445" t="s">
        <v>5</v>
      </c>
      <c r="AC3" s="445"/>
      <c r="AD3" s="445"/>
      <c r="AE3" s="445"/>
      <c r="AF3" s="445"/>
      <c r="AG3" s="445"/>
      <c r="AH3" s="445"/>
      <c r="AI3" s="445"/>
      <c r="AJ3" s="445"/>
      <c r="AK3" s="445"/>
      <c r="AL3" s="445"/>
      <c r="AM3" s="445"/>
      <c r="AN3" s="445"/>
      <c r="AO3" s="445"/>
      <c r="AP3" s="445"/>
      <c r="AQ3" s="445"/>
      <c r="AR3" s="445"/>
      <c r="AS3" s="445"/>
      <c r="AT3" s="445"/>
      <c r="AU3" s="445"/>
      <c r="AV3" s="445"/>
      <c r="AW3" s="445"/>
      <c r="AX3" s="445"/>
      <c r="AY3" s="445"/>
      <c r="AZ3" s="445"/>
      <c r="BA3" s="445"/>
      <c r="BB3" s="8"/>
      <c r="BC3" s="411" t="s">
        <v>6</v>
      </c>
      <c r="BD3" s="411" t="s">
        <v>7</v>
      </c>
      <c r="BE3" s="411" t="s">
        <v>8</v>
      </c>
      <c r="BF3" s="411" t="s">
        <v>9</v>
      </c>
      <c r="BG3" s="411" t="s">
        <v>10</v>
      </c>
      <c r="BH3" s="411" t="s">
        <v>11</v>
      </c>
    </row>
    <row r="4" spans="1:60" ht="15.75" x14ac:dyDescent="0.25">
      <c r="A4" s="401"/>
      <c r="B4" s="403"/>
      <c r="C4" s="446" t="s">
        <v>12</v>
      </c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446"/>
      <c r="O4" s="446"/>
      <c r="P4" s="446"/>
      <c r="Q4" s="446"/>
      <c r="R4" s="446"/>
      <c r="S4" s="446"/>
      <c r="T4" s="446"/>
      <c r="U4" s="446"/>
      <c r="V4" s="446"/>
      <c r="W4" s="446"/>
      <c r="X4" s="446"/>
      <c r="Y4" s="446"/>
      <c r="Z4" s="446"/>
      <c r="AA4" s="446"/>
      <c r="AB4" s="447" t="s">
        <v>13</v>
      </c>
      <c r="AC4" s="447"/>
      <c r="AD4" s="447"/>
      <c r="AE4" s="447"/>
      <c r="AF4" s="447"/>
      <c r="AG4" s="447"/>
      <c r="AH4" s="447"/>
      <c r="AI4" s="447"/>
      <c r="AJ4" s="447"/>
      <c r="AK4" s="447"/>
      <c r="AL4" s="447"/>
      <c r="AM4" s="447"/>
      <c r="AN4" s="447"/>
      <c r="AO4" s="447"/>
      <c r="AP4" s="447"/>
      <c r="AQ4" s="447"/>
      <c r="AR4" s="447"/>
      <c r="AS4" s="447"/>
      <c r="AT4" s="447"/>
      <c r="AU4" s="447"/>
      <c r="AV4" s="447"/>
      <c r="AW4" s="447"/>
      <c r="AX4" s="447"/>
      <c r="AY4" s="447"/>
      <c r="AZ4" s="447"/>
      <c r="BA4" s="447"/>
      <c r="BB4" s="10"/>
      <c r="BC4" s="411"/>
      <c r="BD4" s="411"/>
      <c r="BE4" s="411"/>
      <c r="BF4" s="411"/>
      <c r="BG4" s="411"/>
      <c r="BH4" s="411"/>
    </row>
    <row r="5" spans="1:60" x14ac:dyDescent="0.25">
      <c r="A5" s="401"/>
      <c r="B5" s="403"/>
      <c r="C5" s="419" t="s">
        <v>14</v>
      </c>
      <c r="D5" s="11"/>
      <c r="E5" s="448" t="s">
        <v>15</v>
      </c>
      <c r="F5" s="448"/>
      <c r="G5" s="448"/>
      <c r="H5" s="448"/>
      <c r="I5" s="448"/>
      <c r="J5" s="448"/>
      <c r="K5" s="448"/>
      <c r="L5" s="448"/>
      <c r="M5" s="448"/>
      <c r="N5" s="448"/>
      <c r="O5" s="448"/>
      <c r="P5" s="448"/>
      <c r="Q5" s="448"/>
      <c r="R5" s="448"/>
      <c r="S5" s="448"/>
      <c r="T5" s="448"/>
      <c r="U5" s="448"/>
      <c r="V5" s="448"/>
      <c r="W5" s="448"/>
      <c r="X5" s="448"/>
      <c r="Y5" s="448"/>
      <c r="Z5" s="448"/>
      <c r="AA5" s="448"/>
      <c r="AB5" s="449" t="s">
        <v>16</v>
      </c>
      <c r="AC5" s="450" t="s">
        <v>17</v>
      </c>
      <c r="AD5" s="450"/>
      <c r="AE5" s="450"/>
      <c r="AF5" s="450"/>
      <c r="AG5" s="450"/>
      <c r="AH5" s="450"/>
      <c r="AI5" s="450"/>
      <c r="AJ5" s="450"/>
      <c r="AK5" s="450"/>
      <c r="AL5" s="450"/>
      <c r="AM5" s="450"/>
      <c r="AN5" s="450"/>
      <c r="AO5" s="450"/>
      <c r="AP5" s="450"/>
      <c r="AQ5" s="450"/>
      <c r="AR5" s="450"/>
      <c r="AS5" s="450"/>
      <c r="AT5" s="450"/>
      <c r="AU5" s="450"/>
      <c r="AV5" s="450"/>
      <c r="AW5" s="450"/>
      <c r="AX5" s="450"/>
      <c r="AY5" s="450"/>
      <c r="AZ5" s="450"/>
      <c r="BA5" s="450"/>
      <c r="BB5" s="13"/>
      <c r="BC5" s="411"/>
      <c r="BD5" s="411"/>
      <c r="BE5" s="411"/>
      <c r="BF5" s="411"/>
      <c r="BG5" s="411"/>
      <c r="BH5" s="411"/>
    </row>
    <row r="6" spans="1:60" ht="16.149999999999999" customHeight="1" x14ac:dyDescent="0.25">
      <c r="A6" s="401"/>
      <c r="B6" s="403"/>
      <c r="C6" s="419"/>
      <c r="D6" s="419" t="s">
        <v>18</v>
      </c>
      <c r="E6" s="419" t="s">
        <v>19</v>
      </c>
      <c r="F6" s="419" t="s">
        <v>20</v>
      </c>
      <c r="G6" s="419" t="s">
        <v>21</v>
      </c>
      <c r="H6" s="419" t="s">
        <v>22</v>
      </c>
      <c r="I6" s="419" t="s">
        <v>23</v>
      </c>
      <c r="J6" s="419" t="s">
        <v>24</v>
      </c>
      <c r="K6" s="419" t="s">
        <v>25</v>
      </c>
      <c r="L6" s="419" t="s">
        <v>26</v>
      </c>
      <c r="M6" s="419"/>
      <c r="N6" s="419"/>
      <c r="O6" s="419" t="s">
        <v>27</v>
      </c>
      <c r="P6" s="419"/>
      <c r="Q6" s="419"/>
      <c r="R6" s="418" t="s">
        <v>28</v>
      </c>
      <c r="S6" s="419" t="s">
        <v>29</v>
      </c>
      <c r="T6" s="419" t="s">
        <v>30</v>
      </c>
      <c r="U6" s="419"/>
      <c r="V6" s="419"/>
      <c r="W6" s="419"/>
      <c r="X6" s="419"/>
      <c r="Y6" s="419"/>
      <c r="Z6" s="419"/>
      <c r="AA6" s="419"/>
      <c r="AB6" s="424"/>
      <c r="AC6" s="423" t="s">
        <v>31</v>
      </c>
      <c r="AD6" s="423" t="s">
        <v>32</v>
      </c>
      <c r="AE6" s="423" t="s">
        <v>33</v>
      </c>
      <c r="AF6" s="423" t="s">
        <v>28</v>
      </c>
      <c r="AG6" s="423" t="s">
        <v>34</v>
      </c>
      <c r="AH6" s="449" t="s">
        <v>30</v>
      </c>
      <c r="AI6" s="449"/>
      <c r="AJ6" s="449"/>
      <c r="AK6" s="449"/>
      <c r="AL6" s="449"/>
      <c r="AM6" s="449"/>
      <c r="AN6" s="449"/>
      <c r="AO6" s="449"/>
      <c r="AP6" s="449" t="s">
        <v>35</v>
      </c>
      <c r="AQ6" s="449"/>
      <c r="AR6" s="449"/>
      <c r="AS6" s="449"/>
      <c r="AT6" s="449"/>
      <c r="AU6" s="449"/>
      <c r="AV6" s="449"/>
      <c r="AW6" s="449"/>
      <c r="AX6" s="449" t="s">
        <v>36</v>
      </c>
      <c r="AY6" s="449"/>
      <c r="AZ6" s="449"/>
      <c r="BA6" s="449"/>
      <c r="BB6" s="423" t="s">
        <v>37</v>
      </c>
      <c r="BC6" s="411"/>
      <c r="BD6" s="411"/>
      <c r="BE6" s="411"/>
      <c r="BF6" s="411"/>
      <c r="BG6" s="411"/>
      <c r="BH6" s="411"/>
    </row>
    <row r="7" spans="1:60" ht="29.45" customHeight="1" x14ac:dyDescent="0.25">
      <c r="A7" s="401"/>
      <c r="B7" s="403"/>
      <c r="C7" s="419"/>
      <c r="D7" s="419"/>
      <c r="E7" s="428"/>
      <c r="F7" s="428"/>
      <c r="G7" s="428"/>
      <c r="H7" s="428"/>
      <c r="I7" s="428"/>
      <c r="J7" s="428"/>
      <c r="K7" s="428"/>
      <c r="L7" s="419" t="s">
        <v>38</v>
      </c>
      <c r="M7" s="419" t="s">
        <v>39</v>
      </c>
      <c r="N7" s="419" t="s">
        <v>40</v>
      </c>
      <c r="O7" s="419" t="s">
        <v>41</v>
      </c>
      <c r="P7" s="419" t="s">
        <v>32</v>
      </c>
      <c r="Q7" s="419" t="s">
        <v>42</v>
      </c>
      <c r="R7" s="432"/>
      <c r="S7" s="419"/>
      <c r="T7" s="419" t="s">
        <v>43</v>
      </c>
      <c r="U7" s="419"/>
      <c r="V7" s="419" t="s">
        <v>44</v>
      </c>
      <c r="W7" s="419"/>
      <c r="X7" s="419" t="s">
        <v>45</v>
      </c>
      <c r="Y7" s="419"/>
      <c r="Z7" s="419" t="s">
        <v>46</v>
      </c>
      <c r="AA7" s="419"/>
      <c r="AB7" s="424"/>
      <c r="AC7" s="434"/>
      <c r="AD7" s="434"/>
      <c r="AE7" s="434"/>
      <c r="AF7" s="434"/>
      <c r="AG7" s="434"/>
      <c r="AH7" s="436" t="s">
        <v>43</v>
      </c>
      <c r="AI7" s="438"/>
      <c r="AJ7" s="436" t="s">
        <v>44</v>
      </c>
      <c r="AK7" s="438"/>
      <c r="AL7" s="436" t="s">
        <v>45</v>
      </c>
      <c r="AM7" s="438"/>
      <c r="AN7" s="437" t="s">
        <v>46</v>
      </c>
      <c r="AO7" s="438"/>
      <c r="AP7" s="436" t="s">
        <v>43</v>
      </c>
      <c r="AQ7" s="438"/>
      <c r="AR7" s="436" t="s">
        <v>44</v>
      </c>
      <c r="AS7" s="438"/>
      <c r="AT7" s="436" t="s">
        <v>45</v>
      </c>
      <c r="AU7" s="438"/>
      <c r="AV7" s="437" t="s">
        <v>46</v>
      </c>
      <c r="AW7" s="438"/>
      <c r="AX7" s="424"/>
      <c r="AY7" s="442"/>
      <c r="AZ7" s="442"/>
      <c r="BA7" s="442"/>
      <c r="BB7" s="434"/>
      <c r="BC7" s="411"/>
      <c r="BD7" s="411"/>
      <c r="BE7" s="411"/>
      <c r="BF7" s="411"/>
      <c r="BG7" s="411"/>
      <c r="BH7" s="411"/>
    </row>
    <row r="8" spans="1:60" ht="105" customHeight="1" x14ac:dyDescent="0.25">
      <c r="A8" s="401"/>
      <c r="B8" s="403"/>
      <c r="C8" s="419"/>
      <c r="D8" s="419"/>
      <c r="E8" s="428"/>
      <c r="F8" s="428"/>
      <c r="G8" s="428"/>
      <c r="H8" s="428"/>
      <c r="I8" s="428"/>
      <c r="J8" s="428"/>
      <c r="K8" s="428"/>
      <c r="L8" s="428"/>
      <c r="M8" s="428"/>
      <c r="N8" s="428"/>
      <c r="O8" s="428"/>
      <c r="P8" s="428"/>
      <c r="Q8" s="428"/>
      <c r="R8" s="433"/>
      <c r="S8" s="419"/>
      <c r="T8" s="11" t="s">
        <v>47</v>
      </c>
      <c r="U8" s="11" t="s">
        <v>48</v>
      </c>
      <c r="V8" s="11" t="s">
        <v>47</v>
      </c>
      <c r="W8" s="11" t="s">
        <v>48</v>
      </c>
      <c r="X8" s="11" t="s">
        <v>47</v>
      </c>
      <c r="Y8" s="11" t="s">
        <v>48</v>
      </c>
      <c r="Z8" s="11" t="s">
        <v>47</v>
      </c>
      <c r="AA8" s="11" t="s">
        <v>48</v>
      </c>
      <c r="AB8" s="424"/>
      <c r="AC8" s="435"/>
      <c r="AD8" s="435"/>
      <c r="AE8" s="435"/>
      <c r="AF8" s="435"/>
      <c r="AG8" s="435"/>
      <c r="AH8" s="14" t="s">
        <v>47</v>
      </c>
      <c r="AI8" s="14" t="s">
        <v>48</v>
      </c>
      <c r="AJ8" s="14" t="s">
        <v>47</v>
      </c>
      <c r="AK8" s="14" t="s">
        <v>48</v>
      </c>
      <c r="AL8" s="14" t="s">
        <v>47</v>
      </c>
      <c r="AM8" s="14" t="s">
        <v>48</v>
      </c>
      <c r="AN8" s="14" t="s">
        <v>47</v>
      </c>
      <c r="AO8" s="14" t="s">
        <v>48</v>
      </c>
      <c r="AP8" s="14" t="s">
        <v>47</v>
      </c>
      <c r="AQ8" s="14" t="s">
        <v>48</v>
      </c>
      <c r="AR8" s="14" t="s">
        <v>47</v>
      </c>
      <c r="AS8" s="14" t="s">
        <v>48</v>
      </c>
      <c r="AT8" s="14" t="s">
        <v>47</v>
      </c>
      <c r="AU8" s="14" t="s">
        <v>48</v>
      </c>
      <c r="AV8" s="14" t="s">
        <v>47</v>
      </c>
      <c r="AW8" s="14" t="s">
        <v>48</v>
      </c>
      <c r="AX8" s="14" t="s">
        <v>49</v>
      </c>
      <c r="AY8" s="14" t="s">
        <v>50</v>
      </c>
      <c r="AZ8" s="14" t="s">
        <v>51</v>
      </c>
      <c r="BA8" s="14" t="s">
        <v>52</v>
      </c>
      <c r="BB8" s="435"/>
      <c r="BC8" s="411"/>
      <c r="BD8" s="411"/>
      <c r="BE8" s="411"/>
      <c r="BF8" s="411"/>
      <c r="BG8" s="411"/>
      <c r="BH8" s="411"/>
    </row>
    <row r="9" spans="1:60" x14ac:dyDescent="0.25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  <c r="O9" s="16">
        <v>15</v>
      </c>
      <c r="P9" s="16">
        <v>16</v>
      </c>
      <c r="Q9" s="16">
        <v>17</v>
      </c>
      <c r="R9" s="16">
        <v>18</v>
      </c>
      <c r="S9" s="16">
        <v>19</v>
      </c>
      <c r="T9" s="16">
        <v>20</v>
      </c>
      <c r="U9" s="16">
        <v>21</v>
      </c>
      <c r="V9" s="16">
        <v>22</v>
      </c>
      <c r="W9" s="16">
        <v>23</v>
      </c>
      <c r="X9" s="16">
        <v>24</v>
      </c>
      <c r="Y9" s="16">
        <v>25</v>
      </c>
      <c r="Z9" s="16">
        <v>26</v>
      </c>
      <c r="AA9" s="16">
        <v>27</v>
      </c>
      <c r="AB9" s="16">
        <v>28</v>
      </c>
      <c r="AC9" s="16">
        <v>29</v>
      </c>
      <c r="AD9" s="16">
        <v>30</v>
      </c>
      <c r="AE9" s="16">
        <v>31</v>
      </c>
      <c r="AF9" s="16">
        <v>32</v>
      </c>
      <c r="AG9" s="16">
        <v>33</v>
      </c>
      <c r="AH9" s="16">
        <v>34</v>
      </c>
      <c r="AI9" s="16">
        <v>35</v>
      </c>
      <c r="AJ9" s="16">
        <v>36</v>
      </c>
      <c r="AK9" s="16">
        <v>37</v>
      </c>
      <c r="AL9" s="16">
        <v>38</v>
      </c>
      <c r="AM9" s="16">
        <v>39</v>
      </c>
      <c r="AN9" s="16">
        <v>40</v>
      </c>
      <c r="AO9" s="16">
        <v>41</v>
      </c>
      <c r="AP9" s="16">
        <v>42</v>
      </c>
      <c r="AQ9" s="16">
        <v>43</v>
      </c>
      <c r="AR9" s="16">
        <v>44</v>
      </c>
      <c r="AS9" s="16">
        <v>45</v>
      </c>
      <c r="AT9" s="16">
        <v>46</v>
      </c>
      <c r="AU9" s="16">
        <v>47</v>
      </c>
      <c r="AV9" s="16">
        <v>48</v>
      </c>
      <c r="AW9" s="16">
        <v>49</v>
      </c>
      <c r="AX9" s="16">
        <v>50</v>
      </c>
      <c r="AY9" s="16">
        <v>51</v>
      </c>
      <c r="AZ9" s="16">
        <v>52</v>
      </c>
      <c r="BA9" s="16">
        <v>53</v>
      </c>
      <c r="BB9" s="16">
        <v>54</v>
      </c>
      <c r="BC9" s="16">
        <v>55</v>
      </c>
      <c r="BD9" s="16">
        <v>56</v>
      </c>
      <c r="BE9" s="16">
        <v>57</v>
      </c>
      <c r="BF9" s="16">
        <v>58</v>
      </c>
      <c r="BG9" s="16">
        <v>59</v>
      </c>
      <c r="BH9" s="16">
        <v>60</v>
      </c>
    </row>
    <row r="10" spans="1:60" s="55" customFormat="1" ht="18.75" x14ac:dyDescent="0.3">
      <c r="A10" s="56" t="s">
        <v>74</v>
      </c>
      <c r="B10" s="57">
        <f t="shared" ref="B10:M10" si="0">B11+B12+B13+B14+B15+B16+B17</f>
        <v>63</v>
      </c>
      <c r="C10" s="57">
        <f t="shared" si="0"/>
        <v>15</v>
      </c>
      <c r="D10" s="57">
        <f t="shared" si="0"/>
        <v>3</v>
      </c>
      <c r="E10" s="57">
        <f t="shared" si="0"/>
        <v>1</v>
      </c>
      <c r="F10" s="57">
        <f t="shared" si="0"/>
        <v>5</v>
      </c>
      <c r="G10" s="57">
        <f t="shared" si="0"/>
        <v>4</v>
      </c>
      <c r="H10" s="57">
        <f t="shared" si="0"/>
        <v>11</v>
      </c>
      <c r="I10" s="57">
        <f t="shared" si="0"/>
        <v>1</v>
      </c>
      <c r="J10" s="57">
        <f t="shared" si="0"/>
        <v>2</v>
      </c>
      <c r="K10" s="57">
        <f t="shared" si="0"/>
        <v>0</v>
      </c>
      <c r="L10" s="57">
        <f t="shared" si="0"/>
        <v>1</v>
      </c>
      <c r="M10" s="57">
        <f t="shared" si="0"/>
        <v>1</v>
      </c>
      <c r="N10" s="57">
        <v>0</v>
      </c>
      <c r="O10" s="57">
        <f t="shared" ref="O10:BB10" si="1">O11+O12+O13+O14+O15+O16+O17</f>
        <v>6</v>
      </c>
      <c r="P10" s="57">
        <f t="shared" si="1"/>
        <v>3</v>
      </c>
      <c r="Q10" s="57">
        <f t="shared" si="1"/>
        <v>0</v>
      </c>
      <c r="R10" s="57">
        <f t="shared" si="1"/>
        <v>7</v>
      </c>
      <c r="S10" s="57">
        <f t="shared" si="1"/>
        <v>0</v>
      </c>
      <c r="T10" s="57">
        <f t="shared" si="1"/>
        <v>0</v>
      </c>
      <c r="U10" s="57">
        <f t="shared" si="1"/>
        <v>0</v>
      </c>
      <c r="V10" s="57">
        <f t="shared" si="1"/>
        <v>2</v>
      </c>
      <c r="W10" s="57">
        <f t="shared" si="1"/>
        <v>0</v>
      </c>
      <c r="X10" s="57">
        <f t="shared" si="1"/>
        <v>6</v>
      </c>
      <c r="Y10" s="57">
        <f t="shared" si="1"/>
        <v>2</v>
      </c>
      <c r="Z10" s="57">
        <f t="shared" si="1"/>
        <v>4</v>
      </c>
      <c r="AA10" s="57">
        <f t="shared" si="1"/>
        <v>1</v>
      </c>
      <c r="AB10" s="57">
        <f t="shared" si="1"/>
        <v>4</v>
      </c>
      <c r="AC10" s="57">
        <f t="shared" si="1"/>
        <v>1</v>
      </c>
      <c r="AD10" s="57">
        <f t="shared" si="1"/>
        <v>2</v>
      </c>
      <c r="AE10" s="57">
        <f t="shared" si="1"/>
        <v>1</v>
      </c>
      <c r="AF10" s="57">
        <f t="shared" si="1"/>
        <v>1</v>
      </c>
      <c r="AG10" s="57">
        <f t="shared" si="1"/>
        <v>0</v>
      </c>
      <c r="AH10" s="57">
        <f t="shared" si="1"/>
        <v>0</v>
      </c>
      <c r="AI10" s="57">
        <f t="shared" si="1"/>
        <v>0</v>
      </c>
      <c r="AJ10" s="57">
        <f t="shared" si="1"/>
        <v>2</v>
      </c>
      <c r="AK10" s="57">
        <f t="shared" si="1"/>
        <v>1</v>
      </c>
      <c r="AL10" s="57">
        <f t="shared" si="1"/>
        <v>2</v>
      </c>
      <c r="AM10" s="57">
        <f t="shared" si="1"/>
        <v>2</v>
      </c>
      <c r="AN10" s="57">
        <f t="shared" si="1"/>
        <v>0</v>
      </c>
      <c r="AO10" s="57">
        <f t="shared" si="1"/>
        <v>0</v>
      </c>
      <c r="AP10" s="57">
        <f t="shared" si="1"/>
        <v>3</v>
      </c>
      <c r="AQ10" s="57">
        <f t="shared" si="1"/>
        <v>3</v>
      </c>
      <c r="AR10" s="57">
        <f t="shared" si="1"/>
        <v>0</v>
      </c>
      <c r="AS10" s="57">
        <f t="shared" si="1"/>
        <v>0</v>
      </c>
      <c r="AT10" s="57">
        <f t="shared" si="1"/>
        <v>0</v>
      </c>
      <c r="AU10" s="57">
        <f t="shared" si="1"/>
        <v>0</v>
      </c>
      <c r="AV10" s="57">
        <f t="shared" si="1"/>
        <v>0</v>
      </c>
      <c r="AW10" s="57">
        <f t="shared" si="1"/>
        <v>0</v>
      </c>
      <c r="AX10" s="57">
        <f t="shared" si="1"/>
        <v>0</v>
      </c>
      <c r="AY10" s="57">
        <f t="shared" si="1"/>
        <v>0</v>
      </c>
      <c r="AZ10" s="57">
        <f t="shared" si="1"/>
        <v>0</v>
      </c>
      <c r="BA10" s="57">
        <f t="shared" si="1"/>
        <v>0</v>
      </c>
      <c r="BB10" s="57">
        <f t="shared" si="1"/>
        <v>2</v>
      </c>
      <c r="BC10" s="58"/>
      <c r="BD10" s="58"/>
      <c r="BE10" s="58"/>
      <c r="BF10" s="58"/>
      <c r="BG10" s="58"/>
      <c r="BH10" s="58"/>
    </row>
    <row r="11" spans="1:60" s="59" customFormat="1" x14ac:dyDescent="0.25">
      <c r="A11" s="60" t="s">
        <v>75</v>
      </c>
      <c r="B11" s="18">
        <v>58</v>
      </c>
      <c r="C11" s="19">
        <v>13</v>
      </c>
      <c r="D11" s="19">
        <v>2</v>
      </c>
      <c r="E11" s="19">
        <v>0</v>
      </c>
      <c r="F11" s="19">
        <v>4</v>
      </c>
      <c r="G11" s="19">
        <v>4</v>
      </c>
      <c r="H11" s="19">
        <v>10</v>
      </c>
      <c r="I11" s="19">
        <v>1</v>
      </c>
      <c r="J11" s="19">
        <v>1</v>
      </c>
      <c r="K11" s="19">
        <v>0</v>
      </c>
      <c r="L11" s="19">
        <v>0</v>
      </c>
      <c r="M11" s="19">
        <v>0</v>
      </c>
      <c r="N11" s="19">
        <v>3</v>
      </c>
      <c r="O11" s="19">
        <v>6</v>
      </c>
      <c r="P11" s="19">
        <v>3</v>
      </c>
      <c r="Q11" s="19">
        <v>0</v>
      </c>
      <c r="R11" s="19">
        <v>6</v>
      </c>
      <c r="S11" s="19">
        <v>0</v>
      </c>
      <c r="T11" s="19">
        <v>0</v>
      </c>
      <c r="U11" s="19">
        <v>0</v>
      </c>
      <c r="V11" s="19">
        <v>2</v>
      </c>
      <c r="W11" s="19">
        <v>0</v>
      </c>
      <c r="X11" s="19">
        <v>6</v>
      </c>
      <c r="Y11" s="19">
        <v>2</v>
      </c>
      <c r="Z11" s="19">
        <v>4</v>
      </c>
      <c r="AA11" s="19">
        <v>1</v>
      </c>
      <c r="AB11" s="61">
        <v>3</v>
      </c>
      <c r="AC11" s="61">
        <v>1</v>
      </c>
      <c r="AD11" s="61">
        <v>2</v>
      </c>
      <c r="AE11" s="20">
        <v>0</v>
      </c>
      <c r="AF11" s="20">
        <v>1</v>
      </c>
      <c r="AG11" s="20">
        <v>0</v>
      </c>
      <c r="AH11" s="20">
        <v>0</v>
      </c>
      <c r="AI11" s="20">
        <v>0</v>
      </c>
      <c r="AJ11" s="20">
        <v>2</v>
      </c>
      <c r="AK11" s="20">
        <v>1</v>
      </c>
      <c r="AL11" s="20">
        <v>2</v>
      </c>
      <c r="AM11" s="20">
        <v>2</v>
      </c>
      <c r="AN11" s="20">
        <v>0</v>
      </c>
      <c r="AO11" s="20">
        <v>0</v>
      </c>
      <c r="AP11" s="20">
        <v>3</v>
      </c>
      <c r="AQ11" s="20">
        <v>3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/>
      <c r="AY11" s="20">
        <v>0</v>
      </c>
      <c r="AZ11" s="20">
        <v>0</v>
      </c>
      <c r="BA11" s="20"/>
      <c r="BB11" s="20">
        <v>2</v>
      </c>
      <c r="BC11" s="21" t="s">
        <v>54</v>
      </c>
      <c r="BD11" s="23" t="s">
        <v>76</v>
      </c>
      <c r="BE11" s="23" t="s">
        <v>77</v>
      </c>
      <c r="BF11" s="37" t="s">
        <v>57</v>
      </c>
      <c r="BG11" s="21">
        <v>750</v>
      </c>
      <c r="BH11" s="21" t="s">
        <v>78</v>
      </c>
    </row>
    <row r="12" spans="1:60" s="59" customFormat="1" x14ac:dyDescent="0.25">
      <c r="A12" s="60" t="s">
        <v>79</v>
      </c>
      <c r="B12" s="18"/>
      <c r="C12" s="19"/>
      <c r="D12" s="62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1"/>
      <c r="BD12" s="21"/>
      <c r="BE12" s="21"/>
      <c r="BF12" s="21"/>
      <c r="BG12" s="21"/>
      <c r="BH12" s="21"/>
    </row>
    <row r="13" spans="1:60" s="59" customFormat="1" x14ac:dyDescent="0.25">
      <c r="A13" s="60" t="s">
        <v>80</v>
      </c>
      <c r="B13" s="25"/>
      <c r="C13" s="26"/>
      <c r="D13" s="26"/>
      <c r="E13" s="26"/>
      <c r="F13" s="26"/>
      <c r="G13" s="26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1"/>
      <c r="BD13" s="21"/>
      <c r="BE13" s="21"/>
      <c r="BF13" s="21"/>
      <c r="BG13" s="21"/>
      <c r="BH13" s="21"/>
    </row>
    <row r="14" spans="1:60" s="59" customFormat="1" ht="15.6" customHeight="1" x14ac:dyDescent="0.25">
      <c r="A14" s="60" t="s">
        <v>81</v>
      </c>
      <c r="B14" s="63">
        <v>5</v>
      </c>
      <c r="C14" s="36">
        <v>2</v>
      </c>
      <c r="D14" s="36">
        <v>1</v>
      </c>
      <c r="E14" s="36">
        <v>1</v>
      </c>
      <c r="F14" s="36">
        <v>1</v>
      </c>
      <c r="G14" s="36">
        <v>0</v>
      </c>
      <c r="H14" s="19">
        <v>1</v>
      </c>
      <c r="I14" s="19">
        <v>0</v>
      </c>
      <c r="J14" s="19">
        <v>1</v>
      </c>
      <c r="K14" s="19">
        <v>0</v>
      </c>
      <c r="L14" s="19">
        <v>1</v>
      </c>
      <c r="M14" s="19">
        <v>1</v>
      </c>
      <c r="N14" s="19">
        <v>0</v>
      </c>
      <c r="O14" s="19">
        <v>0</v>
      </c>
      <c r="P14" s="19">
        <v>0</v>
      </c>
      <c r="Q14" s="19">
        <v>0</v>
      </c>
      <c r="R14" s="19">
        <v>1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20">
        <v>1</v>
      </c>
      <c r="AC14" s="20">
        <v>0</v>
      </c>
      <c r="AD14" s="20">
        <v>0</v>
      </c>
      <c r="AE14" s="20">
        <v>1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1"/>
      <c r="BD14" s="21"/>
      <c r="BE14" s="21"/>
      <c r="BF14" s="21"/>
      <c r="BG14" s="21"/>
      <c r="BH14" s="21"/>
    </row>
    <row r="15" spans="1:60" s="59" customFormat="1" ht="18.600000000000001" customHeight="1" x14ac:dyDescent="0.25">
      <c r="A15" s="60" t="s">
        <v>82</v>
      </c>
      <c r="B15" s="25"/>
      <c r="C15" s="26"/>
      <c r="D15" s="26"/>
      <c r="E15" s="26"/>
      <c r="F15" s="26"/>
      <c r="G15" s="26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1"/>
      <c r="BD15" s="21"/>
      <c r="BE15" s="21"/>
      <c r="BF15" s="21"/>
      <c r="BG15" s="21"/>
      <c r="BH15" s="21"/>
    </row>
    <row r="16" spans="1:60" s="59" customFormat="1" ht="16.149999999999999" customHeight="1" x14ac:dyDescent="0.25">
      <c r="A16" s="60" t="s">
        <v>83</v>
      </c>
      <c r="B16" s="63"/>
      <c r="C16" s="36"/>
      <c r="D16" s="36"/>
      <c r="E16" s="36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1"/>
      <c r="BD16" s="21"/>
      <c r="BE16" s="21"/>
      <c r="BF16" s="21"/>
      <c r="BG16" s="21"/>
      <c r="BH16" s="21"/>
    </row>
    <row r="17" spans="1:60" s="59" customFormat="1" x14ac:dyDescent="0.25">
      <c r="A17" s="64" t="s">
        <v>84</v>
      </c>
      <c r="B17" s="37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21"/>
      <c r="BD17" s="21"/>
      <c r="BE17" s="21"/>
      <c r="BF17" s="21"/>
      <c r="BG17" s="21"/>
      <c r="BH17" s="21"/>
    </row>
    <row r="18" spans="1:60" s="65" customFormat="1" ht="18.75" x14ac:dyDescent="0.3">
      <c r="A18" s="66" t="s">
        <v>85</v>
      </c>
      <c r="B18" s="67">
        <f t="shared" ref="B18:AG18" si="2">B19+B20+B21+B22</f>
        <v>20</v>
      </c>
      <c r="C18" s="67">
        <f t="shared" si="2"/>
        <v>19</v>
      </c>
      <c r="D18" s="67">
        <f t="shared" si="2"/>
        <v>5</v>
      </c>
      <c r="E18" s="67">
        <f t="shared" si="2"/>
        <v>2</v>
      </c>
      <c r="F18" s="67">
        <f t="shared" si="2"/>
        <v>2</v>
      </c>
      <c r="G18" s="67">
        <f t="shared" si="2"/>
        <v>1</v>
      </c>
      <c r="H18" s="67">
        <f t="shared" si="2"/>
        <v>4</v>
      </c>
      <c r="I18" s="67">
        <f t="shared" si="2"/>
        <v>1</v>
      </c>
      <c r="J18" s="67">
        <f t="shared" si="2"/>
        <v>0</v>
      </c>
      <c r="K18" s="67">
        <f t="shared" si="2"/>
        <v>0</v>
      </c>
      <c r="L18" s="67">
        <f t="shared" si="2"/>
        <v>4</v>
      </c>
      <c r="M18" s="67">
        <f t="shared" si="2"/>
        <v>1</v>
      </c>
      <c r="N18" s="67">
        <f t="shared" si="2"/>
        <v>0</v>
      </c>
      <c r="O18" s="67">
        <f t="shared" si="2"/>
        <v>0</v>
      </c>
      <c r="P18" s="67">
        <f t="shared" si="2"/>
        <v>0</v>
      </c>
      <c r="Q18" s="67">
        <f t="shared" si="2"/>
        <v>0</v>
      </c>
      <c r="R18" s="67">
        <f t="shared" si="2"/>
        <v>0</v>
      </c>
      <c r="S18" s="67">
        <f t="shared" si="2"/>
        <v>0</v>
      </c>
      <c r="T18" s="67">
        <f t="shared" si="2"/>
        <v>0</v>
      </c>
      <c r="U18" s="67">
        <f t="shared" si="2"/>
        <v>0</v>
      </c>
      <c r="V18" s="67">
        <f t="shared" si="2"/>
        <v>0</v>
      </c>
      <c r="W18" s="67">
        <f t="shared" si="2"/>
        <v>0</v>
      </c>
      <c r="X18" s="67">
        <f t="shared" si="2"/>
        <v>0</v>
      </c>
      <c r="Y18" s="67">
        <f t="shared" si="2"/>
        <v>0</v>
      </c>
      <c r="Z18" s="67">
        <f t="shared" si="2"/>
        <v>0</v>
      </c>
      <c r="AA18" s="67">
        <f t="shared" si="2"/>
        <v>0</v>
      </c>
      <c r="AB18" s="67">
        <f t="shared" si="2"/>
        <v>2</v>
      </c>
      <c r="AC18" s="67">
        <f t="shared" si="2"/>
        <v>1</v>
      </c>
      <c r="AD18" s="67">
        <f t="shared" si="2"/>
        <v>1</v>
      </c>
      <c r="AE18" s="67">
        <f t="shared" si="2"/>
        <v>0</v>
      </c>
      <c r="AF18" s="67">
        <f t="shared" si="2"/>
        <v>0</v>
      </c>
      <c r="AG18" s="67">
        <f t="shared" si="2"/>
        <v>0</v>
      </c>
      <c r="AH18" s="67">
        <f t="shared" ref="AH18:BM18" si="3">AH19+AH20+AH21+AH22</f>
        <v>0</v>
      </c>
      <c r="AI18" s="67">
        <f t="shared" si="3"/>
        <v>0</v>
      </c>
      <c r="AJ18" s="67">
        <f t="shared" si="3"/>
        <v>0</v>
      </c>
      <c r="AK18" s="67">
        <f t="shared" si="3"/>
        <v>0</v>
      </c>
      <c r="AL18" s="67">
        <f t="shared" si="3"/>
        <v>0</v>
      </c>
      <c r="AM18" s="67">
        <f t="shared" si="3"/>
        <v>0</v>
      </c>
      <c r="AN18" s="67">
        <f t="shared" si="3"/>
        <v>0</v>
      </c>
      <c r="AO18" s="67">
        <f t="shared" si="3"/>
        <v>0</v>
      </c>
      <c r="AP18" s="67">
        <f t="shared" si="3"/>
        <v>0</v>
      </c>
      <c r="AQ18" s="67">
        <f t="shared" si="3"/>
        <v>0</v>
      </c>
      <c r="AR18" s="67">
        <f t="shared" si="3"/>
        <v>0</v>
      </c>
      <c r="AS18" s="67">
        <f t="shared" si="3"/>
        <v>0</v>
      </c>
      <c r="AT18" s="67">
        <f t="shared" si="3"/>
        <v>0</v>
      </c>
      <c r="AU18" s="67">
        <f t="shared" si="3"/>
        <v>0</v>
      </c>
      <c r="AV18" s="67">
        <f t="shared" si="3"/>
        <v>0</v>
      </c>
      <c r="AW18" s="67">
        <f t="shared" si="3"/>
        <v>0</v>
      </c>
      <c r="AX18" s="67">
        <f t="shared" si="3"/>
        <v>0</v>
      </c>
      <c r="AY18" s="67">
        <f t="shared" si="3"/>
        <v>0</v>
      </c>
      <c r="AZ18" s="67">
        <f t="shared" si="3"/>
        <v>0</v>
      </c>
      <c r="BA18" s="67">
        <f t="shared" si="3"/>
        <v>0</v>
      </c>
      <c r="BB18" s="67">
        <f t="shared" si="3"/>
        <v>0</v>
      </c>
      <c r="BC18" s="58"/>
      <c r="BD18" s="58"/>
      <c r="BE18" s="58"/>
      <c r="BF18" s="58"/>
      <c r="BG18" s="58"/>
      <c r="BH18" s="58"/>
    </row>
    <row r="19" spans="1:60" s="59" customFormat="1" ht="19.899999999999999" customHeight="1" x14ac:dyDescent="0.25">
      <c r="A19" s="60" t="s">
        <v>86</v>
      </c>
      <c r="B19" s="37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21"/>
      <c r="BD19" s="21"/>
      <c r="BE19" s="21"/>
      <c r="BF19" s="21"/>
      <c r="BG19" s="21"/>
      <c r="BH19" s="21"/>
    </row>
    <row r="20" spans="1:60" s="59" customFormat="1" ht="13.15" customHeight="1" x14ac:dyDescent="0.25">
      <c r="A20" s="60" t="s">
        <v>87</v>
      </c>
      <c r="B20" s="37">
        <v>20</v>
      </c>
      <c r="C20" s="38">
        <v>19</v>
      </c>
      <c r="D20" s="38">
        <v>5</v>
      </c>
      <c r="E20" s="38">
        <v>2</v>
      </c>
      <c r="F20" s="38">
        <v>2</v>
      </c>
      <c r="G20" s="38">
        <v>1</v>
      </c>
      <c r="H20" s="38">
        <v>4</v>
      </c>
      <c r="I20" s="38">
        <v>1</v>
      </c>
      <c r="J20" s="38"/>
      <c r="K20" s="38"/>
      <c r="L20" s="38">
        <v>4</v>
      </c>
      <c r="M20" s="38">
        <v>1</v>
      </c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9">
        <v>2</v>
      </c>
      <c r="AC20" s="39">
        <v>1</v>
      </c>
      <c r="AD20" s="39">
        <v>1</v>
      </c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21"/>
      <c r="BD20" s="21"/>
      <c r="BE20" s="21"/>
      <c r="BF20" s="21" t="s">
        <v>57</v>
      </c>
      <c r="BG20" s="21"/>
      <c r="BH20" s="21"/>
    </row>
    <row r="21" spans="1:60" s="59" customFormat="1" ht="16.149999999999999" customHeight="1" x14ac:dyDescent="0.25">
      <c r="A21" s="60" t="s">
        <v>88</v>
      </c>
      <c r="B21" s="37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21"/>
      <c r="BD21" s="21"/>
      <c r="BE21" s="21"/>
      <c r="BF21" s="21"/>
      <c r="BG21" s="21"/>
      <c r="BH21" s="21"/>
    </row>
    <row r="22" spans="1:60" s="59" customFormat="1" ht="17.45" customHeight="1" x14ac:dyDescent="0.25">
      <c r="A22" s="60" t="s">
        <v>89</v>
      </c>
      <c r="B22" s="37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21"/>
      <c r="BD22" s="21"/>
      <c r="BE22" s="21"/>
      <c r="BF22" s="21"/>
      <c r="BG22" s="21"/>
      <c r="BH22" s="21"/>
    </row>
    <row r="23" spans="1:60" s="65" customFormat="1" ht="18.75" x14ac:dyDescent="0.3">
      <c r="A23" s="66" t="s">
        <v>90</v>
      </c>
      <c r="B23" s="68">
        <f t="shared" ref="B23:AG23" si="4">B24+B25</f>
        <v>14</v>
      </c>
      <c r="C23" s="67">
        <f t="shared" si="4"/>
        <v>5</v>
      </c>
      <c r="D23" s="67">
        <f t="shared" si="4"/>
        <v>0</v>
      </c>
      <c r="E23" s="67">
        <f t="shared" si="4"/>
        <v>2</v>
      </c>
      <c r="F23" s="67">
        <f t="shared" si="4"/>
        <v>1</v>
      </c>
      <c r="G23" s="67">
        <f t="shared" si="4"/>
        <v>2</v>
      </c>
      <c r="H23" s="67">
        <f t="shared" si="4"/>
        <v>2</v>
      </c>
      <c r="I23" s="67">
        <f t="shared" si="4"/>
        <v>0</v>
      </c>
      <c r="J23" s="67">
        <f t="shared" si="4"/>
        <v>3</v>
      </c>
      <c r="K23" s="67">
        <f t="shared" si="4"/>
        <v>0</v>
      </c>
      <c r="L23" s="67">
        <f t="shared" si="4"/>
        <v>3</v>
      </c>
      <c r="M23" s="67">
        <f t="shared" si="4"/>
        <v>2</v>
      </c>
      <c r="N23" s="67">
        <f t="shared" si="4"/>
        <v>0</v>
      </c>
      <c r="O23" s="67">
        <f t="shared" si="4"/>
        <v>4</v>
      </c>
      <c r="P23" s="67">
        <f t="shared" si="4"/>
        <v>1</v>
      </c>
      <c r="Q23" s="67">
        <f t="shared" si="4"/>
        <v>0</v>
      </c>
      <c r="R23" s="67">
        <f t="shared" si="4"/>
        <v>0</v>
      </c>
      <c r="S23" s="67">
        <f t="shared" si="4"/>
        <v>3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2</v>
      </c>
      <c r="AC23" s="67">
        <f t="shared" si="4"/>
        <v>1</v>
      </c>
      <c r="AD23" s="67">
        <f t="shared" si="4"/>
        <v>1</v>
      </c>
      <c r="AE23" s="67">
        <f t="shared" si="4"/>
        <v>0</v>
      </c>
      <c r="AF23" s="67">
        <f t="shared" si="4"/>
        <v>0</v>
      </c>
      <c r="AG23" s="67">
        <f t="shared" si="4"/>
        <v>0</v>
      </c>
      <c r="AH23" s="67">
        <f t="shared" ref="AH23:BM23" si="5">AH24+AH25</f>
        <v>0</v>
      </c>
      <c r="AI23" s="67">
        <f t="shared" si="5"/>
        <v>0</v>
      </c>
      <c r="AJ23" s="67">
        <f t="shared" si="5"/>
        <v>0</v>
      </c>
      <c r="AK23" s="67">
        <f t="shared" si="5"/>
        <v>0</v>
      </c>
      <c r="AL23" s="67">
        <f t="shared" si="5"/>
        <v>0</v>
      </c>
      <c r="AM23" s="67">
        <f t="shared" si="5"/>
        <v>0</v>
      </c>
      <c r="AN23" s="67">
        <f t="shared" si="5"/>
        <v>0</v>
      </c>
      <c r="AO23" s="67">
        <f t="shared" si="5"/>
        <v>0</v>
      </c>
      <c r="AP23" s="67">
        <f t="shared" si="5"/>
        <v>0</v>
      </c>
      <c r="AQ23" s="67">
        <f t="shared" si="5"/>
        <v>0</v>
      </c>
      <c r="AR23" s="67">
        <f t="shared" si="5"/>
        <v>0</v>
      </c>
      <c r="AS23" s="67">
        <f t="shared" si="5"/>
        <v>0</v>
      </c>
      <c r="AT23" s="67">
        <f t="shared" si="5"/>
        <v>0</v>
      </c>
      <c r="AU23" s="67">
        <f t="shared" si="5"/>
        <v>0</v>
      </c>
      <c r="AV23" s="67">
        <f t="shared" si="5"/>
        <v>0</v>
      </c>
      <c r="AW23" s="67">
        <f t="shared" si="5"/>
        <v>0</v>
      </c>
      <c r="AX23" s="67">
        <f t="shared" si="5"/>
        <v>0</v>
      </c>
      <c r="AY23" s="67">
        <f t="shared" si="5"/>
        <v>0</v>
      </c>
      <c r="AZ23" s="67">
        <f t="shared" si="5"/>
        <v>0</v>
      </c>
      <c r="BA23" s="67">
        <f t="shared" si="5"/>
        <v>0</v>
      </c>
      <c r="BB23" s="67">
        <f t="shared" si="5"/>
        <v>0</v>
      </c>
      <c r="BC23" s="58"/>
      <c r="BD23" s="69"/>
      <c r="BE23" s="69"/>
      <c r="BF23" s="69"/>
      <c r="BG23" s="69"/>
      <c r="BH23" s="69"/>
    </row>
    <row r="24" spans="1:60" s="59" customFormat="1" x14ac:dyDescent="0.25">
      <c r="A24" s="64" t="s">
        <v>91</v>
      </c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21"/>
      <c r="BD24" s="21"/>
      <c r="BE24" s="21"/>
      <c r="BF24" s="21"/>
      <c r="BG24" s="21"/>
      <c r="BH24" s="21"/>
    </row>
    <row r="25" spans="1:60" s="59" customFormat="1" x14ac:dyDescent="0.25">
      <c r="A25" s="64" t="s">
        <v>92</v>
      </c>
      <c r="B25" s="70">
        <v>14</v>
      </c>
      <c r="C25" s="38">
        <v>5</v>
      </c>
      <c r="D25" s="38"/>
      <c r="E25" s="38">
        <v>2</v>
      </c>
      <c r="F25" s="38">
        <v>1</v>
      </c>
      <c r="G25" s="38">
        <v>2</v>
      </c>
      <c r="H25" s="38">
        <v>2</v>
      </c>
      <c r="I25" s="38"/>
      <c r="J25" s="38">
        <v>3</v>
      </c>
      <c r="K25" s="38"/>
      <c r="L25" s="38">
        <v>3</v>
      </c>
      <c r="M25" s="38">
        <v>2</v>
      </c>
      <c r="N25" s="38"/>
      <c r="O25" s="38">
        <v>4</v>
      </c>
      <c r="P25" s="38">
        <v>1</v>
      </c>
      <c r="Q25" s="38"/>
      <c r="R25" s="38"/>
      <c r="S25" s="38">
        <v>3</v>
      </c>
      <c r="T25" s="38"/>
      <c r="U25" s="38"/>
      <c r="V25" s="38"/>
      <c r="W25" s="38"/>
      <c r="X25" s="38"/>
      <c r="Y25" s="38"/>
      <c r="Z25" s="38"/>
      <c r="AA25" s="38"/>
      <c r="AB25" s="39">
        <v>2</v>
      </c>
      <c r="AC25" s="39">
        <v>1</v>
      </c>
      <c r="AD25" s="39">
        <v>1</v>
      </c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21"/>
      <c r="BD25" s="21"/>
      <c r="BE25" s="21"/>
      <c r="BF25" s="21" t="s">
        <v>54</v>
      </c>
      <c r="BG25" s="21"/>
      <c r="BH25" s="21"/>
    </row>
    <row r="26" spans="1:60" s="65" customFormat="1" ht="18.75" x14ac:dyDescent="0.3">
      <c r="A26" s="71" t="s">
        <v>93</v>
      </c>
      <c r="B26" s="67">
        <f t="shared" ref="B26:AG26" si="6">B10+B18+B23</f>
        <v>97</v>
      </c>
      <c r="C26" s="67">
        <f t="shared" si="6"/>
        <v>39</v>
      </c>
      <c r="D26" s="67">
        <f t="shared" si="6"/>
        <v>8</v>
      </c>
      <c r="E26" s="67">
        <f t="shared" si="6"/>
        <v>5</v>
      </c>
      <c r="F26" s="67">
        <f t="shared" si="6"/>
        <v>8</v>
      </c>
      <c r="G26" s="67">
        <f t="shared" si="6"/>
        <v>7</v>
      </c>
      <c r="H26" s="67">
        <f t="shared" si="6"/>
        <v>17</v>
      </c>
      <c r="I26" s="67">
        <f t="shared" si="6"/>
        <v>2</v>
      </c>
      <c r="J26" s="67">
        <f t="shared" si="6"/>
        <v>5</v>
      </c>
      <c r="K26" s="67">
        <f t="shared" si="6"/>
        <v>0</v>
      </c>
      <c r="L26" s="67">
        <f t="shared" si="6"/>
        <v>8</v>
      </c>
      <c r="M26" s="67">
        <f t="shared" si="6"/>
        <v>4</v>
      </c>
      <c r="N26" s="67">
        <f t="shared" si="6"/>
        <v>0</v>
      </c>
      <c r="O26" s="67">
        <f t="shared" si="6"/>
        <v>10</v>
      </c>
      <c r="P26" s="67">
        <f t="shared" si="6"/>
        <v>4</v>
      </c>
      <c r="Q26" s="67">
        <f t="shared" si="6"/>
        <v>0</v>
      </c>
      <c r="R26" s="67">
        <f t="shared" si="6"/>
        <v>7</v>
      </c>
      <c r="S26" s="67">
        <f t="shared" si="6"/>
        <v>3</v>
      </c>
      <c r="T26" s="67">
        <f t="shared" si="6"/>
        <v>0</v>
      </c>
      <c r="U26" s="67">
        <f t="shared" si="6"/>
        <v>0</v>
      </c>
      <c r="V26" s="67">
        <f t="shared" si="6"/>
        <v>2</v>
      </c>
      <c r="W26" s="67">
        <f t="shared" si="6"/>
        <v>0</v>
      </c>
      <c r="X26" s="67">
        <f t="shared" si="6"/>
        <v>6</v>
      </c>
      <c r="Y26" s="67">
        <f t="shared" si="6"/>
        <v>2</v>
      </c>
      <c r="Z26" s="67">
        <f t="shared" si="6"/>
        <v>4</v>
      </c>
      <c r="AA26" s="67">
        <f t="shared" si="6"/>
        <v>1</v>
      </c>
      <c r="AB26" s="67">
        <f t="shared" si="6"/>
        <v>8</v>
      </c>
      <c r="AC26" s="67">
        <f t="shared" si="6"/>
        <v>3</v>
      </c>
      <c r="AD26" s="67">
        <f t="shared" si="6"/>
        <v>4</v>
      </c>
      <c r="AE26" s="67">
        <f t="shared" si="6"/>
        <v>1</v>
      </c>
      <c r="AF26" s="67">
        <f t="shared" si="6"/>
        <v>1</v>
      </c>
      <c r="AG26" s="67">
        <f t="shared" si="6"/>
        <v>0</v>
      </c>
      <c r="AH26" s="67">
        <f t="shared" ref="AH26:BB26" si="7">AH10+AH18+AH23</f>
        <v>0</v>
      </c>
      <c r="AI26" s="67">
        <f t="shared" si="7"/>
        <v>0</v>
      </c>
      <c r="AJ26" s="67">
        <f t="shared" si="7"/>
        <v>2</v>
      </c>
      <c r="AK26" s="67">
        <f t="shared" si="7"/>
        <v>1</v>
      </c>
      <c r="AL26" s="67">
        <f t="shared" si="7"/>
        <v>2</v>
      </c>
      <c r="AM26" s="67">
        <f t="shared" si="7"/>
        <v>2</v>
      </c>
      <c r="AN26" s="67">
        <f t="shared" si="7"/>
        <v>0</v>
      </c>
      <c r="AO26" s="67">
        <f t="shared" si="7"/>
        <v>0</v>
      </c>
      <c r="AP26" s="67">
        <f t="shared" si="7"/>
        <v>3</v>
      </c>
      <c r="AQ26" s="67">
        <f t="shared" si="7"/>
        <v>3</v>
      </c>
      <c r="AR26" s="67">
        <f t="shared" si="7"/>
        <v>0</v>
      </c>
      <c r="AS26" s="67">
        <f t="shared" si="7"/>
        <v>0</v>
      </c>
      <c r="AT26" s="67">
        <f t="shared" si="7"/>
        <v>0</v>
      </c>
      <c r="AU26" s="67">
        <f t="shared" si="7"/>
        <v>0</v>
      </c>
      <c r="AV26" s="67">
        <f t="shared" si="7"/>
        <v>0</v>
      </c>
      <c r="AW26" s="67">
        <f t="shared" si="7"/>
        <v>0</v>
      </c>
      <c r="AX26" s="67">
        <f t="shared" si="7"/>
        <v>0</v>
      </c>
      <c r="AY26" s="67">
        <f t="shared" si="7"/>
        <v>0</v>
      </c>
      <c r="AZ26" s="67">
        <f t="shared" si="7"/>
        <v>0</v>
      </c>
      <c r="BA26" s="67">
        <f t="shared" si="7"/>
        <v>0</v>
      </c>
      <c r="BB26" s="67">
        <f t="shared" si="7"/>
        <v>2</v>
      </c>
      <c r="BC26" s="58"/>
      <c r="BD26" s="69"/>
      <c r="BE26" s="69"/>
      <c r="BF26" s="69"/>
      <c r="BG26" s="69"/>
      <c r="BH26" s="69"/>
    </row>
    <row r="29" spans="1:60" x14ac:dyDescent="0.25">
      <c r="A29" s="451" t="s">
        <v>94</v>
      </c>
      <c r="B29" s="451"/>
      <c r="C29" s="2"/>
      <c r="D29" s="2"/>
      <c r="E29" s="72" t="s">
        <v>95</v>
      </c>
      <c r="F29" s="72" t="s">
        <v>95</v>
      </c>
      <c r="G29" s="72" t="s">
        <v>95</v>
      </c>
      <c r="H29" s="72" t="s">
        <v>95</v>
      </c>
    </row>
    <row r="30" spans="1:60" x14ac:dyDescent="0.25">
      <c r="A30" s="2"/>
      <c r="B30" s="2"/>
      <c r="C30" s="2"/>
      <c r="D30" s="2"/>
      <c r="E30" s="452" t="s">
        <v>96</v>
      </c>
      <c r="F30" s="452"/>
      <c r="G30" s="452"/>
      <c r="H30" s="452"/>
    </row>
    <row r="31" spans="1:60" x14ac:dyDescent="0.25">
      <c r="A31" s="453" t="s">
        <v>95</v>
      </c>
      <c r="B31" s="453"/>
      <c r="C31" s="453"/>
      <c r="D31" s="453"/>
      <c r="E31" s="453"/>
      <c r="F31" s="453"/>
      <c r="G31" s="453"/>
      <c r="H31" s="453"/>
    </row>
    <row r="32" spans="1:60" x14ac:dyDescent="0.25">
      <c r="A32" s="452" t="s">
        <v>97</v>
      </c>
      <c r="B32" s="452"/>
      <c r="C32" s="452"/>
      <c r="D32" s="452"/>
      <c r="E32" s="452"/>
      <c r="F32" s="452"/>
      <c r="G32" s="2"/>
      <c r="H32" s="2"/>
    </row>
  </sheetData>
  <sheetProtection autoFilter="0" pivotTables="0"/>
  <mergeCells count="65">
    <mergeCell ref="A29:B29"/>
    <mergeCell ref="E30:H30"/>
    <mergeCell ref="A31:H31"/>
    <mergeCell ref="A32:F32"/>
    <mergeCell ref="AX6:BA7"/>
    <mergeCell ref="BB6:BB8"/>
    <mergeCell ref="L7:L8"/>
    <mergeCell ref="M7:M8"/>
    <mergeCell ref="N7:N8"/>
    <mergeCell ref="O7:O8"/>
    <mergeCell ref="P7:P8"/>
    <mergeCell ref="Q7:Q8"/>
    <mergeCell ref="T7:U7"/>
    <mergeCell ref="V7:W7"/>
    <mergeCell ref="X7:Y7"/>
    <mergeCell ref="Z7:AA7"/>
    <mergeCell ref="AH7:AI7"/>
    <mergeCell ref="AJ7:AK7"/>
    <mergeCell ref="AL7:AM7"/>
    <mergeCell ref="AN7:AO7"/>
    <mergeCell ref="AE6:AE8"/>
    <mergeCell ref="AF6:AF8"/>
    <mergeCell ref="AG6:AG8"/>
    <mergeCell ref="AH6:AO6"/>
    <mergeCell ref="AP6:AW6"/>
    <mergeCell ref="AP7:AQ7"/>
    <mergeCell ref="AR7:AS7"/>
    <mergeCell ref="AT7:AU7"/>
    <mergeCell ref="AV7:AW7"/>
    <mergeCell ref="R6:R8"/>
    <mergeCell ref="S6:S8"/>
    <mergeCell ref="T6:AA6"/>
    <mergeCell ref="AC6:AC8"/>
    <mergeCell ref="AD6:AD8"/>
    <mergeCell ref="I6:I8"/>
    <mergeCell ref="J6:J8"/>
    <mergeCell ref="K6:K8"/>
    <mergeCell ref="L6:N6"/>
    <mergeCell ref="O6:Q6"/>
    <mergeCell ref="BD3:BD8"/>
    <mergeCell ref="BE3:BE8"/>
    <mergeCell ref="BF3:BF8"/>
    <mergeCell ref="BG3:BG8"/>
    <mergeCell ref="BH3:BH8"/>
    <mergeCell ref="A3:A8"/>
    <mergeCell ref="B3:B8"/>
    <mergeCell ref="C3:AA3"/>
    <mergeCell ref="AB3:BA3"/>
    <mergeCell ref="BC3:BC8"/>
    <mergeCell ref="C4:AA4"/>
    <mergeCell ref="AB4:BA4"/>
    <mergeCell ref="C5:C8"/>
    <mergeCell ref="E5:AA5"/>
    <mergeCell ref="AB5:AB8"/>
    <mergeCell ref="AC5:BA5"/>
    <mergeCell ref="D6:D8"/>
    <mergeCell ref="E6:E8"/>
    <mergeCell ref="F6:F8"/>
    <mergeCell ref="G6:G8"/>
    <mergeCell ref="H6:H8"/>
    <mergeCell ref="A1:L1"/>
    <mergeCell ref="AX1:AX2"/>
    <mergeCell ref="AY1:AY2"/>
    <mergeCell ref="AZ1:AZ2"/>
    <mergeCell ref="A2:M2"/>
  </mergeCells>
  <hyperlinks>
    <hyperlink ref="BD11" r:id="rId1" xr:uid="{00000000-0004-0000-0100-000000000000}"/>
    <hyperlink ref="BE11" r:id="rId2" xr:uid="{00000000-0004-0000-0100-000001000000}"/>
  </hyperlinks>
  <pageMargins left="0.70078740157480324" right="0.70078740157480324" top="0.75196850393700787" bottom="0.75196850393700787" header="0.3" footer="0.3"/>
  <pageSetup paperSize="9" firstPageNumber="2147483648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L65"/>
  <sheetViews>
    <sheetView workbookViewId="0">
      <pane xSplit="1" ySplit="1" topLeftCell="B2" activePane="bottomRight" state="frozen"/>
      <selection pane="topRight"/>
      <selection pane="bottomLeft"/>
      <selection pane="bottomRight" activeCell="B2" sqref="B2"/>
    </sheetView>
  </sheetViews>
  <sheetFormatPr defaultRowHeight="15" x14ac:dyDescent="0.25"/>
  <cols>
    <col min="1" max="1" width="36.7109375" customWidth="1"/>
    <col min="2" max="2" width="23.85546875" customWidth="1"/>
    <col min="3" max="13" width="12.5703125" bestFit="1"/>
    <col min="14" max="14" width="13" customWidth="1"/>
    <col min="15" max="53" width="12.5703125" bestFit="1"/>
    <col min="54" max="54" width="14.42578125" customWidth="1"/>
    <col min="55" max="55" width="16.7109375" customWidth="1"/>
    <col min="56" max="56" width="35" customWidth="1"/>
    <col min="57" max="60" width="16.7109375" customWidth="1"/>
  </cols>
  <sheetData>
    <row r="1" spans="1:60" ht="28.15" customHeight="1" x14ac:dyDescent="0.25">
      <c r="A1" s="516" t="s">
        <v>702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  <c r="P1" s="2"/>
      <c r="Q1" s="2" t="s">
        <v>170</v>
      </c>
      <c r="R1" s="2"/>
      <c r="S1" s="2"/>
      <c r="T1" s="2"/>
      <c r="U1" s="2"/>
      <c r="V1" s="2"/>
      <c r="W1" s="2"/>
      <c r="X1" s="2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96"/>
      <c r="AY1" s="396"/>
      <c r="AZ1" s="396"/>
      <c r="BA1" s="3"/>
      <c r="BB1" s="3"/>
      <c r="BC1" s="4"/>
      <c r="BD1" s="4"/>
      <c r="BE1" s="4"/>
      <c r="BF1" s="4"/>
      <c r="BG1" s="4"/>
      <c r="BH1" s="4"/>
    </row>
    <row r="2" spans="1:60" ht="19.899999999999999" customHeight="1" x14ac:dyDescent="0.25">
      <c r="A2" s="398" t="s">
        <v>1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397"/>
      <c r="AY2" s="397"/>
      <c r="AZ2" s="397"/>
      <c r="BA2" s="6"/>
      <c r="BB2" s="6"/>
      <c r="BC2" s="7"/>
      <c r="BD2" s="7"/>
      <c r="BE2" s="7"/>
      <c r="BF2" s="7"/>
      <c r="BG2" s="7"/>
      <c r="BH2" s="7"/>
    </row>
    <row r="3" spans="1:60" s="353" customFormat="1" ht="18.75" x14ac:dyDescent="0.25">
      <c r="A3" s="517" t="s">
        <v>2</v>
      </c>
      <c r="B3" s="519" t="s">
        <v>3</v>
      </c>
      <c r="C3" s="521" t="s">
        <v>4</v>
      </c>
      <c r="D3" s="522"/>
      <c r="E3" s="522"/>
      <c r="F3" s="522"/>
      <c r="G3" s="522"/>
      <c r="H3" s="522"/>
      <c r="I3" s="522"/>
      <c r="J3" s="522"/>
      <c r="K3" s="522"/>
      <c r="L3" s="522"/>
      <c r="M3" s="522"/>
      <c r="N3" s="522"/>
      <c r="O3" s="522"/>
      <c r="P3" s="522"/>
      <c r="Q3" s="522"/>
      <c r="R3" s="522"/>
      <c r="S3" s="522"/>
      <c r="T3" s="522"/>
      <c r="U3" s="522"/>
      <c r="V3" s="522"/>
      <c r="W3" s="522"/>
      <c r="X3" s="522"/>
      <c r="Y3" s="522"/>
      <c r="Z3" s="522"/>
      <c r="AA3" s="523"/>
      <c r="AB3" s="524" t="s">
        <v>5</v>
      </c>
      <c r="AC3" s="525"/>
      <c r="AD3" s="525"/>
      <c r="AE3" s="525"/>
      <c r="AF3" s="525"/>
      <c r="AG3" s="525"/>
      <c r="AH3" s="525"/>
      <c r="AI3" s="525"/>
      <c r="AJ3" s="525"/>
      <c r="AK3" s="525"/>
      <c r="AL3" s="525"/>
      <c r="AM3" s="525"/>
      <c r="AN3" s="525"/>
      <c r="AO3" s="525"/>
      <c r="AP3" s="525"/>
      <c r="AQ3" s="525"/>
      <c r="AR3" s="525"/>
      <c r="AS3" s="525"/>
      <c r="AT3" s="525"/>
      <c r="AU3" s="525"/>
      <c r="AV3" s="525"/>
      <c r="AW3" s="525"/>
      <c r="AX3" s="525"/>
      <c r="AY3" s="525"/>
      <c r="AZ3" s="525"/>
      <c r="BA3" s="526"/>
      <c r="BB3" s="354"/>
      <c r="BC3" s="527" t="s">
        <v>6</v>
      </c>
      <c r="BD3" s="527" t="s">
        <v>7</v>
      </c>
      <c r="BE3" s="527" t="s">
        <v>8</v>
      </c>
      <c r="BF3" s="527" t="s">
        <v>9</v>
      </c>
      <c r="BG3" s="527" t="s">
        <v>10</v>
      </c>
      <c r="BH3" s="527" t="s">
        <v>11</v>
      </c>
    </row>
    <row r="4" spans="1:60" s="353" customFormat="1" ht="15.75" x14ac:dyDescent="0.25">
      <c r="A4" s="518"/>
      <c r="B4" s="520"/>
      <c r="C4" s="529" t="s">
        <v>12</v>
      </c>
      <c r="D4" s="530"/>
      <c r="E4" s="530"/>
      <c r="F4" s="530"/>
      <c r="G4" s="530"/>
      <c r="H4" s="530"/>
      <c r="I4" s="530"/>
      <c r="J4" s="530"/>
      <c r="K4" s="530"/>
      <c r="L4" s="530"/>
      <c r="M4" s="530"/>
      <c r="N4" s="530"/>
      <c r="O4" s="530"/>
      <c r="P4" s="530"/>
      <c r="Q4" s="530"/>
      <c r="R4" s="530"/>
      <c r="S4" s="530"/>
      <c r="T4" s="530"/>
      <c r="U4" s="530"/>
      <c r="V4" s="530"/>
      <c r="W4" s="530"/>
      <c r="X4" s="530"/>
      <c r="Y4" s="530"/>
      <c r="Z4" s="530"/>
      <c r="AA4" s="531"/>
      <c r="AB4" s="532" t="s">
        <v>13</v>
      </c>
      <c r="AC4" s="533"/>
      <c r="AD4" s="533"/>
      <c r="AE4" s="533"/>
      <c r="AF4" s="533"/>
      <c r="AG4" s="533"/>
      <c r="AH4" s="533"/>
      <c r="AI4" s="533"/>
      <c r="AJ4" s="533"/>
      <c r="AK4" s="533"/>
      <c r="AL4" s="533"/>
      <c r="AM4" s="533"/>
      <c r="AN4" s="533"/>
      <c r="AO4" s="533"/>
      <c r="AP4" s="533"/>
      <c r="AQ4" s="533"/>
      <c r="AR4" s="533"/>
      <c r="AS4" s="533"/>
      <c r="AT4" s="533"/>
      <c r="AU4" s="533"/>
      <c r="AV4" s="533"/>
      <c r="AW4" s="533"/>
      <c r="AX4" s="533"/>
      <c r="AY4" s="533"/>
      <c r="AZ4" s="533"/>
      <c r="BA4" s="534"/>
      <c r="BB4" s="355"/>
      <c r="BC4" s="528"/>
      <c r="BD4" s="528"/>
      <c r="BE4" s="528"/>
      <c r="BF4" s="528"/>
      <c r="BG4" s="528"/>
      <c r="BH4" s="528"/>
    </row>
    <row r="5" spans="1:60" s="353" customFormat="1" ht="19.899999999999999" customHeight="1" x14ac:dyDescent="0.25">
      <c r="A5" s="518"/>
      <c r="B5" s="520"/>
      <c r="C5" s="535" t="s">
        <v>14</v>
      </c>
      <c r="D5" s="356"/>
      <c r="E5" s="537" t="s">
        <v>15</v>
      </c>
      <c r="F5" s="538"/>
      <c r="G5" s="538"/>
      <c r="H5" s="538"/>
      <c r="I5" s="538"/>
      <c r="J5" s="538"/>
      <c r="K5" s="538"/>
      <c r="L5" s="538"/>
      <c r="M5" s="538"/>
      <c r="N5" s="538"/>
      <c r="O5" s="538"/>
      <c r="P5" s="538"/>
      <c r="Q5" s="538"/>
      <c r="R5" s="538"/>
      <c r="S5" s="538"/>
      <c r="T5" s="538"/>
      <c r="U5" s="538"/>
      <c r="V5" s="538"/>
      <c r="W5" s="538"/>
      <c r="X5" s="538"/>
      <c r="Y5" s="538"/>
      <c r="Z5" s="538"/>
      <c r="AA5" s="539"/>
      <c r="AB5" s="540" t="s">
        <v>16</v>
      </c>
      <c r="AC5" s="542" t="s">
        <v>17</v>
      </c>
      <c r="AD5" s="543"/>
      <c r="AE5" s="543"/>
      <c r="AF5" s="543"/>
      <c r="AG5" s="543"/>
      <c r="AH5" s="543"/>
      <c r="AI5" s="543"/>
      <c r="AJ5" s="543"/>
      <c r="AK5" s="543"/>
      <c r="AL5" s="543"/>
      <c r="AM5" s="543"/>
      <c r="AN5" s="543"/>
      <c r="AO5" s="543"/>
      <c r="AP5" s="543"/>
      <c r="AQ5" s="543"/>
      <c r="AR5" s="543"/>
      <c r="AS5" s="543"/>
      <c r="AT5" s="543"/>
      <c r="AU5" s="543"/>
      <c r="AV5" s="543"/>
      <c r="AW5" s="543"/>
      <c r="AX5" s="543"/>
      <c r="AY5" s="543"/>
      <c r="AZ5" s="543"/>
      <c r="BA5" s="544"/>
      <c r="BB5" s="357"/>
      <c r="BC5" s="528"/>
      <c r="BD5" s="528"/>
      <c r="BE5" s="528"/>
      <c r="BF5" s="528"/>
      <c r="BG5" s="528"/>
      <c r="BH5" s="528"/>
    </row>
    <row r="6" spans="1:60" s="353" customFormat="1" ht="30.6" customHeight="1" x14ac:dyDescent="0.25">
      <c r="A6" s="518"/>
      <c r="B6" s="520"/>
      <c r="C6" s="536"/>
      <c r="D6" s="535" t="s">
        <v>18</v>
      </c>
      <c r="E6" s="535" t="s">
        <v>19</v>
      </c>
      <c r="F6" s="535" t="s">
        <v>20</v>
      </c>
      <c r="G6" s="535" t="s">
        <v>21</v>
      </c>
      <c r="H6" s="535" t="s">
        <v>22</v>
      </c>
      <c r="I6" s="535" t="s">
        <v>23</v>
      </c>
      <c r="J6" s="535" t="s">
        <v>24</v>
      </c>
      <c r="K6" s="535" t="s">
        <v>25</v>
      </c>
      <c r="L6" s="546" t="s">
        <v>26</v>
      </c>
      <c r="M6" s="547"/>
      <c r="N6" s="548"/>
      <c r="O6" s="546" t="s">
        <v>27</v>
      </c>
      <c r="P6" s="547"/>
      <c r="Q6" s="548"/>
      <c r="R6" s="535" t="s">
        <v>28</v>
      </c>
      <c r="S6" s="535" t="s">
        <v>29</v>
      </c>
      <c r="T6" s="546" t="s">
        <v>30</v>
      </c>
      <c r="U6" s="547"/>
      <c r="V6" s="547"/>
      <c r="W6" s="547"/>
      <c r="X6" s="547"/>
      <c r="Y6" s="547"/>
      <c r="Z6" s="547"/>
      <c r="AA6" s="548"/>
      <c r="AB6" s="541"/>
      <c r="AC6" s="540" t="s">
        <v>31</v>
      </c>
      <c r="AD6" s="540" t="s">
        <v>32</v>
      </c>
      <c r="AE6" s="540" t="s">
        <v>33</v>
      </c>
      <c r="AF6" s="540" t="s">
        <v>28</v>
      </c>
      <c r="AG6" s="540" t="s">
        <v>34</v>
      </c>
      <c r="AH6" s="553" t="s">
        <v>30</v>
      </c>
      <c r="AI6" s="554"/>
      <c r="AJ6" s="554"/>
      <c r="AK6" s="554"/>
      <c r="AL6" s="554"/>
      <c r="AM6" s="554"/>
      <c r="AN6" s="554"/>
      <c r="AO6" s="555"/>
      <c r="AP6" s="553" t="s">
        <v>35</v>
      </c>
      <c r="AQ6" s="554"/>
      <c r="AR6" s="554"/>
      <c r="AS6" s="554"/>
      <c r="AT6" s="554"/>
      <c r="AU6" s="554"/>
      <c r="AV6" s="554"/>
      <c r="AW6" s="555"/>
      <c r="AX6" s="556" t="s">
        <v>99</v>
      </c>
      <c r="AY6" s="557"/>
      <c r="AZ6" s="557"/>
      <c r="BA6" s="558"/>
      <c r="BB6" s="540" t="s">
        <v>37</v>
      </c>
      <c r="BC6" s="528"/>
      <c r="BD6" s="528"/>
      <c r="BE6" s="528"/>
      <c r="BF6" s="528"/>
      <c r="BG6" s="528"/>
      <c r="BH6" s="528"/>
    </row>
    <row r="7" spans="1:60" s="353" customFormat="1" ht="28.9" customHeight="1" x14ac:dyDescent="0.25">
      <c r="A7" s="518"/>
      <c r="B7" s="520"/>
      <c r="C7" s="536"/>
      <c r="D7" s="536"/>
      <c r="E7" s="545"/>
      <c r="F7" s="545"/>
      <c r="G7" s="545"/>
      <c r="H7" s="545"/>
      <c r="I7" s="545"/>
      <c r="J7" s="545"/>
      <c r="K7" s="545"/>
      <c r="L7" s="535" t="s">
        <v>38</v>
      </c>
      <c r="M7" s="535" t="s">
        <v>39</v>
      </c>
      <c r="N7" s="535" t="s">
        <v>40</v>
      </c>
      <c r="O7" s="535" t="s">
        <v>41</v>
      </c>
      <c r="P7" s="535" t="s">
        <v>32</v>
      </c>
      <c r="Q7" s="535" t="s">
        <v>42</v>
      </c>
      <c r="R7" s="549"/>
      <c r="S7" s="536"/>
      <c r="T7" s="546" t="s">
        <v>43</v>
      </c>
      <c r="U7" s="548"/>
      <c r="V7" s="546" t="s">
        <v>44</v>
      </c>
      <c r="W7" s="548"/>
      <c r="X7" s="546" t="s">
        <v>45</v>
      </c>
      <c r="Y7" s="548"/>
      <c r="Z7" s="546" t="s">
        <v>46</v>
      </c>
      <c r="AA7" s="548"/>
      <c r="AB7" s="541"/>
      <c r="AC7" s="551"/>
      <c r="AD7" s="551"/>
      <c r="AE7" s="551"/>
      <c r="AF7" s="551"/>
      <c r="AG7" s="551"/>
      <c r="AH7" s="553" t="s">
        <v>43</v>
      </c>
      <c r="AI7" s="555"/>
      <c r="AJ7" s="553" t="s">
        <v>44</v>
      </c>
      <c r="AK7" s="555"/>
      <c r="AL7" s="553" t="s">
        <v>45</v>
      </c>
      <c r="AM7" s="555"/>
      <c r="AN7" s="553" t="s">
        <v>46</v>
      </c>
      <c r="AO7" s="555"/>
      <c r="AP7" s="553" t="s">
        <v>43</v>
      </c>
      <c r="AQ7" s="555"/>
      <c r="AR7" s="553" t="s">
        <v>44</v>
      </c>
      <c r="AS7" s="555"/>
      <c r="AT7" s="553" t="s">
        <v>45</v>
      </c>
      <c r="AU7" s="555"/>
      <c r="AV7" s="553" t="s">
        <v>46</v>
      </c>
      <c r="AW7" s="555"/>
      <c r="AX7" s="541"/>
      <c r="AY7" s="559"/>
      <c r="AZ7" s="559"/>
      <c r="BA7" s="559"/>
      <c r="BB7" s="551"/>
      <c r="BC7" s="528"/>
      <c r="BD7" s="528"/>
      <c r="BE7" s="528"/>
      <c r="BF7" s="528"/>
      <c r="BG7" s="528"/>
      <c r="BH7" s="528"/>
    </row>
    <row r="8" spans="1:60" s="353" customFormat="1" ht="83.45" customHeight="1" x14ac:dyDescent="0.25">
      <c r="A8" s="518"/>
      <c r="B8" s="520"/>
      <c r="C8" s="536"/>
      <c r="D8" s="536"/>
      <c r="E8" s="545"/>
      <c r="F8" s="545"/>
      <c r="G8" s="545"/>
      <c r="H8" s="545"/>
      <c r="I8" s="545"/>
      <c r="J8" s="545"/>
      <c r="K8" s="545"/>
      <c r="L8" s="545"/>
      <c r="M8" s="545"/>
      <c r="N8" s="545"/>
      <c r="O8" s="545"/>
      <c r="P8" s="545"/>
      <c r="Q8" s="545"/>
      <c r="R8" s="550"/>
      <c r="S8" s="536"/>
      <c r="T8" s="356" t="s">
        <v>47</v>
      </c>
      <c r="U8" s="356" t="s">
        <v>48</v>
      </c>
      <c r="V8" s="356" t="s">
        <v>47</v>
      </c>
      <c r="W8" s="356" t="s">
        <v>48</v>
      </c>
      <c r="X8" s="356" t="s">
        <v>47</v>
      </c>
      <c r="Y8" s="356" t="s">
        <v>48</v>
      </c>
      <c r="Z8" s="356" t="s">
        <v>47</v>
      </c>
      <c r="AA8" s="356" t="s">
        <v>48</v>
      </c>
      <c r="AB8" s="541"/>
      <c r="AC8" s="552"/>
      <c r="AD8" s="552"/>
      <c r="AE8" s="552"/>
      <c r="AF8" s="552"/>
      <c r="AG8" s="552"/>
      <c r="AH8" s="359" t="s">
        <v>47</v>
      </c>
      <c r="AI8" s="359" t="s">
        <v>48</v>
      </c>
      <c r="AJ8" s="359" t="s">
        <v>47</v>
      </c>
      <c r="AK8" s="359" t="s">
        <v>48</v>
      </c>
      <c r="AL8" s="359" t="s">
        <v>47</v>
      </c>
      <c r="AM8" s="359" t="s">
        <v>48</v>
      </c>
      <c r="AN8" s="359" t="s">
        <v>47</v>
      </c>
      <c r="AO8" s="359" t="s">
        <v>48</v>
      </c>
      <c r="AP8" s="359" t="s">
        <v>47</v>
      </c>
      <c r="AQ8" s="359" t="s">
        <v>48</v>
      </c>
      <c r="AR8" s="359" t="s">
        <v>47</v>
      </c>
      <c r="AS8" s="359" t="s">
        <v>48</v>
      </c>
      <c r="AT8" s="359" t="s">
        <v>47</v>
      </c>
      <c r="AU8" s="359" t="s">
        <v>48</v>
      </c>
      <c r="AV8" s="359" t="s">
        <v>47</v>
      </c>
      <c r="AW8" s="359" t="s">
        <v>48</v>
      </c>
      <c r="AX8" s="359" t="s">
        <v>49</v>
      </c>
      <c r="AY8" s="359" t="s">
        <v>50</v>
      </c>
      <c r="AZ8" s="359" t="s">
        <v>51</v>
      </c>
      <c r="BA8" s="359" t="s">
        <v>52</v>
      </c>
      <c r="BB8" s="552"/>
      <c r="BC8" s="528"/>
      <c r="BD8" s="528"/>
      <c r="BE8" s="528"/>
      <c r="BF8" s="528"/>
      <c r="BG8" s="528"/>
      <c r="BH8" s="528"/>
    </row>
    <row r="9" spans="1:60" x14ac:dyDescent="0.25">
      <c r="A9" s="15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  <c r="O9" s="16">
        <v>15</v>
      </c>
      <c r="P9" s="16">
        <v>16</v>
      </c>
      <c r="Q9" s="16">
        <v>17</v>
      </c>
      <c r="R9" s="16">
        <v>18</v>
      </c>
      <c r="S9" s="16">
        <v>19</v>
      </c>
      <c r="T9" s="16">
        <v>20</v>
      </c>
      <c r="U9" s="16">
        <v>21</v>
      </c>
      <c r="V9" s="16">
        <v>22</v>
      </c>
      <c r="W9" s="16">
        <v>23</v>
      </c>
      <c r="X9" s="16">
        <v>24</v>
      </c>
      <c r="Y9" s="16">
        <v>25</v>
      </c>
      <c r="Z9" s="16">
        <v>26</v>
      </c>
      <c r="AA9" s="16">
        <v>27</v>
      </c>
      <c r="AB9" s="16">
        <v>28</v>
      </c>
      <c r="AC9" s="16">
        <v>29</v>
      </c>
      <c r="AD9" s="16">
        <v>30</v>
      </c>
      <c r="AE9" s="16">
        <v>31</v>
      </c>
      <c r="AF9" s="16">
        <v>32</v>
      </c>
      <c r="AG9" s="16">
        <v>33</v>
      </c>
      <c r="AH9" s="16">
        <v>34</v>
      </c>
      <c r="AI9" s="16">
        <v>35</v>
      </c>
      <c r="AJ9" s="16">
        <v>36</v>
      </c>
      <c r="AK9" s="16">
        <v>37</v>
      </c>
      <c r="AL9" s="16">
        <v>38</v>
      </c>
      <c r="AM9" s="16">
        <v>39</v>
      </c>
      <c r="AN9" s="16">
        <v>40</v>
      </c>
      <c r="AO9" s="16">
        <v>41</v>
      </c>
      <c r="AP9" s="16">
        <v>42</v>
      </c>
      <c r="AQ9" s="16">
        <v>43</v>
      </c>
      <c r="AR9" s="16">
        <v>44</v>
      </c>
      <c r="AS9" s="16">
        <v>45</v>
      </c>
      <c r="AT9" s="16">
        <v>46</v>
      </c>
      <c r="AU9" s="16">
        <v>47</v>
      </c>
      <c r="AV9" s="16">
        <v>48</v>
      </c>
      <c r="AW9" s="16">
        <v>49</v>
      </c>
      <c r="AX9" s="16">
        <v>50</v>
      </c>
      <c r="AY9" s="16">
        <v>51</v>
      </c>
      <c r="AZ9" s="16">
        <v>52</v>
      </c>
      <c r="BA9" s="16">
        <v>53</v>
      </c>
      <c r="BB9" s="16">
        <v>54</v>
      </c>
      <c r="BC9" s="16">
        <v>55</v>
      </c>
      <c r="BD9" s="16">
        <v>56</v>
      </c>
      <c r="BE9" s="16">
        <v>57</v>
      </c>
      <c r="BF9" s="16">
        <v>58</v>
      </c>
      <c r="BG9" s="16">
        <v>59</v>
      </c>
      <c r="BH9" s="16">
        <v>60</v>
      </c>
    </row>
    <row r="10" spans="1:60" ht="18.75" x14ac:dyDescent="0.3">
      <c r="A10" s="258" t="s">
        <v>74</v>
      </c>
      <c r="B10" s="74">
        <f t="shared" ref="B10:AG10" si="0">B11+B12+B13+B14+B15+B16+B17+B18+B19+B20+B21+B22+B23+B24+B25+B26+B27+B28</f>
        <v>904</v>
      </c>
      <c r="C10" s="74">
        <f t="shared" si="0"/>
        <v>136</v>
      </c>
      <c r="D10" s="74">
        <f t="shared" si="0"/>
        <v>32</v>
      </c>
      <c r="E10" s="74">
        <f t="shared" si="0"/>
        <v>40</v>
      </c>
      <c r="F10" s="74">
        <f t="shared" si="0"/>
        <v>31</v>
      </c>
      <c r="G10" s="74">
        <f t="shared" si="0"/>
        <v>33</v>
      </c>
      <c r="H10" s="74">
        <f t="shared" si="0"/>
        <v>99</v>
      </c>
      <c r="I10" s="74">
        <f t="shared" si="0"/>
        <v>7</v>
      </c>
      <c r="J10" s="74">
        <f t="shared" si="0"/>
        <v>20</v>
      </c>
      <c r="K10" s="74">
        <f t="shared" si="0"/>
        <v>7</v>
      </c>
      <c r="L10" s="74">
        <f t="shared" si="0"/>
        <v>36</v>
      </c>
      <c r="M10" s="74">
        <f t="shared" si="0"/>
        <v>20</v>
      </c>
      <c r="N10" s="74">
        <f t="shared" si="0"/>
        <v>7</v>
      </c>
      <c r="O10" s="74">
        <f t="shared" si="0"/>
        <v>31</v>
      </c>
      <c r="P10" s="74">
        <f t="shared" si="0"/>
        <v>36</v>
      </c>
      <c r="Q10" s="74">
        <f t="shared" si="0"/>
        <v>3</v>
      </c>
      <c r="R10" s="74">
        <f t="shared" si="0"/>
        <v>42</v>
      </c>
      <c r="S10" s="74">
        <f t="shared" si="0"/>
        <v>11</v>
      </c>
      <c r="T10" s="74">
        <f t="shared" si="0"/>
        <v>46</v>
      </c>
      <c r="U10" s="74">
        <f t="shared" si="0"/>
        <v>47</v>
      </c>
      <c r="V10" s="74">
        <f t="shared" si="0"/>
        <v>26</v>
      </c>
      <c r="W10" s="74">
        <f t="shared" si="0"/>
        <v>57</v>
      </c>
      <c r="X10" s="74">
        <f t="shared" si="0"/>
        <v>38</v>
      </c>
      <c r="Y10" s="74">
        <f t="shared" si="0"/>
        <v>88</v>
      </c>
      <c r="Z10" s="74">
        <f t="shared" si="0"/>
        <v>22</v>
      </c>
      <c r="AA10" s="74">
        <f t="shared" si="0"/>
        <v>20</v>
      </c>
      <c r="AB10" s="74">
        <f t="shared" si="0"/>
        <v>55</v>
      </c>
      <c r="AC10" s="74">
        <f t="shared" si="0"/>
        <v>36</v>
      </c>
      <c r="AD10" s="74">
        <f t="shared" si="0"/>
        <v>15</v>
      </c>
      <c r="AE10" s="74">
        <f t="shared" si="0"/>
        <v>5</v>
      </c>
      <c r="AF10" s="74">
        <f t="shared" si="0"/>
        <v>25</v>
      </c>
      <c r="AG10" s="74">
        <f t="shared" si="0"/>
        <v>6</v>
      </c>
      <c r="AH10" s="74">
        <f t="shared" ref="AH10:BM10" si="1">AH11+AH12+AH13+AH14+AH15+AH16+AH17+AH18+AH19+AH20+AH21+AH22+AH23+AH24+AH25+AH26+AH27+AH28</f>
        <v>18</v>
      </c>
      <c r="AI10" s="74">
        <f t="shared" si="1"/>
        <v>18</v>
      </c>
      <c r="AJ10" s="74">
        <f t="shared" si="1"/>
        <v>12</v>
      </c>
      <c r="AK10" s="74">
        <f t="shared" si="1"/>
        <v>10</v>
      </c>
      <c r="AL10" s="74">
        <f t="shared" si="1"/>
        <v>13</v>
      </c>
      <c r="AM10" s="74">
        <f t="shared" si="1"/>
        <v>11</v>
      </c>
      <c r="AN10" s="74">
        <f t="shared" si="1"/>
        <v>18</v>
      </c>
      <c r="AO10" s="74">
        <f t="shared" si="1"/>
        <v>13</v>
      </c>
      <c r="AP10" s="74">
        <f t="shared" si="1"/>
        <v>29</v>
      </c>
      <c r="AQ10" s="74">
        <f t="shared" si="1"/>
        <v>30</v>
      </c>
      <c r="AR10" s="74">
        <f t="shared" si="1"/>
        <v>9</v>
      </c>
      <c r="AS10" s="74">
        <f t="shared" si="1"/>
        <v>10</v>
      </c>
      <c r="AT10" s="74">
        <f t="shared" si="1"/>
        <v>8</v>
      </c>
      <c r="AU10" s="74">
        <f t="shared" si="1"/>
        <v>9</v>
      </c>
      <c r="AV10" s="74">
        <f t="shared" si="1"/>
        <v>11</v>
      </c>
      <c r="AW10" s="74">
        <f t="shared" si="1"/>
        <v>10</v>
      </c>
      <c r="AX10" s="74">
        <f t="shared" si="1"/>
        <v>2</v>
      </c>
      <c r="AY10" s="74">
        <f t="shared" si="1"/>
        <v>1</v>
      </c>
      <c r="AZ10" s="74">
        <f t="shared" si="1"/>
        <v>1</v>
      </c>
      <c r="BA10" s="74">
        <f t="shared" si="1"/>
        <v>0</v>
      </c>
      <c r="BB10" s="74">
        <f t="shared" si="1"/>
        <v>24</v>
      </c>
      <c r="BC10" s="58"/>
      <c r="BD10" s="58"/>
      <c r="BE10" s="58"/>
      <c r="BF10" s="58"/>
      <c r="BG10" s="58"/>
      <c r="BH10" s="58"/>
    </row>
    <row r="11" spans="1:60" ht="18.75" x14ac:dyDescent="0.3">
      <c r="A11" s="259" t="s">
        <v>703</v>
      </c>
      <c r="B11" s="260">
        <v>45</v>
      </c>
      <c r="C11" s="261">
        <v>4</v>
      </c>
      <c r="D11" s="261">
        <v>4</v>
      </c>
      <c r="E11" s="261">
        <v>2</v>
      </c>
      <c r="F11" s="261">
        <v>2</v>
      </c>
      <c r="G11" s="261">
        <v>0</v>
      </c>
      <c r="H11" s="261">
        <v>3</v>
      </c>
      <c r="I11" s="261">
        <v>0</v>
      </c>
      <c r="J11" s="261">
        <v>1</v>
      </c>
      <c r="K11" s="261">
        <v>0</v>
      </c>
      <c r="L11" s="261">
        <v>3</v>
      </c>
      <c r="M11" s="261">
        <v>0</v>
      </c>
      <c r="N11" s="261">
        <v>0</v>
      </c>
      <c r="O11" s="261">
        <v>0</v>
      </c>
      <c r="P11" s="261">
        <v>1</v>
      </c>
      <c r="Q11" s="261">
        <v>0</v>
      </c>
      <c r="R11" s="261">
        <v>3</v>
      </c>
      <c r="S11" s="261">
        <v>1</v>
      </c>
      <c r="T11" s="261">
        <v>3</v>
      </c>
      <c r="U11" s="261">
        <v>4</v>
      </c>
      <c r="V11" s="261">
        <v>0</v>
      </c>
      <c r="W11" s="261">
        <v>2</v>
      </c>
      <c r="X11" s="261">
        <v>0</v>
      </c>
      <c r="Y11" s="261">
        <v>0</v>
      </c>
      <c r="Z11" s="261">
        <v>0</v>
      </c>
      <c r="AA11" s="261">
        <v>3</v>
      </c>
      <c r="AB11" s="262">
        <v>3</v>
      </c>
      <c r="AC11" s="262">
        <v>3</v>
      </c>
      <c r="AD11" s="262">
        <v>0</v>
      </c>
      <c r="AE11" s="262">
        <v>0</v>
      </c>
      <c r="AF11" s="262">
        <v>3</v>
      </c>
      <c r="AG11" s="262">
        <v>0</v>
      </c>
      <c r="AH11" s="262">
        <v>2</v>
      </c>
      <c r="AI11" s="262">
        <v>2</v>
      </c>
      <c r="AJ11" s="262">
        <v>0</v>
      </c>
      <c r="AK11" s="262">
        <v>0</v>
      </c>
      <c r="AL11" s="262">
        <v>0</v>
      </c>
      <c r="AM11" s="262">
        <v>0</v>
      </c>
      <c r="AN11" s="262">
        <v>2</v>
      </c>
      <c r="AO11" s="262">
        <v>2</v>
      </c>
      <c r="AP11" s="262">
        <v>3</v>
      </c>
      <c r="AQ11" s="262">
        <v>5</v>
      </c>
      <c r="AR11" s="262">
        <v>0</v>
      </c>
      <c r="AS11" s="262">
        <v>3</v>
      </c>
      <c r="AT11" s="262">
        <v>0</v>
      </c>
      <c r="AU11" s="262">
        <v>3</v>
      </c>
      <c r="AV11" s="262">
        <v>2</v>
      </c>
      <c r="AW11" s="262">
        <v>4</v>
      </c>
      <c r="AX11" s="262">
        <v>0</v>
      </c>
      <c r="AY11" s="262">
        <v>0</v>
      </c>
      <c r="AZ11" s="262">
        <v>0</v>
      </c>
      <c r="BA11" s="262">
        <v>0</v>
      </c>
      <c r="BB11" s="262">
        <v>1</v>
      </c>
      <c r="BC11" s="263" t="s">
        <v>704</v>
      </c>
      <c r="BD11" s="263" t="s">
        <v>704</v>
      </c>
      <c r="BE11" s="263" t="s">
        <v>704</v>
      </c>
      <c r="BF11" s="263" t="s">
        <v>704</v>
      </c>
      <c r="BG11" s="58">
        <v>500</v>
      </c>
      <c r="BH11" s="58" t="s">
        <v>705</v>
      </c>
    </row>
    <row r="12" spans="1:60" ht="18.75" x14ac:dyDescent="0.3">
      <c r="A12" s="259" t="s">
        <v>706</v>
      </c>
      <c r="B12" s="260">
        <v>45</v>
      </c>
      <c r="C12" s="261">
        <v>9</v>
      </c>
      <c r="D12" s="261">
        <v>1</v>
      </c>
      <c r="E12" s="261">
        <v>3</v>
      </c>
      <c r="F12" s="261">
        <v>1</v>
      </c>
      <c r="G12" s="261">
        <v>5</v>
      </c>
      <c r="H12" s="261">
        <v>7</v>
      </c>
      <c r="I12" s="261">
        <v>0</v>
      </c>
      <c r="J12" s="261">
        <v>2</v>
      </c>
      <c r="K12" s="261">
        <v>0</v>
      </c>
      <c r="L12" s="261">
        <v>1</v>
      </c>
      <c r="M12" s="261">
        <v>3</v>
      </c>
      <c r="N12" s="261">
        <v>2</v>
      </c>
      <c r="O12" s="261">
        <v>3</v>
      </c>
      <c r="P12" s="261">
        <v>3</v>
      </c>
      <c r="Q12" s="261">
        <v>1</v>
      </c>
      <c r="R12" s="261">
        <v>6</v>
      </c>
      <c r="S12" s="261">
        <v>2</v>
      </c>
      <c r="T12" s="261">
        <v>6</v>
      </c>
      <c r="U12" s="261">
        <v>6</v>
      </c>
      <c r="V12" s="261">
        <v>2</v>
      </c>
      <c r="W12" s="261">
        <v>2</v>
      </c>
      <c r="X12" s="261">
        <v>2</v>
      </c>
      <c r="Y12" s="261">
        <v>2</v>
      </c>
      <c r="Z12" s="261">
        <v>1</v>
      </c>
      <c r="AA12" s="261">
        <v>1</v>
      </c>
      <c r="AB12" s="262">
        <v>3</v>
      </c>
      <c r="AC12" s="262">
        <v>2</v>
      </c>
      <c r="AD12" s="262">
        <v>1</v>
      </c>
      <c r="AE12" s="262">
        <v>0</v>
      </c>
      <c r="AF12" s="262">
        <v>3</v>
      </c>
      <c r="AG12" s="262">
        <v>1</v>
      </c>
      <c r="AH12" s="262">
        <v>3</v>
      </c>
      <c r="AI12" s="262">
        <v>3</v>
      </c>
      <c r="AJ12" s="262">
        <v>1</v>
      </c>
      <c r="AK12" s="262">
        <v>1</v>
      </c>
      <c r="AL12" s="262">
        <v>1</v>
      </c>
      <c r="AM12" s="262">
        <v>1</v>
      </c>
      <c r="AN12" s="262">
        <v>1</v>
      </c>
      <c r="AO12" s="262">
        <v>1</v>
      </c>
      <c r="AP12" s="262">
        <v>1</v>
      </c>
      <c r="AQ12" s="262">
        <v>1</v>
      </c>
      <c r="AR12" s="262">
        <v>1</v>
      </c>
      <c r="AS12" s="262">
        <v>1</v>
      </c>
      <c r="AT12" s="262">
        <v>1</v>
      </c>
      <c r="AU12" s="262">
        <v>1</v>
      </c>
      <c r="AV12" s="262">
        <v>1</v>
      </c>
      <c r="AW12" s="262">
        <v>1</v>
      </c>
      <c r="AX12" s="262">
        <v>0</v>
      </c>
      <c r="AY12" s="262">
        <v>0</v>
      </c>
      <c r="AZ12" s="262">
        <v>0</v>
      </c>
      <c r="BA12" s="262">
        <v>0</v>
      </c>
      <c r="BB12" s="262">
        <v>3</v>
      </c>
      <c r="BC12" s="263" t="s">
        <v>707</v>
      </c>
      <c r="BD12" s="58"/>
      <c r="BE12" s="58"/>
      <c r="BF12" s="58" t="s">
        <v>57</v>
      </c>
      <c r="BG12" s="58">
        <v>500</v>
      </c>
      <c r="BH12" s="58">
        <v>1000</v>
      </c>
    </row>
    <row r="13" spans="1:60" ht="18.75" x14ac:dyDescent="0.3">
      <c r="A13" s="259" t="s">
        <v>708</v>
      </c>
      <c r="B13" s="260">
        <v>43</v>
      </c>
      <c r="C13" s="261">
        <v>6</v>
      </c>
      <c r="D13" s="261">
        <v>0</v>
      </c>
      <c r="E13" s="261">
        <v>1</v>
      </c>
      <c r="F13" s="261">
        <v>2</v>
      </c>
      <c r="G13" s="261">
        <v>3</v>
      </c>
      <c r="H13" s="261">
        <v>4</v>
      </c>
      <c r="I13" s="261">
        <v>1</v>
      </c>
      <c r="J13" s="261">
        <v>1</v>
      </c>
      <c r="K13" s="261">
        <v>0</v>
      </c>
      <c r="L13" s="261">
        <v>0</v>
      </c>
      <c r="M13" s="261">
        <v>1</v>
      </c>
      <c r="N13" s="261">
        <v>0</v>
      </c>
      <c r="O13" s="261">
        <v>0</v>
      </c>
      <c r="P13" s="261">
        <v>4</v>
      </c>
      <c r="Q13" s="261">
        <v>0</v>
      </c>
      <c r="R13" s="261">
        <v>6</v>
      </c>
      <c r="S13" s="261">
        <v>0</v>
      </c>
      <c r="T13" s="261">
        <v>0</v>
      </c>
      <c r="U13" s="261">
        <v>0</v>
      </c>
      <c r="V13" s="261">
        <v>3</v>
      </c>
      <c r="W13" s="261">
        <v>3</v>
      </c>
      <c r="X13" s="261">
        <v>1</v>
      </c>
      <c r="Y13" s="261">
        <v>1</v>
      </c>
      <c r="Z13" s="261">
        <v>6</v>
      </c>
      <c r="AA13" s="261">
        <v>6</v>
      </c>
      <c r="AB13" s="262">
        <v>2</v>
      </c>
      <c r="AC13" s="262">
        <v>2</v>
      </c>
      <c r="AD13" s="262">
        <v>0</v>
      </c>
      <c r="AE13" s="262">
        <v>0</v>
      </c>
      <c r="AF13" s="262">
        <v>1</v>
      </c>
      <c r="AG13" s="262">
        <v>0</v>
      </c>
      <c r="AH13" s="262">
        <v>0</v>
      </c>
      <c r="AI13" s="262">
        <v>0</v>
      </c>
      <c r="AJ13" s="262">
        <v>0</v>
      </c>
      <c r="AK13" s="262">
        <v>0</v>
      </c>
      <c r="AL13" s="262">
        <v>0</v>
      </c>
      <c r="AM13" s="262">
        <v>0</v>
      </c>
      <c r="AN13" s="262">
        <v>2</v>
      </c>
      <c r="AO13" s="262">
        <v>2</v>
      </c>
      <c r="AP13" s="262">
        <v>2</v>
      </c>
      <c r="AQ13" s="262">
        <v>2</v>
      </c>
      <c r="AR13" s="262">
        <v>1</v>
      </c>
      <c r="AS13" s="262">
        <v>1</v>
      </c>
      <c r="AT13" s="262">
        <v>0</v>
      </c>
      <c r="AU13" s="262">
        <v>0</v>
      </c>
      <c r="AV13" s="262">
        <v>1</v>
      </c>
      <c r="AW13" s="262">
        <v>1</v>
      </c>
      <c r="AX13" s="262">
        <v>1</v>
      </c>
      <c r="AY13" s="262">
        <v>0</v>
      </c>
      <c r="AZ13" s="262">
        <v>0</v>
      </c>
      <c r="BA13" s="262">
        <v>0</v>
      </c>
      <c r="BB13" s="262">
        <v>0</v>
      </c>
      <c r="BC13" s="263" t="s">
        <v>709</v>
      </c>
      <c r="BD13" s="263" t="s">
        <v>709</v>
      </c>
      <c r="BE13" s="263" t="s">
        <v>710</v>
      </c>
      <c r="BF13" s="263" t="s">
        <v>711</v>
      </c>
      <c r="BG13" s="58">
        <v>1000</v>
      </c>
      <c r="BH13" s="58">
        <v>0</v>
      </c>
    </row>
    <row r="14" spans="1:60" ht="18.75" x14ac:dyDescent="0.3">
      <c r="A14" s="259" t="s">
        <v>712</v>
      </c>
      <c r="B14" s="260">
        <v>65</v>
      </c>
      <c r="C14" s="261">
        <v>7</v>
      </c>
      <c r="D14" s="261">
        <v>2</v>
      </c>
      <c r="E14" s="261">
        <v>3</v>
      </c>
      <c r="F14" s="261">
        <v>1</v>
      </c>
      <c r="G14" s="261">
        <v>2</v>
      </c>
      <c r="H14" s="261">
        <v>4</v>
      </c>
      <c r="I14" s="261">
        <v>1</v>
      </c>
      <c r="J14" s="261">
        <v>1</v>
      </c>
      <c r="K14" s="261">
        <v>1</v>
      </c>
      <c r="L14" s="261">
        <v>2</v>
      </c>
      <c r="M14" s="261">
        <v>3</v>
      </c>
      <c r="N14" s="261">
        <v>1</v>
      </c>
      <c r="O14" s="261">
        <v>2</v>
      </c>
      <c r="P14" s="261">
        <v>1</v>
      </c>
      <c r="Q14" s="261">
        <v>0</v>
      </c>
      <c r="R14" s="261">
        <v>0</v>
      </c>
      <c r="S14" s="261">
        <v>3</v>
      </c>
      <c r="T14" s="261">
        <v>4</v>
      </c>
      <c r="U14" s="261">
        <v>4</v>
      </c>
      <c r="V14" s="261">
        <v>4</v>
      </c>
      <c r="W14" s="261">
        <v>4</v>
      </c>
      <c r="X14" s="261">
        <v>4</v>
      </c>
      <c r="Y14" s="261">
        <v>4</v>
      </c>
      <c r="Z14" s="261">
        <v>0</v>
      </c>
      <c r="AA14" s="261">
        <v>0</v>
      </c>
      <c r="AB14" s="262">
        <v>4</v>
      </c>
      <c r="AC14" s="262">
        <v>4</v>
      </c>
      <c r="AD14" s="262">
        <v>0</v>
      </c>
      <c r="AE14" s="262">
        <v>0</v>
      </c>
      <c r="AF14" s="262">
        <v>0</v>
      </c>
      <c r="AG14" s="262">
        <v>0</v>
      </c>
      <c r="AH14" s="262">
        <v>2</v>
      </c>
      <c r="AI14" s="262">
        <v>2</v>
      </c>
      <c r="AJ14" s="262">
        <v>1</v>
      </c>
      <c r="AK14" s="262">
        <v>1</v>
      </c>
      <c r="AL14" s="262">
        <v>0</v>
      </c>
      <c r="AM14" s="262">
        <v>0</v>
      </c>
      <c r="AN14" s="262">
        <v>0</v>
      </c>
      <c r="AO14" s="262">
        <v>0</v>
      </c>
      <c r="AP14" s="262">
        <v>4</v>
      </c>
      <c r="AQ14" s="262">
        <v>4</v>
      </c>
      <c r="AR14" s="262">
        <v>1</v>
      </c>
      <c r="AS14" s="262">
        <v>1</v>
      </c>
      <c r="AT14" s="262">
        <v>0</v>
      </c>
      <c r="AU14" s="262">
        <v>0</v>
      </c>
      <c r="AV14" s="262">
        <v>0</v>
      </c>
      <c r="AW14" s="262">
        <v>0</v>
      </c>
      <c r="AX14" s="262">
        <v>1</v>
      </c>
      <c r="AY14" s="262">
        <v>0</v>
      </c>
      <c r="AZ14" s="262">
        <v>0</v>
      </c>
      <c r="BA14" s="262">
        <v>0</v>
      </c>
      <c r="BB14" s="262">
        <v>4</v>
      </c>
      <c r="BC14" s="263" t="s">
        <v>713</v>
      </c>
      <c r="BD14" s="58" t="s">
        <v>714</v>
      </c>
      <c r="BE14" s="263" t="s">
        <v>713</v>
      </c>
      <c r="BF14" s="58" t="s">
        <v>57</v>
      </c>
      <c r="BG14" s="58">
        <v>1000</v>
      </c>
      <c r="BH14" s="58">
        <v>3500</v>
      </c>
    </row>
    <row r="15" spans="1:60" ht="18.75" x14ac:dyDescent="0.3">
      <c r="A15" s="259" t="s">
        <v>715</v>
      </c>
      <c r="B15" s="260">
        <v>45</v>
      </c>
      <c r="C15" s="261">
        <v>12</v>
      </c>
      <c r="D15" s="261">
        <v>2</v>
      </c>
      <c r="E15" s="261">
        <v>2</v>
      </c>
      <c r="F15" s="261">
        <v>4</v>
      </c>
      <c r="G15" s="261">
        <v>2</v>
      </c>
      <c r="H15" s="261">
        <v>8</v>
      </c>
      <c r="I15" s="261">
        <v>0</v>
      </c>
      <c r="J15" s="261">
        <v>2</v>
      </c>
      <c r="K15" s="261">
        <v>2</v>
      </c>
      <c r="L15" s="261">
        <v>6</v>
      </c>
      <c r="M15" s="261">
        <v>0</v>
      </c>
      <c r="N15" s="261">
        <v>0</v>
      </c>
      <c r="O15" s="261">
        <v>1</v>
      </c>
      <c r="P15" s="261">
        <v>6</v>
      </c>
      <c r="Q15" s="261">
        <v>0</v>
      </c>
      <c r="R15" s="261">
        <v>10</v>
      </c>
      <c r="S15" s="261">
        <v>3</v>
      </c>
      <c r="T15" s="261">
        <v>9</v>
      </c>
      <c r="U15" s="261">
        <v>9</v>
      </c>
      <c r="V15" s="261">
        <v>2</v>
      </c>
      <c r="W15" s="261">
        <v>2</v>
      </c>
      <c r="X15" s="261">
        <v>10</v>
      </c>
      <c r="Y15" s="261">
        <v>10</v>
      </c>
      <c r="Z15" s="261">
        <v>5</v>
      </c>
      <c r="AA15" s="261">
        <v>5</v>
      </c>
      <c r="AB15" s="262">
        <v>7</v>
      </c>
      <c r="AC15" s="262">
        <v>3</v>
      </c>
      <c r="AD15" s="262">
        <v>3</v>
      </c>
      <c r="AE15" s="262">
        <v>1</v>
      </c>
      <c r="AF15" s="262">
        <v>7</v>
      </c>
      <c r="AG15" s="262">
        <v>2</v>
      </c>
      <c r="AH15" s="262">
        <v>2</v>
      </c>
      <c r="AI15" s="262">
        <v>2</v>
      </c>
      <c r="AJ15" s="262">
        <v>4</v>
      </c>
      <c r="AK15" s="262">
        <v>4</v>
      </c>
      <c r="AL15" s="262">
        <v>4</v>
      </c>
      <c r="AM15" s="262">
        <v>4</v>
      </c>
      <c r="AN15" s="262">
        <v>4</v>
      </c>
      <c r="AO15" s="262">
        <v>4</v>
      </c>
      <c r="AP15" s="262">
        <v>7</v>
      </c>
      <c r="AQ15" s="262">
        <v>7</v>
      </c>
      <c r="AR15" s="262">
        <v>1</v>
      </c>
      <c r="AS15" s="262">
        <v>1</v>
      </c>
      <c r="AT15" s="262">
        <v>2</v>
      </c>
      <c r="AU15" s="262">
        <v>2</v>
      </c>
      <c r="AV15" s="262">
        <v>2</v>
      </c>
      <c r="AW15" s="262">
        <v>2</v>
      </c>
      <c r="AX15" s="262">
        <v>0</v>
      </c>
      <c r="AY15" s="262">
        <v>0</v>
      </c>
      <c r="AZ15" s="262">
        <v>1</v>
      </c>
      <c r="BA15" s="262">
        <v>0</v>
      </c>
      <c r="BB15" s="262">
        <v>1</v>
      </c>
      <c r="BC15" s="263" t="s">
        <v>716</v>
      </c>
      <c r="BD15" s="263" t="s">
        <v>716</v>
      </c>
      <c r="BE15" s="58" t="s">
        <v>717</v>
      </c>
      <c r="BF15" s="58" t="s">
        <v>57</v>
      </c>
      <c r="BG15" s="58">
        <v>750</v>
      </c>
      <c r="BH15" s="58" t="s">
        <v>718</v>
      </c>
    </row>
    <row r="16" spans="1:60" ht="18.75" x14ac:dyDescent="0.3">
      <c r="A16" s="259" t="s">
        <v>719</v>
      </c>
      <c r="B16" s="260">
        <v>66</v>
      </c>
      <c r="C16" s="261">
        <v>6</v>
      </c>
      <c r="D16" s="261">
        <v>2</v>
      </c>
      <c r="E16" s="261">
        <v>2</v>
      </c>
      <c r="F16" s="261">
        <v>1</v>
      </c>
      <c r="G16" s="261">
        <v>0</v>
      </c>
      <c r="H16" s="261">
        <v>4</v>
      </c>
      <c r="I16" s="261">
        <v>2</v>
      </c>
      <c r="J16" s="261">
        <v>0</v>
      </c>
      <c r="K16" s="261">
        <v>0</v>
      </c>
      <c r="L16" s="261">
        <v>2</v>
      </c>
      <c r="M16" s="261">
        <v>0</v>
      </c>
      <c r="N16" s="261">
        <v>0</v>
      </c>
      <c r="O16" s="261">
        <v>1</v>
      </c>
      <c r="P16" s="261">
        <v>2</v>
      </c>
      <c r="Q16" s="261">
        <v>0</v>
      </c>
      <c r="R16" s="261">
        <v>7</v>
      </c>
      <c r="S16" s="261">
        <v>0</v>
      </c>
      <c r="T16" s="261">
        <v>2</v>
      </c>
      <c r="U16" s="261">
        <v>2</v>
      </c>
      <c r="V16" s="261">
        <v>2</v>
      </c>
      <c r="W16" s="261">
        <v>2</v>
      </c>
      <c r="X16" s="261">
        <v>1</v>
      </c>
      <c r="Y16" s="261">
        <v>1</v>
      </c>
      <c r="Z16" s="261">
        <v>2</v>
      </c>
      <c r="AA16" s="261">
        <v>2</v>
      </c>
      <c r="AB16" s="262">
        <v>2</v>
      </c>
      <c r="AC16" s="262">
        <v>1</v>
      </c>
      <c r="AD16" s="262">
        <v>1</v>
      </c>
      <c r="AE16" s="262">
        <v>0</v>
      </c>
      <c r="AF16" s="262">
        <v>1</v>
      </c>
      <c r="AG16" s="262">
        <v>1</v>
      </c>
      <c r="AH16" s="262">
        <v>2</v>
      </c>
      <c r="AI16" s="262">
        <v>2</v>
      </c>
      <c r="AJ16" s="262">
        <v>2</v>
      </c>
      <c r="AK16" s="262">
        <v>2</v>
      </c>
      <c r="AL16" s="262">
        <v>2</v>
      </c>
      <c r="AM16" s="262">
        <v>2</v>
      </c>
      <c r="AN16" s="262">
        <v>2</v>
      </c>
      <c r="AO16" s="262">
        <v>2</v>
      </c>
      <c r="AP16" s="262">
        <v>2</v>
      </c>
      <c r="AQ16" s="262">
        <v>2</v>
      </c>
      <c r="AR16" s="262">
        <v>0</v>
      </c>
      <c r="AS16" s="262">
        <v>0</v>
      </c>
      <c r="AT16" s="262">
        <v>1</v>
      </c>
      <c r="AU16" s="262">
        <v>1</v>
      </c>
      <c r="AV16" s="262">
        <v>1</v>
      </c>
      <c r="AW16" s="262">
        <v>1</v>
      </c>
      <c r="AX16" s="262">
        <v>0</v>
      </c>
      <c r="AY16" s="262">
        <v>0</v>
      </c>
      <c r="AZ16" s="262">
        <v>0</v>
      </c>
      <c r="BA16" s="262">
        <v>0</v>
      </c>
      <c r="BB16" s="262">
        <v>2</v>
      </c>
      <c r="BC16" s="263" t="s">
        <v>720</v>
      </c>
      <c r="BD16" s="263" t="s">
        <v>720</v>
      </c>
      <c r="BE16" s="58" t="s">
        <v>721</v>
      </c>
      <c r="BF16" s="58" t="s">
        <v>721</v>
      </c>
      <c r="BG16" s="58">
        <v>500</v>
      </c>
      <c r="BH16" s="58">
        <v>1000</v>
      </c>
    </row>
    <row r="17" spans="1:64" ht="18.75" x14ac:dyDescent="0.3">
      <c r="A17" s="259" t="s">
        <v>722</v>
      </c>
      <c r="B17" s="260">
        <v>53</v>
      </c>
      <c r="C17" s="261">
        <v>6</v>
      </c>
      <c r="D17" s="261">
        <v>0</v>
      </c>
      <c r="E17" s="261">
        <v>0</v>
      </c>
      <c r="F17" s="261">
        <v>0</v>
      </c>
      <c r="G17" s="261">
        <v>3</v>
      </c>
      <c r="H17" s="261">
        <v>5</v>
      </c>
      <c r="I17" s="261">
        <v>1</v>
      </c>
      <c r="J17" s="261">
        <v>0</v>
      </c>
      <c r="K17" s="261">
        <v>0</v>
      </c>
      <c r="L17" s="261">
        <v>0</v>
      </c>
      <c r="M17" s="261">
        <v>0</v>
      </c>
      <c r="N17" s="261">
        <v>0</v>
      </c>
      <c r="O17" s="261">
        <v>4</v>
      </c>
      <c r="P17" s="261">
        <v>2</v>
      </c>
      <c r="Q17" s="261">
        <v>0</v>
      </c>
      <c r="R17" s="261">
        <v>6</v>
      </c>
      <c r="S17" s="261">
        <v>1</v>
      </c>
      <c r="T17" s="261">
        <v>6</v>
      </c>
      <c r="U17" s="261">
        <v>6</v>
      </c>
      <c r="V17" s="261">
        <v>6</v>
      </c>
      <c r="W17" s="261">
        <v>4</v>
      </c>
      <c r="X17" s="261">
        <v>6</v>
      </c>
      <c r="Y17" s="261">
        <v>2</v>
      </c>
      <c r="Z17" s="261">
        <v>6</v>
      </c>
      <c r="AA17" s="261">
        <v>1</v>
      </c>
      <c r="AB17" s="262">
        <v>4</v>
      </c>
      <c r="AC17" s="262">
        <v>4</v>
      </c>
      <c r="AD17" s="262">
        <v>0</v>
      </c>
      <c r="AE17" s="262">
        <v>2</v>
      </c>
      <c r="AF17" s="262">
        <v>4</v>
      </c>
      <c r="AG17" s="262">
        <v>0</v>
      </c>
      <c r="AH17" s="262">
        <v>6</v>
      </c>
      <c r="AI17" s="262">
        <v>6</v>
      </c>
      <c r="AJ17" s="262">
        <v>4</v>
      </c>
      <c r="AK17" s="262">
        <v>2</v>
      </c>
      <c r="AL17" s="262">
        <v>4</v>
      </c>
      <c r="AM17" s="262">
        <v>2</v>
      </c>
      <c r="AN17" s="262">
        <v>6</v>
      </c>
      <c r="AO17" s="262">
        <v>1</v>
      </c>
      <c r="AP17" s="262">
        <v>4</v>
      </c>
      <c r="AQ17" s="262">
        <v>3</v>
      </c>
      <c r="AR17" s="262">
        <v>4</v>
      </c>
      <c r="AS17" s="262">
        <v>2</v>
      </c>
      <c r="AT17" s="262">
        <v>4</v>
      </c>
      <c r="AU17" s="262">
        <v>2</v>
      </c>
      <c r="AV17" s="262">
        <v>4</v>
      </c>
      <c r="AW17" s="262">
        <v>1</v>
      </c>
      <c r="AX17" s="262">
        <v>0</v>
      </c>
      <c r="AY17" s="262">
        <v>0</v>
      </c>
      <c r="AZ17" s="262">
        <v>0</v>
      </c>
      <c r="BA17" s="262">
        <v>0</v>
      </c>
      <c r="BB17" s="262">
        <v>1</v>
      </c>
      <c r="BC17" s="263" t="s">
        <v>723</v>
      </c>
      <c r="BD17" s="263" t="s">
        <v>723</v>
      </c>
      <c r="BE17" s="263" t="s">
        <v>723</v>
      </c>
      <c r="BF17" s="58" t="s">
        <v>57</v>
      </c>
      <c r="BG17" s="58">
        <v>0</v>
      </c>
      <c r="BH17" s="58">
        <v>0</v>
      </c>
    </row>
    <row r="18" spans="1:64" ht="18.75" x14ac:dyDescent="0.3">
      <c r="A18" s="259" t="s">
        <v>724</v>
      </c>
      <c r="B18" s="260">
        <v>64</v>
      </c>
      <c r="C18" s="261">
        <v>9</v>
      </c>
      <c r="D18" s="261">
        <v>2</v>
      </c>
      <c r="E18" s="261">
        <v>2</v>
      </c>
      <c r="F18" s="261">
        <v>3</v>
      </c>
      <c r="G18" s="261">
        <v>0</v>
      </c>
      <c r="H18" s="261">
        <v>7</v>
      </c>
      <c r="I18" s="261">
        <v>0</v>
      </c>
      <c r="J18" s="261">
        <v>2</v>
      </c>
      <c r="K18" s="261">
        <v>0</v>
      </c>
      <c r="L18" s="261">
        <v>5</v>
      </c>
      <c r="M18" s="261">
        <v>3</v>
      </c>
      <c r="N18" s="261">
        <v>0</v>
      </c>
      <c r="O18" s="261">
        <v>2</v>
      </c>
      <c r="P18" s="261">
        <v>2</v>
      </c>
      <c r="Q18" s="261">
        <v>0</v>
      </c>
      <c r="R18" s="261">
        <v>0</v>
      </c>
      <c r="S18" s="261">
        <v>0</v>
      </c>
      <c r="T18" s="261">
        <v>2</v>
      </c>
      <c r="U18" s="261">
        <v>2</v>
      </c>
      <c r="V18" s="261">
        <v>1</v>
      </c>
      <c r="W18" s="261">
        <v>1</v>
      </c>
      <c r="X18" s="261">
        <v>0</v>
      </c>
      <c r="Y18" s="261">
        <v>0</v>
      </c>
      <c r="Z18" s="261">
        <v>0</v>
      </c>
      <c r="AA18" s="261">
        <v>0</v>
      </c>
      <c r="AB18" s="262">
        <v>5</v>
      </c>
      <c r="AC18" s="262">
        <v>3</v>
      </c>
      <c r="AD18" s="262">
        <v>2</v>
      </c>
      <c r="AE18" s="262">
        <v>0</v>
      </c>
      <c r="AF18" s="262">
        <v>0</v>
      </c>
      <c r="AG18" s="262">
        <v>1</v>
      </c>
      <c r="AH18" s="262">
        <v>1</v>
      </c>
      <c r="AI18" s="262">
        <v>1</v>
      </c>
      <c r="AJ18" s="262">
        <v>0</v>
      </c>
      <c r="AK18" s="262">
        <v>0</v>
      </c>
      <c r="AL18" s="262">
        <v>0</v>
      </c>
      <c r="AM18" s="262">
        <v>0</v>
      </c>
      <c r="AN18" s="262">
        <v>0</v>
      </c>
      <c r="AO18" s="262">
        <v>0</v>
      </c>
      <c r="AP18" s="262">
        <v>3</v>
      </c>
      <c r="AQ18" s="262">
        <v>3</v>
      </c>
      <c r="AR18" s="262">
        <v>1</v>
      </c>
      <c r="AS18" s="262">
        <v>1</v>
      </c>
      <c r="AT18" s="262">
        <v>0</v>
      </c>
      <c r="AU18" s="262">
        <v>0</v>
      </c>
      <c r="AV18" s="262">
        <v>0</v>
      </c>
      <c r="AW18" s="262">
        <v>0</v>
      </c>
      <c r="AX18" s="262">
        <v>0</v>
      </c>
      <c r="AY18" s="262">
        <v>0</v>
      </c>
      <c r="AZ18" s="262">
        <v>0</v>
      </c>
      <c r="BA18" s="262">
        <v>0</v>
      </c>
      <c r="BB18" s="262">
        <v>1</v>
      </c>
      <c r="BC18" s="263" t="s">
        <v>725</v>
      </c>
      <c r="BD18" s="263" t="s">
        <v>726</v>
      </c>
      <c r="BE18" s="58" t="s">
        <v>717</v>
      </c>
      <c r="BF18" s="58" t="s">
        <v>57</v>
      </c>
      <c r="BG18" s="58">
        <v>500</v>
      </c>
      <c r="BH18" s="58" t="s">
        <v>584</v>
      </c>
      <c r="BI18" t="s">
        <v>170</v>
      </c>
    </row>
    <row r="19" spans="1:64" ht="30.75" x14ac:dyDescent="0.3">
      <c r="A19" s="259" t="s">
        <v>727</v>
      </c>
      <c r="B19" s="260">
        <v>55</v>
      </c>
      <c r="C19" s="261">
        <v>4</v>
      </c>
      <c r="D19" s="261">
        <v>0</v>
      </c>
      <c r="E19" s="261">
        <v>0</v>
      </c>
      <c r="F19" s="261">
        <v>1</v>
      </c>
      <c r="G19" s="261">
        <v>2</v>
      </c>
      <c r="H19" s="261">
        <v>4</v>
      </c>
      <c r="I19" s="261">
        <v>0</v>
      </c>
      <c r="J19" s="261">
        <v>0</v>
      </c>
      <c r="K19" s="261">
        <v>0</v>
      </c>
      <c r="L19" s="261">
        <v>0</v>
      </c>
      <c r="M19" s="261">
        <v>1</v>
      </c>
      <c r="N19" s="261">
        <v>0</v>
      </c>
      <c r="O19" s="261">
        <v>2</v>
      </c>
      <c r="P19" s="261">
        <v>1</v>
      </c>
      <c r="Q19" s="261">
        <v>0</v>
      </c>
      <c r="R19" s="261">
        <v>0</v>
      </c>
      <c r="S19" s="261">
        <v>1</v>
      </c>
      <c r="T19" s="261">
        <v>2</v>
      </c>
      <c r="U19" s="261">
        <v>6</v>
      </c>
      <c r="V19" s="261">
        <v>1</v>
      </c>
      <c r="W19" s="261">
        <v>32</v>
      </c>
      <c r="X19" s="261">
        <v>1</v>
      </c>
      <c r="Y19" s="261">
        <v>55</v>
      </c>
      <c r="Z19" s="261">
        <v>0</v>
      </c>
      <c r="AA19" s="261">
        <v>0</v>
      </c>
      <c r="AB19" s="262">
        <v>1</v>
      </c>
      <c r="AC19" s="262">
        <v>0</v>
      </c>
      <c r="AD19" s="262">
        <v>1</v>
      </c>
      <c r="AE19" s="262">
        <v>0</v>
      </c>
      <c r="AF19" s="262">
        <v>0</v>
      </c>
      <c r="AG19" s="262">
        <v>0</v>
      </c>
      <c r="AH19" s="262">
        <v>0</v>
      </c>
      <c r="AI19" s="262">
        <v>0</v>
      </c>
      <c r="AJ19" s="262">
        <v>0</v>
      </c>
      <c r="AK19" s="262">
        <v>0</v>
      </c>
      <c r="AL19" s="262">
        <v>0</v>
      </c>
      <c r="AM19" s="262">
        <v>0</v>
      </c>
      <c r="AN19" s="262">
        <v>0</v>
      </c>
      <c r="AO19" s="262">
        <v>0</v>
      </c>
      <c r="AP19" s="262">
        <v>0</v>
      </c>
      <c r="AQ19" s="262">
        <v>0</v>
      </c>
      <c r="AR19" s="262">
        <v>0</v>
      </c>
      <c r="AS19" s="262">
        <v>0</v>
      </c>
      <c r="AT19" s="262">
        <v>0</v>
      </c>
      <c r="AU19" s="262">
        <v>0</v>
      </c>
      <c r="AV19" s="262">
        <v>0</v>
      </c>
      <c r="AW19" s="262">
        <v>0</v>
      </c>
      <c r="AX19" s="262">
        <v>0</v>
      </c>
      <c r="AY19" s="262">
        <v>0</v>
      </c>
      <c r="AZ19" s="262">
        <v>0</v>
      </c>
      <c r="BA19" s="262">
        <v>0</v>
      </c>
      <c r="BB19" s="262">
        <v>1</v>
      </c>
      <c r="BC19" s="58">
        <v>0</v>
      </c>
      <c r="BD19" s="58">
        <v>0</v>
      </c>
      <c r="BE19" s="58" t="s">
        <v>57</v>
      </c>
      <c r="BF19" s="58" t="s">
        <v>57</v>
      </c>
      <c r="BG19" s="58">
        <v>500</v>
      </c>
      <c r="BH19" s="58">
        <v>0</v>
      </c>
    </row>
    <row r="20" spans="1:64" ht="18.75" x14ac:dyDescent="0.3">
      <c r="A20" s="259" t="s">
        <v>728</v>
      </c>
      <c r="B20" s="260">
        <v>49</v>
      </c>
      <c r="C20" s="261">
        <v>16</v>
      </c>
      <c r="D20" s="261">
        <v>3</v>
      </c>
      <c r="E20" s="261">
        <v>5</v>
      </c>
      <c r="F20" s="261">
        <v>3</v>
      </c>
      <c r="G20" s="261">
        <v>4</v>
      </c>
      <c r="H20" s="261">
        <v>10</v>
      </c>
      <c r="I20" s="261">
        <v>1</v>
      </c>
      <c r="J20" s="261">
        <v>3</v>
      </c>
      <c r="K20" s="261">
        <v>0</v>
      </c>
      <c r="L20" s="261">
        <v>3</v>
      </c>
      <c r="M20" s="261">
        <v>2</v>
      </c>
      <c r="N20" s="261">
        <v>0</v>
      </c>
      <c r="O20" s="261">
        <v>4</v>
      </c>
      <c r="P20" s="261">
        <v>2</v>
      </c>
      <c r="Q20" s="261">
        <v>1</v>
      </c>
      <c r="R20" s="261">
        <v>1</v>
      </c>
      <c r="S20" s="261">
        <v>0</v>
      </c>
      <c r="T20" s="261">
        <v>7</v>
      </c>
      <c r="U20" s="261">
        <v>3</v>
      </c>
      <c r="V20" s="261">
        <v>1</v>
      </c>
      <c r="W20" s="261">
        <v>1</v>
      </c>
      <c r="X20" s="261">
        <v>1</v>
      </c>
      <c r="Y20" s="261">
        <v>1</v>
      </c>
      <c r="Z20" s="261">
        <v>0</v>
      </c>
      <c r="AA20" s="261">
        <v>0</v>
      </c>
      <c r="AB20" s="262">
        <v>7</v>
      </c>
      <c r="AC20" s="262">
        <v>3</v>
      </c>
      <c r="AD20" s="262">
        <v>3</v>
      </c>
      <c r="AE20" s="262">
        <v>1</v>
      </c>
      <c r="AF20" s="262">
        <v>1</v>
      </c>
      <c r="AG20" s="262">
        <v>0</v>
      </c>
      <c r="AH20" s="262">
        <v>0</v>
      </c>
      <c r="AI20" s="262">
        <v>0</v>
      </c>
      <c r="AJ20" s="262">
        <v>0</v>
      </c>
      <c r="AK20" s="262">
        <v>0</v>
      </c>
      <c r="AL20" s="262">
        <v>0</v>
      </c>
      <c r="AM20" s="262">
        <v>0</v>
      </c>
      <c r="AN20" s="262">
        <v>0</v>
      </c>
      <c r="AO20" s="262">
        <v>0</v>
      </c>
      <c r="AP20" s="262">
        <v>0</v>
      </c>
      <c r="AQ20" s="262">
        <v>0</v>
      </c>
      <c r="AR20" s="262">
        <v>0</v>
      </c>
      <c r="AS20" s="262">
        <v>0</v>
      </c>
      <c r="AT20" s="262">
        <v>0</v>
      </c>
      <c r="AU20" s="262">
        <v>0</v>
      </c>
      <c r="AV20" s="262">
        <v>0</v>
      </c>
      <c r="AW20" s="262">
        <v>0</v>
      </c>
      <c r="AX20" s="262">
        <v>0</v>
      </c>
      <c r="AY20" s="262">
        <v>0</v>
      </c>
      <c r="AZ20" s="262">
        <v>0</v>
      </c>
      <c r="BA20" s="262">
        <v>0</v>
      </c>
      <c r="BB20" s="262">
        <v>3</v>
      </c>
      <c r="BC20" s="263" t="s">
        <v>729</v>
      </c>
      <c r="BD20" s="263" t="s">
        <v>729</v>
      </c>
      <c r="BE20" s="58" t="s">
        <v>412</v>
      </c>
      <c r="BF20" s="58" t="s">
        <v>57</v>
      </c>
      <c r="BG20" s="58">
        <v>0</v>
      </c>
      <c r="BH20" s="58">
        <v>0</v>
      </c>
    </row>
    <row r="21" spans="1:64" ht="76.900000000000006" customHeight="1" x14ac:dyDescent="0.3">
      <c r="A21" s="259" t="s">
        <v>730</v>
      </c>
      <c r="B21" s="260">
        <v>63</v>
      </c>
      <c r="C21" s="261">
        <v>12</v>
      </c>
      <c r="D21" s="261">
        <v>6</v>
      </c>
      <c r="E21" s="261">
        <v>6</v>
      </c>
      <c r="F21" s="261">
        <v>3</v>
      </c>
      <c r="G21" s="261">
        <v>3</v>
      </c>
      <c r="H21" s="261">
        <v>8</v>
      </c>
      <c r="I21" s="261">
        <v>1</v>
      </c>
      <c r="J21" s="261">
        <v>3</v>
      </c>
      <c r="K21" s="261">
        <v>0</v>
      </c>
      <c r="L21" s="261">
        <v>2</v>
      </c>
      <c r="M21" s="261">
        <v>0</v>
      </c>
      <c r="N21" s="261">
        <v>0</v>
      </c>
      <c r="O21" s="261">
        <v>2</v>
      </c>
      <c r="P21" s="261">
        <v>0</v>
      </c>
      <c r="Q21" s="261">
        <v>0</v>
      </c>
      <c r="R21" s="261">
        <v>0</v>
      </c>
      <c r="S21" s="261">
        <v>0</v>
      </c>
      <c r="T21" s="261">
        <v>1</v>
      </c>
      <c r="U21" s="261">
        <v>1</v>
      </c>
      <c r="V21" s="261">
        <v>0</v>
      </c>
      <c r="W21" s="261">
        <v>0</v>
      </c>
      <c r="X21" s="261">
        <v>4</v>
      </c>
      <c r="Y21" s="261">
        <v>4</v>
      </c>
      <c r="Z21" s="261">
        <v>0</v>
      </c>
      <c r="AA21" s="261">
        <v>0</v>
      </c>
      <c r="AB21" s="262">
        <v>2</v>
      </c>
      <c r="AC21" s="262">
        <v>1</v>
      </c>
      <c r="AD21" s="262">
        <v>0</v>
      </c>
      <c r="AE21" s="262">
        <v>0</v>
      </c>
      <c r="AF21" s="262">
        <v>0</v>
      </c>
      <c r="AG21" s="262">
        <v>0</v>
      </c>
      <c r="AH21" s="262">
        <v>0</v>
      </c>
      <c r="AI21" s="262">
        <v>0</v>
      </c>
      <c r="AJ21" s="262">
        <v>0</v>
      </c>
      <c r="AK21" s="262">
        <v>0</v>
      </c>
      <c r="AL21" s="262">
        <v>0</v>
      </c>
      <c r="AM21" s="262">
        <v>0</v>
      </c>
      <c r="AN21" s="262">
        <v>0</v>
      </c>
      <c r="AO21" s="262">
        <v>0</v>
      </c>
      <c r="AP21" s="262">
        <v>0</v>
      </c>
      <c r="AQ21" s="262">
        <v>0</v>
      </c>
      <c r="AR21" s="262">
        <v>0</v>
      </c>
      <c r="AS21" s="262">
        <v>0</v>
      </c>
      <c r="AT21" s="262">
        <v>0</v>
      </c>
      <c r="AU21" s="262">
        <v>0</v>
      </c>
      <c r="AV21" s="262">
        <v>0</v>
      </c>
      <c r="AW21" s="262">
        <v>0</v>
      </c>
      <c r="AX21" s="262">
        <v>0</v>
      </c>
      <c r="AY21" s="262">
        <v>0</v>
      </c>
      <c r="AZ21" s="262">
        <v>0</v>
      </c>
      <c r="BA21" s="262">
        <v>0</v>
      </c>
      <c r="BB21" s="262">
        <v>1</v>
      </c>
      <c r="BC21" s="273" t="s">
        <v>731</v>
      </c>
      <c r="BD21" s="273" t="s">
        <v>731</v>
      </c>
      <c r="BE21" s="273" t="s">
        <v>732</v>
      </c>
      <c r="BF21" s="58" t="s">
        <v>57</v>
      </c>
      <c r="BG21" s="274" t="s">
        <v>733</v>
      </c>
      <c r="BH21" s="274" t="s">
        <v>734</v>
      </c>
    </row>
    <row r="22" spans="1:64" ht="45.75" x14ac:dyDescent="0.3">
      <c r="A22" s="259" t="s">
        <v>735</v>
      </c>
      <c r="B22" s="2">
        <v>38</v>
      </c>
      <c r="C22" s="261">
        <v>2</v>
      </c>
      <c r="D22" s="261">
        <v>0</v>
      </c>
      <c r="E22" s="261">
        <v>1</v>
      </c>
      <c r="F22" s="261">
        <v>1</v>
      </c>
      <c r="G22" s="261">
        <v>0</v>
      </c>
      <c r="H22" s="261">
        <v>0</v>
      </c>
      <c r="I22" s="261">
        <v>0</v>
      </c>
      <c r="J22" s="261">
        <v>0</v>
      </c>
      <c r="K22" s="261">
        <v>0</v>
      </c>
      <c r="L22" s="261">
        <v>0</v>
      </c>
      <c r="M22" s="261">
        <v>0</v>
      </c>
      <c r="N22" s="261">
        <v>0</v>
      </c>
      <c r="O22" s="261">
        <v>0</v>
      </c>
      <c r="P22" s="261">
        <v>0</v>
      </c>
      <c r="Q22" s="261">
        <v>0</v>
      </c>
      <c r="R22" s="261">
        <v>2</v>
      </c>
      <c r="S22" s="261">
        <v>0</v>
      </c>
      <c r="T22" s="261">
        <v>0</v>
      </c>
      <c r="U22" s="261">
        <v>0</v>
      </c>
      <c r="V22" s="261">
        <v>0</v>
      </c>
      <c r="W22" s="261">
        <v>0</v>
      </c>
      <c r="X22" s="261">
        <v>0</v>
      </c>
      <c r="Y22" s="261">
        <v>0</v>
      </c>
      <c r="Z22" s="261">
        <v>0</v>
      </c>
      <c r="AA22" s="261">
        <v>0</v>
      </c>
      <c r="AB22" s="262">
        <v>0</v>
      </c>
      <c r="AC22" s="262">
        <v>0</v>
      </c>
      <c r="AD22" s="262">
        <v>0</v>
      </c>
      <c r="AE22" s="262">
        <v>0</v>
      </c>
      <c r="AF22" s="262">
        <v>0</v>
      </c>
      <c r="AG22" s="262">
        <v>0</v>
      </c>
      <c r="AH22" s="262">
        <v>0</v>
      </c>
      <c r="AI22" s="262">
        <v>0</v>
      </c>
      <c r="AJ22" s="262">
        <v>0</v>
      </c>
      <c r="AK22" s="262">
        <v>0</v>
      </c>
      <c r="AL22" s="262">
        <v>0</v>
      </c>
      <c r="AM22" s="262">
        <v>0</v>
      </c>
      <c r="AN22" s="262">
        <v>0</v>
      </c>
      <c r="AO22" s="262">
        <v>0</v>
      </c>
      <c r="AP22" s="262">
        <v>0</v>
      </c>
      <c r="AQ22" s="262">
        <v>0</v>
      </c>
      <c r="AR22" s="262">
        <v>0</v>
      </c>
      <c r="AS22" s="262">
        <v>0</v>
      </c>
      <c r="AT22" s="262">
        <v>0</v>
      </c>
      <c r="AU22" s="262">
        <v>0</v>
      </c>
      <c r="AV22" s="262">
        <v>0</v>
      </c>
      <c r="AW22" s="262">
        <v>0</v>
      </c>
      <c r="AX22" s="262">
        <v>0</v>
      </c>
      <c r="AY22" s="262">
        <v>0</v>
      </c>
      <c r="AZ22" s="262">
        <v>0</v>
      </c>
      <c r="BA22" s="262">
        <v>0</v>
      </c>
      <c r="BB22" s="262">
        <v>1</v>
      </c>
      <c r="BC22" s="263" t="s">
        <v>736</v>
      </c>
      <c r="BD22" s="263" t="s">
        <v>736</v>
      </c>
      <c r="BE22" s="263" t="s">
        <v>736</v>
      </c>
      <c r="BF22" s="58" t="s">
        <v>54</v>
      </c>
      <c r="BG22" s="58">
        <v>0</v>
      </c>
      <c r="BH22" s="58">
        <v>0</v>
      </c>
    </row>
    <row r="23" spans="1:64" ht="18.75" x14ac:dyDescent="0.3">
      <c r="A23" s="259" t="s">
        <v>737</v>
      </c>
      <c r="B23" s="260">
        <v>43</v>
      </c>
      <c r="C23" s="261">
        <v>3</v>
      </c>
      <c r="D23" s="261">
        <v>3</v>
      </c>
      <c r="E23" s="261">
        <v>2</v>
      </c>
      <c r="F23" s="261">
        <v>1</v>
      </c>
      <c r="G23" s="261">
        <v>0</v>
      </c>
      <c r="H23" s="261">
        <v>1</v>
      </c>
      <c r="I23" s="261">
        <v>0</v>
      </c>
      <c r="J23" s="261">
        <v>2</v>
      </c>
      <c r="K23" s="261">
        <v>1</v>
      </c>
      <c r="L23" s="261">
        <v>3</v>
      </c>
      <c r="M23" s="261">
        <v>0</v>
      </c>
      <c r="N23" s="261">
        <v>0</v>
      </c>
      <c r="O23" s="261">
        <v>0</v>
      </c>
      <c r="P23" s="261">
        <v>0</v>
      </c>
      <c r="Q23" s="261">
        <v>0</v>
      </c>
      <c r="R23" s="261">
        <v>0</v>
      </c>
      <c r="S23" s="261">
        <v>0</v>
      </c>
      <c r="T23" s="261">
        <v>0</v>
      </c>
      <c r="U23" s="261">
        <v>0</v>
      </c>
      <c r="V23" s="261">
        <v>0</v>
      </c>
      <c r="W23" s="261">
        <v>0</v>
      </c>
      <c r="X23" s="261">
        <v>0</v>
      </c>
      <c r="Y23" s="261">
        <v>0</v>
      </c>
      <c r="Z23" s="261">
        <v>0</v>
      </c>
      <c r="AA23" s="261">
        <v>0</v>
      </c>
      <c r="AB23" s="262">
        <v>1</v>
      </c>
      <c r="AC23" s="262">
        <v>0</v>
      </c>
      <c r="AD23" s="262">
        <v>1</v>
      </c>
      <c r="AE23" s="262">
        <v>0</v>
      </c>
      <c r="AF23" s="262">
        <v>0</v>
      </c>
      <c r="AG23" s="262">
        <v>0</v>
      </c>
      <c r="AH23" s="262">
        <v>0</v>
      </c>
      <c r="AI23" s="262">
        <v>0</v>
      </c>
      <c r="AJ23" s="262">
        <v>0</v>
      </c>
      <c r="AK23" s="262">
        <v>0</v>
      </c>
      <c r="AL23" s="262">
        <v>0</v>
      </c>
      <c r="AM23" s="262">
        <v>0</v>
      </c>
      <c r="AN23" s="262">
        <v>0</v>
      </c>
      <c r="AO23" s="262">
        <v>0</v>
      </c>
      <c r="AP23" s="262">
        <v>0</v>
      </c>
      <c r="AQ23" s="262">
        <v>0</v>
      </c>
      <c r="AR23" s="262">
        <v>0</v>
      </c>
      <c r="AS23" s="262">
        <v>0</v>
      </c>
      <c r="AT23" s="262">
        <v>0</v>
      </c>
      <c r="AU23" s="262">
        <v>0</v>
      </c>
      <c r="AV23" s="262">
        <v>0</v>
      </c>
      <c r="AW23" s="262">
        <v>0</v>
      </c>
      <c r="AX23" s="262">
        <v>0</v>
      </c>
      <c r="AY23" s="262">
        <v>0</v>
      </c>
      <c r="AZ23" s="262">
        <v>0</v>
      </c>
      <c r="BA23" s="262">
        <v>0</v>
      </c>
      <c r="BB23" s="262">
        <v>1</v>
      </c>
      <c r="BC23" s="263" t="s">
        <v>738</v>
      </c>
      <c r="BD23" s="263" t="s">
        <v>738</v>
      </c>
      <c r="BE23" s="58" t="s">
        <v>717</v>
      </c>
      <c r="BF23" s="58" t="s">
        <v>57</v>
      </c>
      <c r="BG23" s="58">
        <v>1000</v>
      </c>
      <c r="BH23" s="360">
        <v>1000</v>
      </c>
    </row>
    <row r="24" spans="1:64" ht="18.75" x14ac:dyDescent="0.3">
      <c r="A24" s="259" t="s">
        <v>739</v>
      </c>
      <c r="B24" s="260">
        <v>43</v>
      </c>
      <c r="C24" s="261">
        <v>11</v>
      </c>
      <c r="D24" s="261">
        <v>0</v>
      </c>
      <c r="E24" s="261">
        <v>3</v>
      </c>
      <c r="F24" s="261">
        <v>2</v>
      </c>
      <c r="G24" s="261">
        <v>4</v>
      </c>
      <c r="H24" s="261">
        <v>10</v>
      </c>
      <c r="I24" s="261">
        <v>0</v>
      </c>
      <c r="J24" s="261">
        <v>0</v>
      </c>
      <c r="K24" s="261">
        <v>1</v>
      </c>
      <c r="L24" s="261">
        <v>3</v>
      </c>
      <c r="M24" s="261">
        <v>3</v>
      </c>
      <c r="N24" s="261">
        <v>0</v>
      </c>
      <c r="O24" s="261">
        <v>3</v>
      </c>
      <c r="P24" s="261">
        <v>5</v>
      </c>
      <c r="Q24" s="261">
        <v>0</v>
      </c>
      <c r="R24" s="261">
        <v>0</v>
      </c>
      <c r="S24" s="261">
        <v>0</v>
      </c>
      <c r="T24" s="261">
        <v>2</v>
      </c>
      <c r="U24" s="261">
        <v>2</v>
      </c>
      <c r="V24" s="261">
        <v>2</v>
      </c>
      <c r="W24" s="261">
        <v>2</v>
      </c>
      <c r="X24" s="261">
        <v>1</v>
      </c>
      <c r="Y24" s="261">
        <v>0</v>
      </c>
      <c r="Z24" s="261">
        <v>1</v>
      </c>
      <c r="AA24" s="261">
        <v>1</v>
      </c>
      <c r="AB24" s="262">
        <v>3</v>
      </c>
      <c r="AC24" s="262">
        <v>2</v>
      </c>
      <c r="AD24" s="262">
        <v>1</v>
      </c>
      <c r="AE24" s="262">
        <v>0</v>
      </c>
      <c r="AF24" s="262">
        <v>1</v>
      </c>
      <c r="AG24" s="262">
        <v>0</v>
      </c>
      <c r="AH24" s="262">
        <v>0</v>
      </c>
      <c r="AI24" s="262">
        <v>0</v>
      </c>
      <c r="AJ24" s="262">
        <v>0</v>
      </c>
      <c r="AK24" s="262">
        <v>0</v>
      </c>
      <c r="AL24" s="262">
        <v>0</v>
      </c>
      <c r="AM24" s="262">
        <v>0</v>
      </c>
      <c r="AN24" s="262">
        <v>1</v>
      </c>
      <c r="AO24" s="262">
        <v>1</v>
      </c>
      <c r="AP24" s="262">
        <v>2</v>
      </c>
      <c r="AQ24" s="262">
        <v>2</v>
      </c>
      <c r="AR24" s="262">
        <v>0</v>
      </c>
      <c r="AS24" s="262">
        <v>0</v>
      </c>
      <c r="AT24" s="262">
        <v>0</v>
      </c>
      <c r="AU24" s="262">
        <v>0</v>
      </c>
      <c r="AV24" s="262">
        <v>0</v>
      </c>
      <c r="AW24" s="262">
        <v>0</v>
      </c>
      <c r="AX24" s="262">
        <v>0</v>
      </c>
      <c r="AY24" s="262">
        <v>0</v>
      </c>
      <c r="AZ24" s="262">
        <v>0</v>
      </c>
      <c r="BA24" s="262">
        <v>0</v>
      </c>
      <c r="BB24" s="262">
        <v>1</v>
      </c>
      <c r="BC24" s="263" t="s">
        <v>740</v>
      </c>
      <c r="BD24" s="263" t="s">
        <v>740</v>
      </c>
      <c r="BE24" s="263" t="s">
        <v>740</v>
      </c>
      <c r="BF24" s="58" t="s">
        <v>57</v>
      </c>
      <c r="BG24" s="58"/>
      <c r="BH24" s="361">
        <v>1000</v>
      </c>
    </row>
    <row r="25" spans="1:64" ht="18.75" x14ac:dyDescent="0.3">
      <c r="A25" s="259" t="s">
        <v>741</v>
      </c>
      <c r="B25" s="260">
        <v>74</v>
      </c>
      <c r="C25" s="261">
        <v>14</v>
      </c>
      <c r="D25" s="261">
        <v>5</v>
      </c>
      <c r="E25" s="261">
        <v>2</v>
      </c>
      <c r="F25" s="261">
        <v>3</v>
      </c>
      <c r="G25" s="261">
        <v>2</v>
      </c>
      <c r="H25" s="261">
        <v>14</v>
      </c>
      <c r="I25" s="261">
        <v>0</v>
      </c>
      <c r="J25" s="261">
        <v>0</v>
      </c>
      <c r="K25" s="261">
        <v>2</v>
      </c>
      <c r="L25" s="261">
        <v>5</v>
      </c>
      <c r="M25" s="261">
        <v>1</v>
      </c>
      <c r="N25" s="261">
        <v>0</v>
      </c>
      <c r="O25" s="261">
        <v>0</v>
      </c>
      <c r="P25" s="261">
        <v>6</v>
      </c>
      <c r="Q25" s="261">
        <v>0</v>
      </c>
      <c r="R25" s="261">
        <v>1</v>
      </c>
      <c r="S25" s="261">
        <v>0</v>
      </c>
      <c r="T25" s="261">
        <v>2</v>
      </c>
      <c r="U25" s="261">
        <v>2</v>
      </c>
      <c r="V25" s="261">
        <v>2</v>
      </c>
      <c r="W25" s="261">
        <v>2</v>
      </c>
      <c r="X25" s="261">
        <v>2</v>
      </c>
      <c r="Y25" s="261">
        <v>2</v>
      </c>
      <c r="Z25" s="261">
        <v>0</v>
      </c>
      <c r="AA25" s="261">
        <v>0</v>
      </c>
      <c r="AB25" s="262">
        <v>5</v>
      </c>
      <c r="AC25" s="262">
        <v>5</v>
      </c>
      <c r="AD25" s="262">
        <v>0</v>
      </c>
      <c r="AE25" s="262">
        <v>0</v>
      </c>
      <c r="AF25" s="262">
        <v>2</v>
      </c>
      <c r="AG25" s="262">
        <v>1</v>
      </c>
      <c r="AH25" s="262">
        <v>0</v>
      </c>
      <c r="AI25" s="262">
        <v>0</v>
      </c>
      <c r="AJ25" s="262">
        <v>0</v>
      </c>
      <c r="AK25" s="262">
        <v>0</v>
      </c>
      <c r="AL25" s="262">
        <v>0</v>
      </c>
      <c r="AM25" s="262">
        <v>0</v>
      </c>
      <c r="AN25" s="262">
        <v>0</v>
      </c>
      <c r="AO25" s="262">
        <v>0</v>
      </c>
      <c r="AP25" s="262">
        <v>0</v>
      </c>
      <c r="AQ25" s="262">
        <v>0</v>
      </c>
      <c r="AR25" s="262">
        <v>0</v>
      </c>
      <c r="AS25" s="262">
        <v>0</v>
      </c>
      <c r="AT25" s="262">
        <v>0</v>
      </c>
      <c r="AU25" s="262">
        <v>0</v>
      </c>
      <c r="AV25" s="262">
        <v>0</v>
      </c>
      <c r="AW25" s="262">
        <v>0</v>
      </c>
      <c r="AX25" s="262">
        <v>0</v>
      </c>
      <c r="AY25" s="262">
        <v>0</v>
      </c>
      <c r="AZ25" s="262">
        <v>0</v>
      </c>
      <c r="BA25" s="262">
        <v>0</v>
      </c>
      <c r="BB25" s="262">
        <v>0</v>
      </c>
      <c r="BC25" s="263" t="s">
        <v>742</v>
      </c>
      <c r="BD25" s="263" t="s">
        <v>742</v>
      </c>
      <c r="BE25" s="58"/>
      <c r="BF25" s="58" t="s">
        <v>57</v>
      </c>
      <c r="BG25" s="58">
        <v>500</v>
      </c>
      <c r="BH25" s="58" t="s">
        <v>505</v>
      </c>
    </row>
    <row r="26" spans="1:64" ht="18.75" x14ac:dyDescent="0.3">
      <c r="A26" s="259" t="s">
        <v>743</v>
      </c>
      <c r="B26" s="260">
        <v>40</v>
      </c>
      <c r="C26" s="261">
        <v>6</v>
      </c>
      <c r="D26" s="261">
        <v>1</v>
      </c>
      <c r="E26" s="261">
        <v>4</v>
      </c>
      <c r="F26" s="261">
        <v>0</v>
      </c>
      <c r="G26" s="261">
        <v>2</v>
      </c>
      <c r="H26" s="261">
        <v>3</v>
      </c>
      <c r="I26" s="261">
        <v>0</v>
      </c>
      <c r="J26" s="261">
        <v>1</v>
      </c>
      <c r="K26" s="261">
        <v>0</v>
      </c>
      <c r="L26" s="261">
        <v>1</v>
      </c>
      <c r="M26" s="261">
        <v>3</v>
      </c>
      <c r="N26" s="261">
        <v>1</v>
      </c>
      <c r="O26" s="261">
        <v>0</v>
      </c>
      <c r="P26" s="261">
        <v>1</v>
      </c>
      <c r="Q26" s="261">
        <v>1</v>
      </c>
      <c r="R26" s="261">
        <v>0</v>
      </c>
      <c r="S26" s="261">
        <v>0</v>
      </c>
      <c r="T26" s="261">
        <v>0</v>
      </c>
      <c r="U26" s="261">
        <v>0</v>
      </c>
      <c r="V26" s="261">
        <v>0</v>
      </c>
      <c r="W26" s="261">
        <v>0</v>
      </c>
      <c r="X26" s="261">
        <v>1</v>
      </c>
      <c r="Y26" s="261">
        <v>1</v>
      </c>
      <c r="Z26" s="261">
        <v>0</v>
      </c>
      <c r="AA26" s="261">
        <v>0</v>
      </c>
      <c r="AB26" s="262">
        <v>3</v>
      </c>
      <c r="AC26" s="262">
        <v>2</v>
      </c>
      <c r="AD26" s="262">
        <v>0</v>
      </c>
      <c r="AE26" s="262">
        <v>1</v>
      </c>
      <c r="AF26" s="262">
        <v>0</v>
      </c>
      <c r="AG26" s="262">
        <v>0</v>
      </c>
      <c r="AH26" s="262">
        <v>0</v>
      </c>
      <c r="AI26" s="262">
        <v>0</v>
      </c>
      <c r="AJ26" s="262">
        <v>0</v>
      </c>
      <c r="AK26" s="262">
        <v>0</v>
      </c>
      <c r="AL26" s="262">
        <v>1</v>
      </c>
      <c r="AM26" s="262">
        <v>1</v>
      </c>
      <c r="AN26" s="262">
        <v>0</v>
      </c>
      <c r="AO26" s="262">
        <v>0</v>
      </c>
      <c r="AP26" s="262">
        <v>0</v>
      </c>
      <c r="AQ26" s="262">
        <v>0</v>
      </c>
      <c r="AR26" s="262">
        <v>0</v>
      </c>
      <c r="AS26" s="262">
        <v>0</v>
      </c>
      <c r="AT26" s="262">
        <v>0</v>
      </c>
      <c r="AU26" s="262">
        <v>0</v>
      </c>
      <c r="AV26" s="262">
        <v>0</v>
      </c>
      <c r="AW26" s="262">
        <v>0</v>
      </c>
      <c r="AX26" s="262">
        <v>0</v>
      </c>
      <c r="AY26" s="262">
        <v>0</v>
      </c>
      <c r="AZ26" s="262">
        <v>0</v>
      </c>
      <c r="BA26" s="262">
        <v>0</v>
      </c>
      <c r="BB26" s="262">
        <v>0</v>
      </c>
      <c r="BC26" s="263" t="s">
        <v>744</v>
      </c>
      <c r="BD26" s="263" t="s">
        <v>744</v>
      </c>
      <c r="BE26" s="263" t="s">
        <v>744</v>
      </c>
      <c r="BF26" s="58" t="s">
        <v>57</v>
      </c>
      <c r="BG26" s="58">
        <v>0</v>
      </c>
      <c r="BH26" s="58">
        <v>3000</v>
      </c>
    </row>
    <row r="27" spans="1:64" ht="18.75" x14ac:dyDescent="0.3">
      <c r="A27" s="259" t="s">
        <v>745</v>
      </c>
      <c r="B27" s="260">
        <v>55</v>
      </c>
      <c r="C27" s="261">
        <v>8</v>
      </c>
      <c r="D27" s="261">
        <v>1</v>
      </c>
      <c r="E27" s="261">
        <v>2</v>
      </c>
      <c r="F27" s="261">
        <v>3</v>
      </c>
      <c r="G27" s="261">
        <v>0</v>
      </c>
      <c r="H27" s="261">
        <v>7</v>
      </c>
      <c r="I27" s="261">
        <v>0</v>
      </c>
      <c r="J27" s="261">
        <v>1</v>
      </c>
      <c r="K27" s="261">
        <v>0</v>
      </c>
      <c r="L27" s="261">
        <v>0</v>
      </c>
      <c r="M27" s="261">
        <v>0</v>
      </c>
      <c r="N27" s="261">
        <v>3</v>
      </c>
      <c r="O27" s="261">
        <v>6</v>
      </c>
      <c r="P27" s="261">
        <v>0</v>
      </c>
      <c r="Q27" s="261">
        <v>0</v>
      </c>
      <c r="R27" s="261">
        <v>0</v>
      </c>
      <c r="S27" s="261">
        <v>0</v>
      </c>
      <c r="T27" s="261">
        <v>0</v>
      </c>
      <c r="U27" s="261">
        <v>0</v>
      </c>
      <c r="V27" s="261">
        <v>0</v>
      </c>
      <c r="W27" s="261">
        <v>0</v>
      </c>
      <c r="X27" s="261">
        <v>4</v>
      </c>
      <c r="Y27" s="261">
        <v>5</v>
      </c>
      <c r="Z27" s="261">
        <v>0</v>
      </c>
      <c r="AA27" s="261">
        <v>0</v>
      </c>
      <c r="AB27" s="262">
        <v>2</v>
      </c>
      <c r="AC27" s="262">
        <v>1</v>
      </c>
      <c r="AD27" s="262">
        <v>1</v>
      </c>
      <c r="AE27" s="262">
        <v>0</v>
      </c>
      <c r="AF27" s="262">
        <v>1</v>
      </c>
      <c r="AG27" s="262">
        <v>0</v>
      </c>
      <c r="AH27" s="262">
        <v>0</v>
      </c>
      <c r="AI27" s="262">
        <v>0</v>
      </c>
      <c r="AJ27" s="262">
        <v>0</v>
      </c>
      <c r="AK27" s="262">
        <v>0</v>
      </c>
      <c r="AL27" s="262">
        <v>1</v>
      </c>
      <c r="AM27" s="262">
        <v>1</v>
      </c>
      <c r="AN27" s="262">
        <v>0</v>
      </c>
      <c r="AO27" s="262">
        <v>0</v>
      </c>
      <c r="AP27" s="262">
        <v>1</v>
      </c>
      <c r="AQ27" s="262">
        <v>1</v>
      </c>
      <c r="AR27" s="262">
        <v>0</v>
      </c>
      <c r="AS27" s="262">
        <v>0</v>
      </c>
      <c r="AT27" s="262">
        <v>0</v>
      </c>
      <c r="AU27" s="262">
        <v>0</v>
      </c>
      <c r="AV27" s="262">
        <v>0</v>
      </c>
      <c r="AW27" s="262">
        <v>0</v>
      </c>
      <c r="AX27" s="262">
        <v>0</v>
      </c>
      <c r="AY27" s="262">
        <v>1</v>
      </c>
      <c r="AZ27" s="262">
        <v>0</v>
      </c>
      <c r="BA27" s="262">
        <v>0</v>
      </c>
      <c r="BB27" s="262">
        <v>2</v>
      </c>
      <c r="BC27" s="58"/>
      <c r="BD27" s="58" t="s">
        <v>54</v>
      </c>
      <c r="BE27" s="58" t="s">
        <v>57</v>
      </c>
      <c r="BF27" s="58" t="s">
        <v>57</v>
      </c>
      <c r="BG27" s="58">
        <v>1500</v>
      </c>
      <c r="BH27" s="58">
        <v>1000</v>
      </c>
    </row>
    <row r="28" spans="1:64" ht="18.75" x14ac:dyDescent="0.3">
      <c r="A28" s="259" t="s">
        <v>746</v>
      </c>
      <c r="B28" s="260">
        <v>18</v>
      </c>
      <c r="C28" s="261">
        <v>1</v>
      </c>
      <c r="D28" s="261">
        <v>0</v>
      </c>
      <c r="E28" s="261">
        <v>0</v>
      </c>
      <c r="F28" s="261">
        <v>0</v>
      </c>
      <c r="G28" s="261">
        <v>1</v>
      </c>
      <c r="H28" s="261">
        <v>0</v>
      </c>
      <c r="I28" s="261">
        <v>0</v>
      </c>
      <c r="J28" s="261">
        <v>1</v>
      </c>
      <c r="K28" s="261">
        <v>0</v>
      </c>
      <c r="L28" s="261">
        <v>0</v>
      </c>
      <c r="M28" s="261">
        <v>0</v>
      </c>
      <c r="N28" s="261">
        <v>0</v>
      </c>
      <c r="O28" s="261">
        <v>1</v>
      </c>
      <c r="P28" s="261">
        <v>0</v>
      </c>
      <c r="Q28" s="261">
        <v>0</v>
      </c>
      <c r="R28" s="261">
        <v>0</v>
      </c>
      <c r="S28" s="261">
        <v>0</v>
      </c>
      <c r="T28" s="261">
        <v>0</v>
      </c>
      <c r="U28" s="261">
        <v>0</v>
      </c>
      <c r="V28" s="261">
        <v>0</v>
      </c>
      <c r="W28" s="261">
        <v>0</v>
      </c>
      <c r="X28" s="261">
        <v>0</v>
      </c>
      <c r="Y28" s="261">
        <v>0</v>
      </c>
      <c r="Z28" s="261">
        <v>1</v>
      </c>
      <c r="AA28" s="261">
        <v>1</v>
      </c>
      <c r="AB28" s="262">
        <v>1</v>
      </c>
      <c r="AC28" s="262">
        <v>0</v>
      </c>
      <c r="AD28" s="262">
        <v>1</v>
      </c>
      <c r="AE28" s="262">
        <v>0</v>
      </c>
      <c r="AF28" s="262">
        <v>1</v>
      </c>
      <c r="AG28" s="262">
        <v>0</v>
      </c>
      <c r="AH28" s="262">
        <v>0</v>
      </c>
      <c r="AI28" s="262">
        <v>0</v>
      </c>
      <c r="AJ28" s="262">
        <v>0</v>
      </c>
      <c r="AK28" s="262">
        <v>0</v>
      </c>
      <c r="AL28" s="262">
        <v>0</v>
      </c>
      <c r="AM28" s="262">
        <v>0</v>
      </c>
      <c r="AN28" s="262">
        <v>0</v>
      </c>
      <c r="AO28" s="262">
        <v>0</v>
      </c>
      <c r="AP28" s="262">
        <v>0</v>
      </c>
      <c r="AQ28" s="262">
        <v>0</v>
      </c>
      <c r="AR28" s="262">
        <v>0</v>
      </c>
      <c r="AS28" s="262">
        <v>0</v>
      </c>
      <c r="AT28" s="262">
        <v>0</v>
      </c>
      <c r="AU28" s="262">
        <v>0</v>
      </c>
      <c r="AV28" s="262">
        <v>0</v>
      </c>
      <c r="AW28" s="262">
        <v>0</v>
      </c>
      <c r="AX28" s="262">
        <v>0</v>
      </c>
      <c r="AY28" s="262">
        <v>0</v>
      </c>
      <c r="AZ28" s="262">
        <v>0</v>
      </c>
      <c r="BA28" s="262">
        <v>0</v>
      </c>
      <c r="BB28" s="262">
        <v>1</v>
      </c>
      <c r="BC28" s="58">
        <v>0</v>
      </c>
      <c r="BD28" s="58" t="s">
        <v>54</v>
      </c>
      <c r="BE28" s="58" t="s">
        <v>717</v>
      </c>
      <c r="BF28" s="58" t="s">
        <v>54</v>
      </c>
      <c r="BG28" s="58">
        <v>0</v>
      </c>
      <c r="BH28" s="58">
        <v>0</v>
      </c>
    </row>
    <row r="29" spans="1:64" ht="18.75" x14ac:dyDescent="0.3">
      <c r="A29" s="139" t="s">
        <v>85</v>
      </c>
      <c r="B29" s="88">
        <f t="shared" ref="B29:AG29" si="2">B30+B31+B32+B33+B34+B35+B36+B37+B38+B39+B40+B41+B42+B43+B44+B45+B46+B47+B48+B49+B50+B51</f>
        <v>983</v>
      </c>
      <c r="C29" s="88">
        <f t="shared" si="2"/>
        <v>152</v>
      </c>
      <c r="D29" s="88">
        <f t="shared" si="2"/>
        <v>18</v>
      </c>
      <c r="E29" s="88">
        <f t="shared" si="2"/>
        <v>38</v>
      </c>
      <c r="F29" s="88">
        <f t="shared" si="2"/>
        <v>39</v>
      </c>
      <c r="G29" s="88">
        <f t="shared" si="2"/>
        <v>27</v>
      </c>
      <c r="H29" s="88">
        <f t="shared" si="2"/>
        <v>70</v>
      </c>
      <c r="I29" s="88">
        <f t="shared" si="2"/>
        <v>17</v>
      </c>
      <c r="J29" s="88">
        <f t="shared" si="2"/>
        <v>66</v>
      </c>
      <c r="K29" s="88">
        <f t="shared" si="2"/>
        <v>7</v>
      </c>
      <c r="L29" s="88">
        <f t="shared" si="2"/>
        <v>33</v>
      </c>
      <c r="M29" s="88">
        <f t="shared" si="2"/>
        <v>20</v>
      </c>
      <c r="N29" s="88">
        <f t="shared" si="2"/>
        <v>15</v>
      </c>
      <c r="O29" s="88">
        <f t="shared" si="2"/>
        <v>57</v>
      </c>
      <c r="P29" s="88">
        <f t="shared" si="2"/>
        <v>28</v>
      </c>
      <c r="Q29" s="88">
        <f t="shared" si="2"/>
        <v>5</v>
      </c>
      <c r="R29" s="88">
        <f t="shared" si="2"/>
        <v>7</v>
      </c>
      <c r="S29" s="88">
        <f t="shared" si="2"/>
        <v>0</v>
      </c>
      <c r="T29" s="88">
        <f t="shared" si="2"/>
        <v>46</v>
      </c>
      <c r="U29" s="88">
        <f t="shared" si="2"/>
        <v>49</v>
      </c>
      <c r="V29" s="88">
        <f t="shared" si="2"/>
        <v>17</v>
      </c>
      <c r="W29" s="88">
        <f t="shared" si="2"/>
        <v>17</v>
      </c>
      <c r="X29" s="88">
        <f t="shared" si="2"/>
        <v>8</v>
      </c>
      <c r="Y29" s="88">
        <f t="shared" si="2"/>
        <v>8</v>
      </c>
      <c r="Z29" s="88">
        <f t="shared" si="2"/>
        <v>4</v>
      </c>
      <c r="AA29" s="88">
        <f t="shared" si="2"/>
        <v>6</v>
      </c>
      <c r="AB29" s="88">
        <f t="shared" si="2"/>
        <v>54</v>
      </c>
      <c r="AC29" s="88">
        <f t="shared" si="2"/>
        <v>28</v>
      </c>
      <c r="AD29" s="88">
        <f t="shared" si="2"/>
        <v>25</v>
      </c>
      <c r="AE29" s="88">
        <f t="shared" si="2"/>
        <v>2</v>
      </c>
      <c r="AF29" s="88">
        <f t="shared" si="2"/>
        <v>8</v>
      </c>
      <c r="AG29" s="88">
        <f t="shared" si="2"/>
        <v>0</v>
      </c>
      <c r="AH29" s="88">
        <v>0</v>
      </c>
      <c r="AI29" s="88">
        <v>0</v>
      </c>
      <c r="AJ29" s="88">
        <f t="shared" ref="AJ29:AO29" si="3">AJ30+AJ31+AJ32+AJ33+AJ34+AJ35+AJ36+AJ37+AJ38+AJ39+AJ40+AJ41+AJ42+AJ43+AJ44+AJ45+AJ46+AJ47+AJ48+AJ49+AJ50+AJ51</f>
        <v>6</v>
      </c>
      <c r="AK29" s="88">
        <f t="shared" si="3"/>
        <v>4</v>
      </c>
      <c r="AL29" s="88">
        <f t="shared" si="3"/>
        <v>4</v>
      </c>
      <c r="AM29" s="88">
        <f t="shared" si="3"/>
        <v>2</v>
      </c>
      <c r="AN29" s="88">
        <f t="shared" si="3"/>
        <v>4</v>
      </c>
      <c r="AO29" s="88">
        <f t="shared" si="3"/>
        <v>4</v>
      </c>
      <c r="AP29" s="88">
        <v>1</v>
      </c>
      <c r="AQ29" s="88">
        <v>1</v>
      </c>
      <c r="AR29" s="88">
        <f t="shared" ref="AR29:BB29" si="4">AR30+AR31+AR32+AR33+AR34+AR35+AR36+AR37+AR38+AR39+AR40+AR41+AR42+AR43+AR44+AR45+AR46+AR47+AR48+AR49+AR50+AR51</f>
        <v>2</v>
      </c>
      <c r="AS29" s="88">
        <f t="shared" si="4"/>
        <v>2</v>
      </c>
      <c r="AT29" s="88">
        <f t="shared" si="4"/>
        <v>3</v>
      </c>
      <c r="AU29" s="88">
        <f t="shared" si="4"/>
        <v>3</v>
      </c>
      <c r="AV29" s="88">
        <f t="shared" si="4"/>
        <v>0</v>
      </c>
      <c r="AW29" s="88">
        <f t="shared" si="4"/>
        <v>0</v>
      </c>
      <c r="AX29" s="88">
        <f t="shared" si="4"/>
        <v>0</v>
      </c>
      <c r="AY29" s="88">
        <f t="shared" si="4"/>
        <v>0</v>
      </c>
      <c r="AZ29" s="88">
        <f t="shared" si="4"/>
        <v>0</v>
      </c>
      <c r="BA29" s="88">
        <f t="shared" si="4"/>
        <v>1</v>
      </c>
      <c r="BB29" s="88">
        <f t="shared" si="4"/>
        <v>35</v>
      </c>
      <c r="BC29" s="69"/>
      <c r="BD29" s="69"/>
      <c r="BE29" s="69"/>
      <c r="BF29" s="69"/>
      <c r="BG29" s="69"/>
      <c r="BH29" s="69"/>
    </row>
    <row r="30" spans="1:64" ht="18.75" x14ac:dyDescent="0.3">
      <c r="A30" s="259" t="s">
        <v>747</v>
      </c>
      <c r="B30" s="266">
        <v>27</v>
      </c>
      <c r="C30" s="267">
        <v>0</v>
      </c>
      <c r="D30" s="267">
        <v>0</v>
      </c>
      <c r="E30" s="267">
        <v>3</v>
      </c>
      <c r="F30" s="267">
        <v>2</v>
      </c>
      <c r="G30" s="267">
        <v>1</v>
      </c>
      <c r="H30" s="267">
        <v>0</v>
      </c>
      <c r="I30" s="267">
        <v>2</v>
      </c>
      <c r="J30" s="267">
        <v>4</v>
      </c>
      <c r="K30" s="267">
        <v>0</v>
      </c>
      <c r="L30" s="267">
        <v>0</v>
      </c>
      <c r="M30" s="267">
        <v>0</v>
      </c>
      <c r="N30" s="267">
        <v>2</v>
      </c>
      <c r="O30" s="267">
        <v>0</v>
      </c>
      <c r="P30" s="267">
        <v>0</v>
      </c>
      <c r="Q30" s="267">
        <v>1</v>
      </c>
      <c r="R30" s="267">
        <v>0</v>
      </c>
      <c r="S30" s="267">
        <v>0</v>
      </c>
      <c r="T30" s="267">
        <v>0</v>
      </c>
      <c r="U30" s="267">
        <v>0</v>
      </c>
      <c r="V30" s="267">
        <v>0</v>
      </c>
      <c r="W30" s="267">
        <v>0</v>
      </c>
      <c r="X30" s="267">
        <v>0</v>
      </c>
      <c r="Y30" s="267">
        <v>0</v>
      </c>
      <c r="Z30" s="267">
        <v>1</v>
      </c>
      <c r="AA30" s="267">
        <v>2</v>
      </c>
      <c r="AB30" s="268">
        <v>2</v>
      </c>
      <c r="AC30" s="268">
        <v>0</v>
      </c>
      <c r="AD30" s="268">
        <v>2</v>
      </c>
      <c r="AE30" s="268">
        <v>0</v>
      </c>
      <c r="AF30" s="268">
        <v>0</v>
      </c>
      <c r="AG30" s="268">
        <v>0</v>
      </c>
      <c r="AH30" s="268">
        <v>0</v>
      </c>
      <c r="AI30" s="268">
        <v>0</v>
      </c>
      <c r="AJ30" s="268">
        <v>1</v>
      </c>
      <c r="AK30" s="268">
        <v>1</v>
      </c>
      <c r="AL30" s="268">
        <v>0</v>
      </c>
      <c r="AM30" s="268">
        <v>0</v>
      </c>
      <c r="AN30" s="268">
        <v>0</v>
      </c>
      <c r="AO30" s="268">
        <v>0</v>
      </c>
      <c r="AP30" s="268">
        <v>0</v>
      </c>
      <c r="AQ30" s="268">
        <v>0</v>
      </c>
      <c r="AR30" s="268">
        <v>0</v>
      </c>
      <c r="AS30" s="268">
        <v>0</v>
      </c>
      <c r="AT30" s="268">
        <v>0</v>
      </c>
      <c r="AU30" s="268">
        <v>0</v>
      </c>
      <c r="AV30" s="268">
        <v>0</v>
      </c>
      <c r="AW30" s="268">
        <v>0</v>
      </c>
      <c r="AX30" s="268">
        <v>0</v>
      </c>
      <c r="AY30" s="268">
        <v>0</v>
      </c>
      <c r="AZ30" s="268">
        <v>0</v>
      </c>
      <c r="BA30" s="268">
        <v>0</v>
      </c>
      <c r="BB30" s="268">
        <v>0</v>
      </c>
      <c r="BC30" s="69" t="s">
        <v>54</v>
      </c>
      <c r="BD30" s="69" t="s">
        <v>78</v>
      </c>
      <c r="BE30" s="69" t="s">
        <v>748</v>
      </c>
      <c r="BF30" s="69" t="s">
        <v>721</v>
      </c>
      <c r="BG30" s="69">
        <v>1000</v>
      </c>
      <c r="BH30" s="69">
        <v>0</v>
      </c>
    </row>
    <row r="31" spans="1:64" ht="18.75" customHeight="1" x14ac:dyDescent="0.3">
      <c r="A31" s="259" t="s">
        <v>749</v>
      </c>
      <c r="B31" s="266">
        <v>45</v>
      </c>
      <c r="C31" s="267">
        <v>5</v>
      </c>
      <c r="D31" s="267">
        <v>0</v>
      </c>
      <c r="E31" s="267">
        <v>0</v>
      </c>
      <c r="F31" s="267">
        <v>3</v>
      </c>
      <c r="G31" s="267">
        <v>1</v>
      </c>
      <c r="H31" s="267">
        <v>5</v>
      </c>
      <c r="I31" s="267">
        <v>0</v>
      </c>
      <c r="J31" s="267">
        <v>0</v>
      </c>
      <c r="K31" s="267">
        <v>0</v>
      </c>
      <c r="L31" s="267">
        <v>0</v>
      </c>
      <c r="M31" s="267">
        <v>2</v>
      </c>
      <c r="N31" s="267">
        <v>0</v>
      </c>
      <c r="O31" s="267">
        <v>2</v>
      </c>
      <c r="P31" s="267">
        <v>3</v>
      </c>
      <c r="Q31" s="267">
        <v>0</v>
      </c>
      <c r="R31" s="267">
        <v>0</v>
      </c>
      <c r="S31" s="267">
        <v>0</v>
      </c>
      <c r="T31" s="267">
        <v>2</v>
      </c>
      <c r="U31" s="267">
        <v>3</v>
      </c>
      <c r="V31" s="267">
        <v>1</v>
      </c>
      <c r="W31" s="267">
        <v>1</v>
      </c>
      <c r="X31" s="267">
        <v>1</v>
      </c>
      <c r="Y31" s="267">
        <v>1</v>
      </c>
      <c r="Z31" s="267">
        <v>2</v>
      </c>
      <c r="AA31" s="267">
        <v>4</v>
      </c>
      <c r="AB31" s="268">
        <v>3</v>
      </c>
      <c r="AC31" s="268">
        <v>2</v>
      </c>
      <c r="AD31" s="268">
        <v>1</v>
      </c>
      <c r="AE31" s="268">
        <v>0</v>
      </c>
      <c r="AF31" s="268">
        <v>0</v>
      </c>
      <c r="AG31" s="268">
        <v>0</v>
      </c>
      <c r="AH31" s="268">
        <v>0</v>
      </c>
      <c r="AI31" s="268">
        <v>0</v>
      </c>
      <c r="AJ31" s="268">
        <v>1</v>
      </c>
      <c r="AK31" s="268">
        <v>1</v>
      </c>
      <c r="AL31" s="268">
        <v>0</v>
      </c>
      <c r="AM31" s="268">
        <v>0</v>
      </c>
      <c r="AN31" s="268">
        <v>1</v>
      </c>
      <c r="AO31" s="268">
        <v>3</v>
      </c>
      <c r="AP31" s="268">
        <v>0</v>
      </c>
      <c r="AQ31" s="268">
        <v>0</v>
      </c>
      <c r="AR31" s="268">
        <v>0</v>
      </c>
      <c r="AS31" s="268">
        <v>0</v>
      </c>
      <c r="AT31" s="268">
        <v>0</v>
      </c>
      <c r="AU31" s="268">
        <v>0</v>
      </c>
      <c r="AV31" s="268">
        <v>0</v>
      </c>
      <c r="AW31" s="268">
        <v>0</v>
      </c>
      <c r="AX31" s="268">
        <v>0</v>
      </c>
      <c r="AY31" s="268">
        <v>0</v>
      </c>
      <c r="AZ31" s="268">
        <v>0</v>
      </c>
      <c r="BA31" s="268">
        <v>0</v>
      </c>
      <c r="BB31" s="268">
        <v>3</v>
      </c>
      <c r="BC31" s="69" t="s">
        <v>114</v>
      </c>
      <c r="BD31" s="69" t="s">
        <v>114</v>
      </c>
      <c r="BE31" s="98" t="s">
        <v>750</v>
      </c>
      <c r="BF31" s="276" t="s">
        <v>57</v>
      </c>
      <c r="BG31" s="276">
        <v>500</v>
      </c>
      <c r="BH31" s="276">
        <v>0</v>
      </c>
      <c r="BI31" s="362"/>
      <c r="BJ31" s="363"/>
      <c r="BK31" s="363"/>
      <c r="BL31" s="363"/>
    </row>
    <row r="32" spans="1:64" ht="48" x14ac:dyDescent="0.3">
      <c r="A32" s="259" t="s">
        <v>751</v>
      </c>
      <c r="B32" s="266">
        <v>40</v>
      </c>
      <c r="C32" s="267">
        <v>0</v>
      </c>
      <c r="D32" s="267">
        <v>0</v>
      </c>
      <c r="E32" s="267">
        <v>0</v>
      </c>
      <c r="F32" s="267">
        <v>0</v>
      </c>
      <c r="G32" s="267">
        <v>0</v>
      </c>
      <c r="H32" s="267">
        <v>0</v>
      </c>
      <c r="I32" s="267">
        <v>0</v>
      </c>
      <c r="J32" s="267">
        <v>0</v>
      </c>
      <c r="K32" s="267">
        <v>0</v>
      </c>
      <c r="L32" s="267">
        <v>0</v>
      </c>
      <c r="M32" s="267">
        <v>0</v>
      </c>
      <c r="N32" s="267">
        <v>0</v>
      </c>
      <c r="O32" s="267">
        <v>0</v>
      </c>
      <c r="P32" s="267">
        <v>0</v>
      </c>
      <c r="Q32" s="267">
        <v>0</v>
      </c>
      <c r="R32" s="267">
        <v>0</v>
      </c>
      <c r="S32" s="267">
        <v>0</v>
      </c>
      <c r="T32" s="267">
        <v>0</v>
      </c>
      <c r="U32" s="267">
        <v>0</v>
      </c>
      <c r="V32" s="267">
        <v>0</v>
      </c>
      <c r="W32" s="267">
        <v>0</v>
      </c>
      <c r="X32" s="267">
        <v>0</v>
      </c>
      <c r="Y32" s="267">
        <v>0</v>
      </c>
      <c r="Z32" s="267">
        <v>0</v>
      </c>
      <c r="AA32" s="267">
        <v>0</v>
      </c>
      <c r="AB32" s="268">
        <v>4</v>
      </c>
      <c r="AC32" s="268">
        <v>4</v>
      </c>
      <c r="AD32" s="268">
        <v>0</v>
      </c>
      <c r="AE32" s="268">
        <v>0</v>
      </c>
      <c r="AF32" s="268">
        <v>0</v>
      </c>
      <c r="AG32" s="268">
        <v>0</v>
      </c>
      <c r="AH32" s="268">
        <v>0</v>
      </c>
      <c r="AI32" s="268">
        <v>0</v>
      </c>
      <c r="AJ32" s="268">
        <v>0</v>
      </c>
      <c r="AK32" s="268">
        <v>0</v>
      </c>
      <c r="AL32" s="268">
        <v>0</v>
      </c>
      <c r="AM32" s="268">
        <v>0</v>
      </c>
      <c r="AN32" s="268">
        <v>0</v>
      </c>
      <c r="AO32" s="268">
        <v>0</v>
      </c>
      <c r="AP32" s="268">
        <v>0</v>
      </c>
      <c r="AQ32" s="268">
        <v>0</v>
      </c>
      <c r="AR32" s="268">
        <v>0</v>
      </c>
      <c r="AS32" s="268">
        <v>0</v>
      </c>
      <c r="AT32" s="268">
        <v>0</v>
      </c>
      <c r="AU32" s="268">
        <v>0</v>
      </c>
      <c r="AV32" s="268">
        <v>0</v>
      </c>
      <c r="AW32" s="268">
        <v>0</v>
      </c>
      <c r="AX32" s="268">
        <v>0</v>
      </c>
      <c r="AY32" s="268">
        <v>0</v>
      </c>
      <c r="AZ32" s="268">
        <v>0</v>
      </c>
      <c r="BA32" s="268">
        <v>0</v>
      </c>
      <c r="BB32" s="268">
        <v>4</v>
      </c>
      <c r="BC32" s="174" t="s">
        <v>752</v>
      </c>
      <c r="BD32" s="69" t="s">
        <v>54</v>
      </c>
      <c r="BE32" s="98" t="s">
        <v>753</v>
      </c>
      <c r="BF32" s="364" t="s">
        <v>754</v>
      </c>
      <c r="BG32" s="364">
        <v>500</v>
      </c>
      <c r="BH32" s="364">
        <v>1000</v>
      </c>
      <c r="BI32" s="362"/>
      <c r="BJ32" s="363"/>
      <c r="BK32" s="363"/>
      <c r="BL32" s="363"/>
    </row>
    <row r="33" spans="1:64" ht="15" customHeight="1" x14ac:dyDescent="0.25">
      <c r="A33" s="259" t="s">
        <v>755</v>
      </c>
      <c r="B33" s="266">
        <v>20</v>
      </c>
      <c r="C33" s="267">
        <v>6</v>
      </c>
      <c r="D33" s="267">
        <v>0</v>
      </c>
      <c r="E33" s="267">
        <v>3</v>
      </c>
      <c r="F33" s="267">
        <v>2</v>
      </c>
      <c r="G33" s="267">
        <v>1</v>
      </c>
      <c r="H33" s="267">
        <v>2</v>
      </c>
      <c r="I33" s="267">
        <v>2</v>
      </c>
      <c r="J33" s="267">
        <v>2</v>
      </c>
      <c r="K33" s="267">
        <v>0</v>
      </c>
      <c r="L33" s="267">
        <v>0</v>
      </c>
      <c r="M33" s="267">
        <v>0</v>
      </c>
      <c r="N33" s="267">
        <v>0</v>
      </c>
      <c r="O33" s="267">
        <v>6</v>
      </c>
      <c r="P33" s="267">
        <v>0</v>
      </c>
      <c r="Q33" s="267">
        <v>0</v>
      </c>
      <c r="R33" s="267">
        <v>0</v>
      </c>
      <c r="S33" s="267">
        <v>0</v>
      </c>
      <c r="T33" s="267">
        <v>0</v>
      </c>
      <c r="U33" s="267">
        <v>0</v>
      </c>
      <c r="V33" s="267">
        <v>0</v>
      </c>
      <c r="W33" s="267">
        <v>0</v>
      </c>
      <c r="X33" s="267">
        <v>0</v>
      </c>
      <c r="Y33" s="267">
        <v>0</v>
      </c>
      <c r="Z33" s="267">
        <v>0</v>
      </c>
      <c r="AA33" s="267">
        <v>0</v>
      </c>
      <c r="AB33" s="268">
        <v>0</v>
      </c>
      <c r="AC33" s="268">
        <v>0</v>
      </c>
      <c r="AD33" s="268">
        <v>0</v>
      </c>
      <c r="AE33" s="268">
        <v>0</v>
      </c>
      <c r="AF33" s="268">
        <v>0</v>
      </c>
      <c r="AG33" s="268">
        <v>0</v>
      </c>
      <c r="AH33" s="268">
        <v>0</v>
      </c>
      <c r="AI33" s="268">
        <v>0</v>
      </c>
      <c r="AJ33" s="268">
        <v>0</v>
      </c>
      <c r="AK33" s="268">
        <v>0</v>
      </c>
      <c r="AL33" s="268">
        <v>0</v>
      </c>
      <c r="AM33" s="268">
        <v>0</v>
      </c>
      <c r="AN33" s="268">
        <v>0</v>
      </c>
      <c r="AO33" s="268">
        <v>0</v>
      </c>
      <c r="AP33" s="268">
        <v>0</v>
      </c>
      <c r="AQ33" s="268">
        <v>0</v>
      </c>
      <c r="AR33" s="268">
        <v>0</v>
      </c>
      <c r="AS33" s="268">
        <v>0</v>
      </c>
      <c r="AT33" s="268">
        <v>0</v>
      </c>
      <c r="AU33" s="268">
        <v>0</v>
      </c>
      <c r="AV33" s="268">
        <v>0</v>
      </c>
      <c r="AW33" s="268">
        <v>0</v>
      </c>
      <c r="AX33" s="268">
        <v>0</v>
      </c>
      <c r="AY33" s="268">
        <v>0</v>
      </c>
      <c r="AZ33" s="268">
        <v>0</v>
      </c>
      <c r="BA33" s="268">
        <v>0</v>
      </c>
      <c r="BB33" s="268">
        <v>2</v>
      </c>
      <c r="BC33" s="174" t="s">
        <v>756</v>
      </c>
      <c r="BD33" s="174" t="s">
        <v>756</v>
      </c>
      <c r="BE33" s="365" t="s">
        <v>757</v>
      </c>
      <c r="BF33" s="356" t="s">
        <v>54</v>
      </c>
      <c r="BG33" s="358">
        <v>0</v>
      </c>
      <c r="BH33" s="356">
        <v>0</v>
      </c>
      <c r="BI33" s="366"/>
      <c r="BJ33" s="366"/>
      <c r="BK33" s="366"/>
      <c r="BL33" s="366"/>
    </row>
    <row r="34" spans="1:64" ht="18.75" x14ac:dyDescent="0.3">
      <c r="A34" s="259" t="s">
        <v>758</v>
      </c>
      <c r="B34" s="266">
        <v>65</v>
      </c>
      <c r="C34" s="267">
        <v>2</v>
      </c>
      <c r="D34" s="267">
        <v>0</v>
      </c>
      <c r="E34" s="267">
        <v>1</v>
      </c>
      <c r="F34" s="267">
        <v>0</v>
      </c>
      <c r="G34" s="267">
        <v>0</v>
      </c>
      <c r="H34" s="267">
        <v>1</v>
      </c>
      <c r="I34" s="267">
        <v>0</v>
      </c>
      <c r="J34" s="267">
        <v>1</v>
      </c>
      <c r="K34" s="267">
        <v>0</v>
      </c>
      <c r="L34" s="267">
        <v>0</v>
      </c>
      <c r="M34" s="267">
        <v>1</v>
      </c>
      <c r="N34" s="267">
        <v>0</v>
      </c>
      <c r="O34" s="267">
        <v>0</v>
      </c>
      <c r="P34" s="267">
        <v>1</v>
      </c>
      <c r="Q34" s="267">
        <v>0</v>
      </c>
      <c r="R34" s="267">
        <v>0</v>
      </c>
      <c r="S34" s="267">
        <v>0</v>
      </c>
      <c r="T34" s="267">
        <v>1</v>
      </c>
      <c r="U34" s="267">
        <v>1</v>
      </c>
      <c r="V34" s="267">
        <v>1</v>
      </c>
      <c r="W34" s="267">
        <v>1</v>
      </c>
      <c r="X34" s="267">
        <v>1</v>
      </c>
      <c r="Y34" s="267">
        <v>1</v>
      </c>
      <c r="Z34" s="267">
        <v>0</v>
      </c>
      <c r="AA34" s="267">
        <v>0</v>
      </c>
      <c r="AB34" s="268">
        <v>1</v>
      </c>
      <c r="AC34" s="268">
        <v>0</v>
      </c>
      <c r="AD34" s="268">
        <v>1</v>
      </c>
      <c r="AE34" s="268">
        <v>0</v>
      </c>
      <c r="AF34" s="268">
        <v>0</v>
      </c>
      <c r="AG34" s="268">
        <v>0</v>
      </c>
      <c r="AH34" s="268">
        <v>0</v>
      </c>
      <c r="AI34" s="268">
        <v>0</v>
      </c>
      <c r="AJ34" s="268">
        <v>0</v>
      </c>
      <c r="AK34" s="268">
        <v>0</v>
      </c>
      <c r="AL34" s="268">
        <v>0</v>
      </c>
      <c r="AM34" s="268">
        <v>0</v>
      </c>
      <c r="AN34" s="268">
        <v>0</v>
      </c>
      <c r="AO34" s="268">
        <v>0</v>
      </c>
      <c r="AP34" s="268">
        <v>0</v>
      </c>
      <c r="AQ34" s="268">
        <v>0</v>
      </c>
      <c r="AR34" s="268">
        <v>0</v>
      </c>
      <c r="AS34" s="268">
        <v>0</v>
      </c>
      <c r="AT34" s="268">
        <v>0</v>
      </c>
      <c r="AU34" s="268">
        <v>0</v>
      </c>
      <c r="AV34" s="268">
        <v>0</v>
      </c>
      <c r="AW34" s="268">
        <v>0</v>
      </c>
      <c r="AX34" s="268">
        <v>0</v>
      </c>
      <c r="AY34" s="268">
        <v>0</v>
      </c>
      <c r="AZ34" s="268">
        <v>0</v>
      </c>
      <c r="BA34" s="268">
        <v>0</v>
      </c>
      <c r="BB34" s="268">
        <v>1</v>
      </c>
      <c r="BC34" s="69" t="s">
        <v>78</v>
      </c>
      <c r="BD34" s="69" t="s">
        <v>78</v>
      </c>
      <c r="BE34" s="69" t="s">
        <v>78</v>
      </c>
      <c r="BF34" s="69" t="s">
        <v>57</v>
      </c>
      <c r="BG34" s="69">
        <v>500</v>
      </c>
      <c r="BH34" s="69">
        <v>0</v>
      </c>
    </row>
    <row r="35" spans="1:64" ht="18.75" x14ac:dyDescent="0.3">
      <c r="A35" s="259" t="s">
        <v>759</v>
      </c>
      <c r="B35" s="266">
        <v>82</v>
      </c>
      <c r="C35" s="267">
        <v>0</v>
      </c>
      <c r="D35" s="267">
        <v>0</v>
      </c>
      <c r="E35" s="267">
        <v>0</v>
      </c>
      <c r="F35" s="267">
        <v>0</v>
      </c>
      <c r="G35" s="267">
        <v>0</v>
      </c>
      <c r="H35" s="267">
        <v>0</v>
      </c>
      <c r="I35" s="267">
        <v>0</v>
      </c>
      <c r="J35" s="267">
        <v>0</v>
      </c>
      <c r="K35" s="267">
        <v>0</v>
      </c>
      <c r="L35" s="267">
        <v>0</v>
      </c>
      <c r="M35" s="267">
        <v>0</v>
      </c>
      <c r="N35" s="267">
        <v>0</v>
      </c>
      <c r="O35" s="267">
        <v>0</v>
      </c>
      <c r="P35" s="267">
        <v>0</v>
      </c>
      <c r="Q35" s="267">
        <v>0</v>
      </c>
      <c r="R35" s="267">
        <v>0</v>
      </c>
      <c r="S35" s="267">
        <v>0</v>
      </c>
      <c r="T35" s="267">
        <v>0</v>
      </c>
      <c r="U35" s="267">
        <v>0</v>
      </c>
      <c r="V35" s="267">
        <v>0</v>
      </c>
      <c r="W35" s="267">
        <v>0</v>
      </c>
      <c r="X35" s="267">
        <v>0</v>
      </c>
      <c r="Y35" s="267">
        <v>0</v>
      </c>
      <c r="Z35" s="267">
        <v>0</v>
      </c>
      <c r="AA35" s="267">
        <v>0</v>
      </c>
      <c r="AB35" s="268">
        <v>0</v>
      </c>
      <c r="AC35" s="268">
        <v>0</v>
      </c>
      <c r="AD35" s="268">
        <v>0</v>
      </c>
      <c r="AE35" s="268">
        <v>0</v>
      </c>
      <c r="AF35" s="268">
        <v>0</v>
      </c>
      <c r="AG35" s="268">
        <v>0</v>
      </c>
      <c r="AH35" s="268">
        <v>0</v>
      </c>
      <c r="AI35" s="268">
        <v>0</v>
      </c>
      <c r="AJ35" s="268">
        <v>0</v>
      </c>
      <c r="AK35" s="268">
        <v>0</v>
      </c>
      <c r="AL35" s="268">
        <v>0</v>
      </c>
      <c r="AM35" s="268">
        <v>0</v>
      </c>
      <c r="AN35" s="268">
        <v>0</v>
      </c>
      <c r="AO35" s="268">
        <v>0</v>
      </c>
      <c r="AP35" s="268">
        <v>0</v>
      </c>
      <c r="AQ35" s="268">
        <v>0</v>
      </c>
      <c r="AR35" s="268">
        <v>0</v>
      </c>
      <c r="AS35" s="268">
        <v>0</v>
      </c>
      <c r="AT35" s="268">
        <v>0</v>
      </c>
      <c r="AU35" s="268">
        <v>0</v>
      </c>
      <c r="AV35" s="268">
        <v>0</v>
      </c>
      <c r="AW35" s="268">
        <v>0</v>
      </c>
      <c r="AX35" s="268">
        <v>0</v>
      </c>
      <c r="AY35" s="268">
        <v>0</v>
      </c>
      <c r="AZ35" s="268">
        <v>0</v>
      </c>
      <c r="BA35" s="268">
        <v>0</v>
      </c>
      <c r="BB35" s="268">
        <v>0</v>
      </c>
      <c r="BC35" s="69" t="s">
        <v>114</v>
      </c>
      <c r="BD35" s="69" t="s">
        <v>114</v>
      </c>
      <c r="BE35" s="69" t="s">
        <v>57</v>
      </c>
      <c r="BF35" s="69" t="s">
        <v>54</v>
      </c>
      <c r="BG35" s="69">
        <v>0</v>
      </c>
      <c r="BH35" s="69">
        <v>0</v>
      </c>
    </row>
    <row r="36" spans="1:64" ht="18.75" x14ac:dyDescent="0.3">
      <c r="A36" s="259" t="s">
        <v>760</v>
      </c>
      <c r="B36" s="266">
        <v>45</v>
      </c>
      <c r="C36" s="267">
        <v>5</v>
      </c>
      <c r="D36" s="267">
        <v>0</v>
      </c>
      <c r="E36" s="267">
        <v>0</v>
      </c>
      <c r="F36" s="267">
        <v>1</v>
      </c>
      <c r="G36" s="267">
        <v>4</v>
      </c>
      <c r="H36" s="267">
        <v>1</v>
      </c>
      <c r="I36" s="267">
        <v>1</v>
      </c>
      <c r="J36" s="267">
        <v>0</v>
      </c>
      <c r="K36" s="267">
        <v>0</v>
      </c>
      <c r="L36" s="267">
        <v>0</v>
      </c>
      <c r="M36" s="267">
        <v>0</v>
      </c>
      <c r="N36" s="267">
        <v>0</v>
      </c>
      <c r="O36" s="267">
        <v>5</v>
      </c>
      <c r="P36" s="267">
        <v>0</v>
      </c>
      <c r="Q36" s="267">
        <v>0</v>
      </c>
      <c r="R36" s="267">
        <v>0</v>
      </c>
      <c r="S36" s="267">
        <v>0</v>
      </c>
      <c r="T36" s="267">
        <v>0</v>
      </c>
      <c r="U36" s="267">
        <v>0</v>
      </c>
      <c r="V36" s="267">
        <v>0</v>
      </c>
      <c r="W36" s="267">
        <v>0</v>
      </c>
      <c r="X36" s="267">
        <v>0</v>
      </c>
      <c r="Y36" s="267">
        <v>0</v>
      </c>
      <c r="Z36" s="267">
        <v>0</v>
      </c>
      <c r="AA36" s="267">
        <v>0</v>
      </c>
      <c r="AB36" s="268">
        <v>0</v>
      </c>
      <c r="AC36" s="268">
        <v>0</v>
      </c>
      <c r="AD36" s="268">
        <v>0</v>
      </c>
      <c r="AE36" s="268">
        <v>0</v>
      </c>
      <c r="AF36" s="268">
        <v>0</v>
      </c>
      <c r="AG36" s="268">
        <v>0</v>
      </c>
      <c r="AH36" s="268">
        <v>0</v>
      </c>
      <c r="AI36" s="268">
        <v>0</v>
      </c>
      <c r="AJ36" s="268">
        <v>0</v>
      </c>
      <c r="AK36" s="268">
        <v>0</v>
      </c>
      <c r="AL36" s="268">
        <v>0</v>
      </c>
      <c r="AM36" s="268">
        <v>0</v>
      </c>
      <c r="AN36" s="268">
        <v>0</v>
      </c>
      <c r="AO36" s="268">
        <v>0</v>
      </c>
      <c r="AP36" s="268">
        <v>0</v>
      </c>
      <c r="AQ36" s="268">
        <v>0</v>
      </c>
      <c r="AR36" s="268">
        <v>0</v>
      </c>
      <c r="AS36" s="268">
        <v>0</v>
      </c>
      <c r="AT36" s="268">
        <v>0</v>
      </c>
      <c r="AU36" s="268">
        <v>0</v>
      </c>
      <c r="AV36" s="268">
        <v>0</v>
      </c>
      <c r="AW36" s="268">
        <v>0</v>
      </c>
      <c r="AX36" s="268">
        <v>0</v>
      </c>
      <c r="AY36" s="268">
        <v>0</v>
      </c>
      <c r="AZ36" s="268">
        <v>0</v>
      </c>
      <c r="BA36" s="268">
        <v>0</v>
      </c>
      <c r="BB36" s="268">
        <v>0</v>
      </c>
      <c r="BC36" s="69" t="s">
        <v>114</v>
      </c>
      <c r="BD36" s="69" t="s">
        <v>114</v>
      </c>
      <c r="BE36" s="69" t="s">
        <v>761</v>
      </c>
      <c r="BF36" s="69" t="s">
        <v>130</v>
      </c>
      <c r="BG36" s="69">
        <v>0</v>
      </c>
      <c r="BH36" s="69">
        <v>0</v>
      </c>
    </row>
    <row r="37" spans="1:64" ht="18.75" x14ac:dyDescent="0.3">
      <c r="A37" s="259" t="s">
        <v>762</v>
      </c>
      <c r="B37" s="266">
        <v>58</v>
      </c>
      <c r="C37" s="267">
        <v>16</v>
      </c>
      <c r="D37" s="267">
        <v>8</v>
      </c>
      <c r="E37" s="267">
        <v>5</v>
      </c>
      <c r="F37" s="267">
        <v>7</v>
      </c>
      <c r="G37" s="267">
        <v>2</v>
      </c>
      <c r="H37" s="267">
        <v>10</v>
      </c>
      <c r="I37" s="267">
        <v>0</v>
      </c>
      <c r="J37" s="267">
        <v>6</v>
      </c>
      <c r="K37" s="267">
        <v>2</v>
      </c>
      <c r="L37" s="267">
        <v>8</v>
      </c>
      <c r="M37" s="267">
        <v>0</v>
      </c>
      <c r="N37" s="267">
        <v>0</v>
      </c>
      <c r="O37" s="267">
        <v>12</v>
      </c>
      <c r="P37" s="267">
        <v>2</v>
      </c>
      <c r="Q37" s="267">
        <v>2</v>
      </c>
      <c r="R37" s="267">
        <v>0</v>
      </c>
      <c r="S37" s="267">
        <v>0</v>
      </c>
      <c r="T37" s="267">
        <v>5</v>
      </c>
      <c r="U37" s="267">
        <v>5</v>
      </c>
      <c r="V37" s="267">
        <v>2</v>
      </c>
      <c r="W37" s="267">
        <v>2</v>
      </c>
      <c r="X37" s="267">
        <v>0</v>
      </c>
      <c r="Y37" s="267">
        <v>0</v>
      </c>
      <c r="Z37" s="267">
        <v>0</v>
      </c>
      <c r="AA37" s="267">
        <v>0</v>
      </c>
      <c r="AB37" s="268">
        <v>5</v>
      </c>
      <c r="AC37" s="268">
        <v>2</v>
      </c>
      <c r="AD37" s="268">
        <v>3</v>
      </c>
      <c r="AE37" s="268">
        <v>0</v>
      </c>
      <c r="AF37" s="268">
        <v>0</v>
      </c>
      <c r="AG37" s="268">
        <v>0</v>
      </c>
      <c r="AH37" s="268">
        <v>0</v>
      </c>
      <c r="AI37" s="268">
        <v>0</v>
      </c>
      <c r="AJ37" s="268">
        <v>0</v>
      </c>
      <c r="AK37" s="268">
        <v>0</v>
      </c>
      <c r="AL37" s="268">
        <v>0</v>
      </c>
      <c r="AM37" s="268">
        <v>0</v>
      </c>
      <c r="AN37" s="268">
        <v>0</v>
      </c>
      <c r="AO37" s="268">
        <v>0</v>
      </c>
      <c r="AP37" s="268">
        <v>0</v>
      </c>
      <c r="AQ37" s="268">
        <v>0</v>
      </c>
      <c r="AR37" s="268">
        <v>0</v>
      </c>
      <c r="AS37" s="268">
        <v>0</v>
      </c>
      <c r="AT37" s="268">
        <v>0</v>
      </c>
      <c r="AU37" s="268">
        <v>0</v>
      </c>
      <c r="AV37" s="268">
        <v>0</v>
      </c>
      <c r="AW37" s="268">
        <v>0</v>
      </c>
      <c r="AX37" s="268">
        <v>0</v>
      </c>
      <c r="AY37" s="268">
        <v>0</v>
      </c>
      <c r="AZ37" s="268">
        <v>0</v>
      </c>
      <c r="BA37" s="268">
        <v>1</v>
      </c>
      <c r="BB37" s="268">
        <v>2</v>
      </c>
      <c r="BC37" s="174" t="s">
        <v>763</v>
      </c>
      <c r="BD37" s="69" t="s">
        <v>114</v>
      </c>
      <c r="BE37" s="174" t="s">
        <v>764</v>
      </c>
      <c r="BF37" s="69" t="s">
        <v>57</v>
      </c>
      <c r="BG37" s="69">
        <v>1000</v>
      </c>
      <c r="BH37" s="69">
        <v>0</v>
      </c>
    </row>
    <row r="38" spans="1:64" ht="18.75" x14ac:dyDescent="0.3">
      <c r="A38" s="259" t="s">
        <v>765</v>
      </c>
      <c r="B38" s="266">
        <v>56</v>
      </c>
      <c r="C38" s="267">
        <v>12</v>
      </c>
      <c r="D38" s="267">
        <v>2</v>
      </c>
      <c r="E38" s="267">
        <v>5</v>
      </c>
      <c r="F38" s="267">
        <v>2</v>
      </c>
      <c r="G38" s="267">
        <v>1</v>
      </c>
      <c r="H38" s="267">
        <v>3</v>
      </c>
      <c r="I38" s="267">
        <v>1</v>
      </c>
      <c r="J38" s="267">
        <v>8</v>
      </c>
      <c r="K38" s="267">
        <v>1</v>
      </c>
      <c r="L38" s="267">
        <v>5</v>
      </c>
      <c r="M38" s="267">
        <v>5</v>
      </c>
      <c r="N38" s="267">
        <v>0</v>
      </c>
      <c r="O38" s="267">
        <v>2</v>
      </c>
      <c r="P38" s="267">
        <v>1</v>
      </c>
      <c r="Q38" s="267">
        <v>0</v>
      </c>
      <c r="R38" s="267">
        <v>0</v>
      </c>
      <c r="S38" s="267">
        <v>0</v>
      </c>
      <c r="T38" s="267">
        <v>5</v>
      </c>
      <c r="U38" s="267">
        <v>5</v>
      </c>
      <c r="V38" s="267">
        <v>1</v>
      </c>
      <c r="W38" s="267">
        <v>1</v>
      </c>
      <c r="X38" s="267">
        <v>0</v>
      </c>
      <c r="Y38" s="267">
        <v>0</v>
      </c>
      <c r="Z38" s="267">
        <v>0</v>
      </c>
      <c r="AA38" s="267">
        <v>0</v>
      </c>
      <c r="AB38" s="268">
        <v>3</v>
      </c>
      <c r="AC38" s="268">
        <v>1</v>
      </c>
      <c r="AD38" s="268">
        <v>1</v>
      </c>
      <c r="AE38" s="268">
        <v>0</v>
      </c>
      <c r="AF38" s="268">
        <v>0</v>
      </c>
      <c r="AG38" s="268">
        <v>0</v>
      </c>
      <c r="AH38" s="268">
        <v>2</v>
      </c>
      <c r="AI38" s="268">
        <v>2</v>
      </c>
      <c r="AJ38" s="268">
        <v>0</v>
      </c>
      <c r="AK38" s="268">
        <v>0</v>
      </c>
      <c r="AL38" s="268">
        <v>1</v>
      </c>
      <c r="AM38" s="268">
        <v>1</v>
      </c>
      <c r="AN38" s="268">
        <v>0</v>
      </c>
      <c r="AO38" s="268">
        <v>0</v>
      </c>
      <c r="AP38" s="268">
        <v>0</v>
      </c>
      <c r="AQ38" s="268">
        <v>0</v>
      </c>
      <c r="AR38" s="268">
        <v>0</v>
      </c>
      <c r="AS38" s="268">
        <v>0</v>
      </c>
      <c r="AT38" s="268">
        <v>1</v>
      </c>
      <c r="AU38" s="268">
        <v>1</v>
      </c>
      <c r="AV38" s="268">
        <v>0</v>
      </c>
      <c r="AW38" s="268">
        <v>0</v>
      </c>
      <c r="AX38" s="268">
        <v>0</v>
      </c>
      <c r="AY38" s="268">
        <v>0</v>
      </c>
      <c r="AZ38" s="268">
        <v>0</v>
      </c>
      <c r="BA38" s="268">
        <v>0</v>
      </c>
      <c r="BB38" s="268">
        <v>2</v>
      </c>
      <c r="BC38" s="69" t="s">
        <v>114</v>
      </c>
      <c r="BD38" s="69" t="s">
        <v>114</v>
      </c>
      <c r="BE38" s="69" t="s">
        <v>57</v>
      </c>
      <c r="BF38" s="69" t="s">
        <v>57</v>
      </c>
      <c r="BG38" s="69">
        <v>500</v>
      </c>
      <c r="BH38" s="69">
        <v>0</v>
      </c>
      <c r="BL38" s="47"/>
    </row>
    <row r="39" spans="1:64" ht="18.75" x14ac:dyDescent="0.3">
      <c r="A39" s="259" t="s">
        <v>766</v>
      </c>
      <c r="B39" s="266">
        <v>52</v>
      </c>
      <c r="C39" s="267">
        <v>6</v>
      </c>
      <c r="D39" s="267">
        <v>0</v>
      </c>
      <c r="E39" s="267">
        <v>2</v>
      </c>
      <c r="F39" s="267">
        <v>1</v>
      </c>
      <c r="G39" s="267">
        <v>2</v>
      </c>
      <c r="H39" s="267">
        <v>2</v>
      </c>
      <c r="I39" s="267">
        <v>0</v>
      </c>
      <c r="J39" s="267">
        <v>4</v>
      </c>
      <c r="K39" s="267">
        <v>0</v>
      </c>
      <c r="L39" s="267">
        <v>0</v>
      </c>
      <c r="M39" s="267">
        <v>0</v>
      </c>
      <c r="N39" s="267">
        <v>0</v>
      </c>
      <c r="O39" s="267">
        <v>3</v>
      </c>
      <c r="P39" s="267">
        <v>1</v>
      </c>
      <c r="Q39" s="267">
        <v>0</v>
      </c>
      <c r="R39" s="267">
        <v>0</v>
      </c>
      <c r="S39" s="267">
        <v>0</v>
      </c>
      <c r="T39" s="267">
        <v>0</v>
      </c>
      <c r="U39" s="267">
        <v>0</v>
      </c>
      <c r="V39" s="267">
        <v>2</v>
      </c>
      <c r="W39" s="267">
        <v>2</v>
      </c>
      <c r="X39" s="267">
        <v>0</v>
      </c>
      <c r="Y39" s="267">
        <v>0</v>
      </c>
      <c r="Z39" s="267">
        <v>0</v>
      </c>
      <c r="AA39" s="267">
        <v>0</v>
      </c>
      <c r="AB39" s="268">
        <v>0</v>
      </c>
      <c r="AC39" s="268">
        <v>0</v>
      </c>
      <c r="AD39" s="268">
        <v>0</v>
      </c>
      <c r="AE39" s="268">
        <v>0</v>
      </c>
      <c r="AF39" s="268">
        <v>0</v>
      </c>
      <c r="AG39" s="268">
        <v>0</v>
      </c>
      <c r="AH39" s="268">
        <v>0</v>
      </c>
      <c r="AI39" s="268">
        <v>0</v>
      </c>
      <c r="AJ39" s="268">
        <v>0</v>
      </c>
      <c r="AK39" s="268">
        <v>0</v>
      </c>
      <c r="AL39" s="268">
        <v>0</v>
      </c>
      <c r="AM39" s="268">
        <v>0</v>
      </c>
      <c r="AN39" s="268">
        <v>0</v>
      </c>
      <c r="AO39" s="268">
        <v>0</v>
      </c>
      <c r="AP39" s="268">
        <v>0</v>
      </c>
      <c r="AQ39" s="268">
        <v>0</v>
      </c>
      <c r="AR39" s="268">
        <v>0</v>
      </c>
      <c r="AS39" s="268">
        <v>0</v>
      </c>
      <c r="AT39" s="268">
        <v>0</v>
      </c>
      <c r="AU39" s="268">
        <v>0</v>
      </c>
      <c r="AV39" s="268">
        <v>0</v>
      </c>
      <c r="AW39" s="268">
        <v>0</v>
      </c>
      <c r="AX39" s="268">
        <v>0</v>
      </c>
      <c r="AY39" s="268">
        <v>0</v>
      </c>
      <c r="AZ39" s="268">
        <v>0</v>
      </c>
      <c r="BA39" s="268">
        <v>0</v>
      </c>
      <c r="BB39" s="268"/>
      <c r="BC39" s="69" t="s">
        <v>114</v>
      </c>
      <c r="BD39" s="69" t="s">
        <v>767</v>
      </c>
      <c r="BE39" s="69" t="s">
        <v>761</v>
      </c>
      <c r="BF39" s="69" t="s">
        <v>54</v>
      </c>
      <c r="BG39" s="69">
        <v>0</v>
      </c>
      <c r="BH39" s="69">
        <v>0</v>
      </c>
    </row>
    <row r="40" spans="1:64" ht="18.75" x14ac:dyDescent="0.3">
      <c r="A40" s="259" t="s">
        <v>768</v>
      </c>
      <c r="B40" s="266">
        <v>56</v>
      </c>
      <c r="C40" s="267">
        <v>13</v>
      </c>
      <c r="D40" s="267">
        <v>1</v>
      </c>
      <c r="E40" s="267">
        <v>2</v>
      </c>
      <c r="F40" s="267">
        <v>6</v>
      </c>
      <c r="G40" s="267">
        <v>5</v>
      </c>
      <c r="H40" s="267">
        <v>6</v>
      </c>
      <c r="I40" s="267">
        <v>0</v>
      </c>
      <c r="J40" s="267">
        <v>7</v>
      </c>
      <c r="K40" s="267">
        <v>0</v>
      </c>
      <c r="L40" s="267">
        <v>1</v>
      </c>
      <c r="M40" s="267">
        <v>7</v>
      </c>
      <c r="N40" s="267">
        <v>4</v>
      </c>
      <c r="O40" s="267">
        <v>9</v>
      </c>
      <c r="P40" s="267">
        <v>3</v>
      </c>
      <c r="Q40" s="267">
        <v>1</v>
      </c>
      <c r="R40" s="267">
        <v>0</v>
      </c>
      <c r="S40" s="267">
        <v>0</v>
      </c>
      <c r="T40" s="267">
        <v>4</v>
      </c>
      <c r="U40" s="267">
        <v>4</v>
      </c>
      <c r="V40" s="267">
        <v>1</v>
      </c>
      <c r="W40" s="267">
        <v>1</v>
      </c>
      <c r="X40" s="267">
        <v>0</v>
      </c>
      <c r="Y40" s="267">
        <v>0</v>
      </c>
      <c r="Z40" s="267">
        <v>1</v>
      </c>
      <c r="AA40" s="267">
        <v>0</v>
      </c>
      <c r="AB40" s="268">
        <v>9</v>
      </c>
      <c r="AC40" s="268">
        <v>6</v>
      </c>
      <c r="AD40" s="268">
        <v>3</v>
      </c>
      <c r="AE40" s="268">
        <v>0</v>
      </c>
      <c r="AF40" s="268">
        <v>0</v>
      </c>
      <c r="AG40" s="268">
        <v>0</v>
      </c>
      <c r="AH40" s="268">
        <v>5</v>
      </c>
      <c r="AI40" s="268">
        <v>5</v>
      </c>
      <c r="AJ40" s="268">
        <v>0</v>
      </c>
      <c r="AK40" s="268">
        <v>0</v>
      </c>
      <c r="AL40" s="268">
        <v>0</v>
      </c>
      <c r="AM40" s="268">
        <v>0</v>
      </c>
      <c r="AN40" s="268">
        <v>0</v>
      </c>
      <c r="AO40" s="268">
        <v>0</v>
      </c>
      <c r="AP40" s="268">
        <v>3</v>
      </c>
      <c r="AQ40" s="268">
        <v>3</v>
      </c>
      <c r="AR40" s="268">
        <v>1</v>
      </c>
      <c r="AS40" s="268">
        <v>1</v>
      </c>
      <c r="AT40" s="268">
        <v>0</v>
      </c>
      <c r="AU40" s="268">
        <v>0</v>
      </c>
      <c r="AV40" s="268">
        <v>0</v>
      </c>
      <c r="AW40" s="268">
        <v>0</v>
      </c>
      <c r="AX40" s="268">
        <v>0</v>
      </c>
      <c r="AY40" s="268">
        <v>0</v>
      </c>
      <c r="AZ40" s="268">
        <v>0</v>
      </c>
      <c r="BA40" s="268">
        <v>0</v>
      </c>
      <c r="BB40" s="268">
        <v>4</v>
      </c>
      <c r="BC40" s="69" t="s">
        <v>114</v>
      </c>
      <c r="BD40" s="69" t="s">
        <v>114</v>
      </c>
      <c r="BE40" s="69" t="s">
        <v>761</v>
      </c>
      <c r="BF40" s="69" t="s">
        <v>57</v>
      </c>
      <c r="BG40" s="69">
        <v>800</v>
      </c>
      <c r="BH40" s="69">
        <v>0</v>
      </c>
    </row>
    <row r="41" spans="1:64" ht="18.75" x14ac:dyDescent="0.3">
      <c r="A41" s="259" t="s">
        <v>769</v>
      </c>
      <c r="B41" s="266">
        <v>76</v>
      </c>
      <c r="C41" s="267">
        <v>5</v>
      </c>
      <c r="D41" s="267">
        <v>0</v>
      </c>
      <c r="E41" s="267">
        <v>1</v>
      </c>
      <c r="F41" s="267">
        <v>1</v>
      </c>
      <c r="G41" s="267">
        <v>2</v>
      </c>
      <c r="H41" s="267">
        <v>2</v>
      </c>
      <c r="I41" s="267">
        <v>1</v>
      </c>
      <c r="J41" s="267">
        <v>2</v>
      </c>
      <c r="K41" s="267">
        <v>0</v>
      </c>
      <c r="L41" s="267">
        <v>0</v>
      </c>
      <c r="M41" s="267">
        <v>1</v>
      </c>
      <c r="N41" s="267">
        <v>2</v>
      </c>
      <c r="O41" s="267">
        <v>1</v>
      </c>
      <c r="P41" s="267">
        <v>2</v>
      </c>
      <c r="Q41" s="267">
        <v>0</v>
      </c>
      <c r="R41" s="267">
        <v>0</v>
      </c>
      <c r="S41" s="267">
        <v>0</v>
      </c>
      <c r="T41" s="267">
        <v>5</v>
      </c>
      <c r="U41" s="267">
        <v>5</v>
      </c>
      <c r="V41" s="267">
        <v>1</v>
      </c>
      <c r="W41" s="267">
        <v>1</v>
      </c>
      <c r="X41" s="267">
        <v>2</v>
      </c>
      <c r="Y41" s="267">
        <v>2</v>
      </c>
      <c r="Z41" s="267">
        <v>0</v>
      </c>
      <c r="AA41" s="267">
        <v>0</v>
      </c>
      <c r="AB41" s="268">
        <v>5</v>
      </c>
      <c r="AC41" s="268">
        <v>5</v>
      </c>
      <c r="AD41" s="268">
        <v>0</v>
      </c>
      <c r="AE41" s="268">
        <v>0</v>
      </c>
      <c r="AF41" s="268">
        <v>0</v>
      </c>
      <c r="AG41" s="268">
        <v>0</v>
      </c>
      <c r="AH41" s="268">
        <v>3</v>
      </c>
      <c r="AI41" s="268">
        <v>3</v>
      </c>
      <c r="AJ41" s="268">
        <v>0</v>
      </c>
      <c r="AK41" s="268">
        <v>0</v>
      </c>
      <c r="AL41" s="268">
        <v>1</v>
      </c>
      <c r="AM41" s="268">
        <v>1</v>
      </c>
      <c r="AN41" s="268">
        <v>0</v>
      </c>
      <c r="AO41" s="268">
        <v>0</v>
      </c>
      <c r="AP41" s="268">
        <v>2</v>
      </c>
      <c r="AQ41" s="268">
        <v>2</v>
      </c>
      <c r="AR41" s="268">
        <v>1</v>
      </c>
      <c r="AS41" s="268">
        <v>1</v>
      </c>
      <c r="AT41" s="268">
        <v>1</v>
      </c>
      <c r="AU41" s="268">
        <v>1</v>
      </c>
      <c r="AV41" s="268">
        <v>0</v>
      </c>
      <c r="AW41" s="268">
        <v>0</v>
      </c>
      <c r="AX41" s="268">
        <v>0</v>
      </c>
      <c r="AY41" s="268">
        <v>0</v>
      </c>
      <c r="AZ41" s="268">
        <v>0</v>
      </c>
      <c r="BA41" s="268">
        <v>0</v>
      </c>
      <c r="BB41" s="268">
        <v>2</v>
      </c>
      <c r="BC41" s="69" t="s">
        <v>114</v>
      </c>
      <c r="BD41" s="69" t="s">
        <v>114</v>
      </c>
      <c r="BE41" s="174"/>
      <c r="BF41" s="69" t="s">
        <v>57</v>
      </c>
      <c r="BG41" s="69">
        <v>250</v>
      </c>
      <c r="BH41" s="69">
        <v>0</v>
      </c>
    </row>
    <row r="42" spans="1:64" ht="14.25" customHeight="1" x14ac:dyDescent="0.3">
      <c r="A42" s="259" t="s">
        <v>770</v>
      </c>
      <c r="B42" s="266">
        <v>44</v>
      </c>
      <c r="C42" s="267">
        <v>4</v>
      </c>
      <c r="D42" s="267">
        <v>2</v>
      </c>
      <c r="E42" s="267">
        <v>2</v>
      </c>
      <c r="F42" s="267">
        <v>2</v>
      </c>
      <c r="G42" s="267">
        <v>0</v>
      </c>
      <c r="H42" s="267">
        <v>2</v>
      </c>
      <c r="I42" s="267">
        <v>0</v>
      </c>
      <c r="J42" s="267">
        <v>2</v>
      </c>
      <c r="K42" s="267">
        <v>0</v>
      </c>
      <c r="L42" s="267">
        <v>2</v>
      </c>
      <c r="M42" s="267">
        <v>0</v>
      </c>
      <c r="N42" s="267">
        <v>0</v>
      </c>
      <c r="O42" s="267">
        <v>1</v>
      </c>
      <c r="P42" s="267">
        <v>0</v>
      </c>
      <c r="Q42" s="267">
        <v>0</v>
      </c>
      <c r="R42" s="267">
        <v>1</v>
      </c>
      <c r="S42" s="267">
        <v>0</v>
      </c>
      <c r="T42" s="267">
        <v>2</v>
      </c>
      <c r="U42" s="267">
        <v>2</v>
      </c>
      <c r="V42" s="267">
        <v>0</v>
      </c>
      <c r="W42" s="267">
        <v>0</v>
      </c>
      <c r="X42" s="267">
        <v>1</v>
      </c>
      <c r="Y42" s="267">
        <v>1</v>
      </c>
      <c r="Z42" s="267">
        <v>0</v>
      </c>
      <c r="AA42" s="267">
        <v>0</v>
      </c>
      <c r="AB42" s="268">
        <v>3</v>
      </c>
      <c r="AC42" s="268">
        <v>0</v>
      </c>
      <c r="AD42" s="268">
        <v>2</v>
      </c>
      <c r="AE42" s="268">
        <v>1</v>
      </c>
      <c r="AF42" s="268">
        <v>0</v>
      </c>
      <c r="AG42" s="268">
        <v>0</v>
      </c>
      <c r="AH42" s="268">
        <v>3</v>
      </c>
      <c r="AI42" s="268">
        <v>3</v>
      </c>
      <c r="AJ42" s="268">
        <v>0</v>
      </c>
      <c r="AK42" s="268">
        <v>0</v>
      </c>
      <c r="AL42" s="268">
        <v>0</v>
      </c>
      <c r="AM42" s="268">
        <v>0</v>
      </c>
      <c r="AN42" s="268">
        <v>1</v>
      </c>
      <c r="AO42" s="268">
        <v>1</v>
      </c>
      <c r="AP42" s="268">
        <v>0</v>
      </c>
      <c r="AQ42" s="268">
        <v>0</v>
      </c>
      <c r="AR42" s="268">
        <v>0</v>
      </c>
      <c r="AS42" s="268">
        <v>0</v>
      </c>
      <c r="AT42" s="268">
        <v>0</v>
      </c>
      <c r="AU42" s="268">
        <v>0</v>
      </c>
      <c r="AV42" s="268">
        <v>0</v>
      </c>
      <c r="AW42" s="268">
        <v>0</v>
      </c>
      <c r="AX42" s="268">
        <v>0</v>
      </c>
      <c r="AY42" s="268">
        <v>0</v>
      </c>
      <c r="AZ42" s="268">
        <v>0</v>
      </c>
      <c r="BA42" s="268">
        <v>0</v>
      </c>
      <c r="BB42" s="268">
        <v>1</v>
      </c>
      <c r="BC42" s="69" t="s">
        <v>114</v>
      </c>
      <c r="BD42" s="69" t="s">
        <v>114</v>
      </c>
      <c r="BE42" s="367" t="s">
        <v>771</v>
      </c>
      <c r="BF42" s="69" t="s">
        <v>57</v>
      </c>
      <c r="BG42" s="69">
        <v>500</v>
      </c>
      <c r="BH42" s="69">
        <v>1000</v>
      </c>
    </row>
    <row r="43" spans="1:64" ht="18.75" x14ac:dyDescent="0.3">
      <c r="A43" s="259" t="s">
        <v>772</v>
      </c>
      <c r="B43" s="266">
        <v>33</v>
      </c>
      <c r="C43" s="267">
        <v>6</v>
      </c>
      <c r="D43" s="267">
        <v>3</v>
      </c>
      <c r="E43" s="267">
        <v>3</v>
      </c>
      <c r="F43" s="267">
        <v>0</v>
      </c>
      <c r="G43" s="267">
        <v>0</v>
      </c>
      <c r="H43" s="267">
        <v>0</v>
      </c>
      <c r="I43" s="267">
        <v>1</v>
      </c>
      <c r="J43" s="267">
        <v>2</v>
      </c>
      <c r="K43" s="267">
        <v>0</v>
      </c>
      <c r="L43" s="267">
        <v>2</v>
      </c>
      <c r="M43" s="267">
        <v>0</v>
      </c>
      <c r="N43" s="267">
        <v>1</v>
      </c>
      <c r="O43" s="267">
        <v>0</v>
      </c>
      <c r="P43" s="267">
        <v>0</v>
      </c>
      <c r="Q43" s="267">
        <v>0</v>
      </c>
      <c r="R43" s="267">
        <v>0</v>
      </c>
      <c r="S43" s="267">
        <v>0</v>
      </c>
      <c r="T43" s="267">
        <v>0</v>
      </c>
      <c r="U43" s="267">
        <v>2</v>
      </c>
      <c r="V43" s="267">
        <v>0</v>
      </c>
      <c r="W43" s="267">
        <v>0</v>
      </c>
      <c r="X43" s="267">
        <v>0</v>
      </c>
      <c r="Y43" s="267">
        <v>0</v>
      </c>
      <c r="Z43" s="267">
        <v>0</v>
      </c>
      <c r="AA43" s="267">
        <v>0</v>
      </c>
      <c r="AB43" s="268">
        <v>2</v>
      </c>
      <c r="AC43" s="268">
        <v>1</v>
      </c>
      <c r="AD43" s="268">
        <v>1</v>
      </c>
      <c r="AE43" s="268">
        <v>0</v>
      </c>
      <c r="AF43" s="268">
        <v>2</v>
      </c>
      <c r="AG43" s="268">
        <v>0</v>
      </c>
      <c r="AH43" s="268">
        <v>2</v>
      </c>
      <c r="AI43" s="268">
        <v>0</v>
      </c>
      <c r="AJ43" s="268">
        <v>2</v>
      </c>
      <c r="AK43" s="268">
        <v>0</v>
      </c>
      <c r="AL43" s="268">
        <v>2</v>
      </c>
      <c r="AM43" s="268">
        <v>0</v>
      </c>
      <c r="AN43" s="268">
        <v>2</v>
      </c>
      <c r="AO43" s="268">
        <v>0</v>
      </c>
      <c r="AP43" s="268">
        <v>0</v>
      </c>
      <c r="AQ43" s="268">
        <v>0</v>
      </c>
      <c r="AR43" s="268">
        <v>0</v>
      </c>
      <c r="AS43" s="268">
        <v>0</v>
      </c>
      <c r="AT43" s="268">
        <v>0</v>
      </c>
      <c r="AU43" s="268">
        <v>0</v>
      </c>
      <c r="AV43" s="268">
        <v>0</v>
      </c>
      <c r="AW43" s="268">
        <v>0</v>
      </c>
      <c r="AX43" s="268">
        <v>0</v>
      </c>
      <c r="AY43" s="268">
        <v>0</v>
      </c>
      <c r="AZ43" s="268">
        <v>0</v>
      </c>
      <c r="BA43" s="268">
        <v>0</v>
      </c>
      <c r="BB43" s="368">
        <v>0</v>
      </c>
      <c r="BC43" s="69" t="s">
        <v>114</v>
      </c>
      <c r="BD43" s="69" t="s">
        <v>114</v>
      </c>
      <c r="BE43" s="369"/>
      <c r="BF43" s="69" t="s">
        <v>57</v>
      </c>
      <c r="BG43" s="69">
        <v>500</v>
      </c>
      <c r="BH43" s="69">
        <v>1000</v>
      </c>
    </row>
    <row r="44" spans="1:64" ht="18.75" x14ac:dyDescent="0.3">
      <c r="A44" s="259" t="s">
        <v>773</v>
      </c>
      <c r="B44" s="266">
        <v>32</v>
      </c>
      <c r="C44" s="267">
        <v>5</v>
      </c>
      <c r="D44" s="267">
        <v>0</v>
      </c>
      <c r="E44" s="267">
        <v>1</v>
      </c>
      <c r="F44" s="267">
        <v>1</v>
      </c>
      <c r="G44" s="267">
        <v>1</v>
      </c>
      <c r="H44" s="267">
        <v>1</v>
      </c>
      <c r="I44" s="267">
        <v>2</v>
      </c>
      <c r="J44" s="267">
        <v>2</v>
      </c>
      <c r="K44" s="267">
        <v>0</v>
      </c>
      <c r="L44" s="267">
        <v>2</v>
      </c>
      <c r="M44" s="267">
        <v>1</v>
      </c>
      <c r="N44" s="267">
        <v>1</v>
      </c>
      <c r="O44" s="267">
        <v>1</v>
      </c>
      <c r="P44" s="267">
        <v>3</v>
      </c>
      <c r="Q44" s="267">
        <v>0</v>
      </c>
      <c r="R44" s="267">
        <v>0</v>
      </c>
      <c r="S44" s="267">
        <v>0</v>
      </c>
      <c r="T44" s="267">
        <v>4</v>
      </c>
      <c r="U44" s="267">
        <v>4</v>
      </c>
      <c r="V44" s="267">
        <v>0</v>
      </c>
      <c r="W44" s="267">
        <v>0</v>
      </c>
      <c r="X44" s="267">
        <v>1</v>
      </c>
      <c r="Y44" s="267">
        <v>1</v>
      </c>
      <c r="Z44" s="267">
        <v>0</v>
      </c>
      <c r="AA44" s="267">
        <v>0</v>
      </c>
      <c r="AB44" s="268">
        <v>2</v>
      </c>
      <c r="AC44" s="268">
        <v>1</v>
      </c>
      <c r="AD44" s="268">
        <v>1</v>
      </c>
      <c r="AE44" s="268">
        <v>0</v>
      </c>
      <c r="AF44" s="268">
        <v>0</v>
      </c>
      <c r="AG44" s="268">
        <v>0</v>
      </c>
      <c r="AH44" s="268">
        <v>0</v>
      </c>
      <c r="AI44" s="268">
        <v>0</v>
      </c>
      <c r="AJ44" s="268">
        <v>0</v>
      </c>
      <c r="AK44" s="268">
        <v>0</v>
      </c>
      <c r="AL44" s="268">
        <v>0</v>
      </c>
      <c r="AM44" s="268">
        <v>0</v>
      </c>
      <c r="AN44" s="268">
        <v>0</v>
      </c>
      <c r="AO44" s="268">
        <v>0</v>
      </c>
      <c r="AP44" s="268">
        <v>0</v>
      </c>
      <c r="AQ44" s="268">
        <v>0</v>
      </c>
      <c r="AR44" s="268">
        <v>0</v>
      </c>
      <c r="AS44" s="268">
        <v>0</v>
      </c>
      <c r="AT44" s="268">
        <v>1</v>
      </c>
      <c r="AU44" s="268">
        <v>1</v>
      </c>
      <c r="AV44" s="268">
        <v>0</v>
      </c>
      <c r="AW44" s="268">
        <v>0</v>
      </c>
      <c r="AX44" s="268">
        <v>0</v>
      </c>
      <c r="AY44" s="268">
        <v>0</v>
      </c>
      <c r="AZ44" s="268">
        <v>0</v>
      </c>
      <c r="BA44" s="268">
        <v>0</v>
      </c>
      <c r="BB44" s="268">
        <v>0</v>
      </c>
      <c r="BC44" s="69" t="s">
        <v>114</v>
      </c>
      <c r="BD44" s="69" t="s">
        <v>114</v>
      </c>
      <c r="BE44" s="69" t="s">
        <v>717</v>
      </c>
      <c r="BF44" s="69" t="s">
        <v>57</v>
      </c>
      <c r="BG44" s="69">
        <v>500</v>
      </c>
      <c r="BH44" s="69">
        <v>0</v>
      </c>
    </row>
    <row r="45" spans="1:64" ht="18.75" x14ac:dyDescent="0.3">
      <c r="A45" s="259" t="s">
        <v>774</v>
      </c>
      <c r="B45" s="266">
        <v>34</v>
      </c>
      <c r="C45" s="267">
        <v>5</v>
      </c>
      <c r="D45" s="267">
        <v>0</v>
      </c>
      <c r="E45" s="267">
        <v>3</v>
      </c>
      <c r="F45" s="267">
        <v>2</v>
      </c>
      <c r="G45" s="267">
        <v>0</v>
      </c>
      <c r="H45" s="267">
        <v>1</v>
      </c>
      <c r="I45" s="267">
        <v>0</v>
      </c>
      <c r="J45" s="267">
        <v>4</v>
      </c>
      <c r="K45" s="267">
        <v>1</v>
      </c>
      <c r="L45" s="267">
        <v>5</v>
      </c>
      <c r="M45" s="267">
        <v>0</v>
      </c>
      <c r="N45" s="267">
        <v>1</v>
      </c>
      <c r="O45" s="267">
        <v>0</v>
      </c>
      <c r="P45" s="267">
        <v>0</v>
      </c>
      <c r="Q45" s="267">
        <v>0</v>
      </c>
      <c r="R45" s="267">
        <v>5</v>
      </c>
      <c r="S45" s="267">
        <v>0</v>
      </c>
      <c r="T45" s="267">
        <v>3</v>
      </c>
      <c r="U45" s="267">
        <v>3</v>
      </c>
      <c r="V45" s="267">
        <v>1</v>
      </c>
      <c r="W45" s="267">
        <v>1</v>
      </c>
      <c r="X45" s="267">
        <v>0</v>
      </c>
      <c r="Y45" s="267">
        <v>0</v>
      </c>
      <c r="Z45" s="267">
        <v>0</v>
      </c>
      <c r="AA45" s="267">
        <v>0</v>
      </c>
      <c r="AB45" s="268">
        <v>4</v>
      </c>
      <c r="AC45" s="268">
        <v>3</v>
      </c>
      <c r="AD45" s="268">
        <v>1</v>
      </c>
      <c r="AE45" s="268">
        <v>0</v>
      </c>
      <c r="AF45" s="268">
        <v>4</v>
      </c>
      <c r="AG45" s="268">
        <v>0</v>
      </c>
      <c r="AH45" s="268">
        <v>3</v>
      </c>
      <c r="AI45" s="268">
        <v>3</v>
      </c>
      <c r="AJ45" s="268">
        <v>0</v>
      </c>
      <c r="AK45" s="268">
        <v>0</v>
      </c>
      <c r="AL45" s="268">
        <v>0</v>
      </c>
      <c r="AM45" s="268">
        <v>0</v>
      </c>
      <c r="AN45" s="268">
        <v>0</v>
      </c>
      <c r="AO45" s="268">
        <v>0</v>
      </c>
      <c r="AP45" s="268">
        <v>0</v>
      </c>
      <c r="AQ45" s="268">
        <v>0</v>
      </c>
      <c r="AR45" s="268">
        <v>0</v>
      </c>
      <c r="AS45" s="268">
        <v>0</v>
      </c>
      <c r="AT45" s="268">
        <v>0</v>
      </c>
      <c r="AU45" s="268">
        <v>0</v>
      </c>
      <c r="AV45" s="268">
        <v>0</v>
      </c>
      <c r="AW45" s="268">
        <v>0</v>
      </c>
      <c r="AX45" s="268">
        <v>0</v>
      </c>
      <c r="AY45" s="268">
        <v>0</v>
      </c>
      <c r="AZ45" s="268">
        <v>0</v>
      </c>
      <c r="BA45" s="268">
        <v>0</v>
      </c>
      <c r="BB45" s="268">
        <v>2</v>
      </c>
      <c r="BC45" s="174" t="s">
        <v>775</v>
      </c>
      <c r="BD45" s="174" t="s">
        <v>775</v>
      </c>
      <c r="BE45" s="174" t="s">
        <v>775</v>
      </c>
      <c r="BF45" s="69" t="s">
        <v>57</v>
      </c>
      <c r="BG45" s="69">
        <v>250</v>
      </c>
      <c r="BH45" s="69">
        <v>0</v>
      </c>
    </row>
    <row r="46" spans="1:64" ht="18.75" x14ac:dyDescent="0.3">
      <c r="A46" s="259" t="s">
        <v>776</v>
      </c>
      <c r="B46" s="266">
        <v>40</v>
      </c>
      <c r="C46" s="267">
        <v>37</v>
      </c>
      <c r="D46" s="267">
        <v>0</v>
      </c>
      <c r="E46" s="370">
        <v>3</v>
      </c>
      <c r="F46" s="370">
        <v>1</v>
      </c>
      <c r="G46" s="370">
        <v>0</v>
      </c>
      <c r="H46" s="267">
        <v>22</v>
      </c>
      <c r="I46" s="267">
        <v>2</v>
      </c>
      <c r="J46" s="267">
        <v>16</v>
      </c>
      <c r="K46" s="267">
        <v>0</v>
      </c>
      <c r="L46" s="267">
        <v>0</v>
      </c>
      <c r="M46" s="267">
        <v>0</v>
      </c>
      <c r="N46" s="267">
        <v>3</v>
      </c>
      <c r="O46" s="267">
        <v>6</v>
      </c>
      <c r="P46" s="267">
        <v>4</v>
      </c>
      <c r="Q46" s="267">
        <v>0</v>
      </c>
      <c r="R46" s="267">
        <v>0</v>
      </c>
      <c r="S46" s="267">
        <v>0</v>
      </c>
      <c r="T46" s="267">
        <v>10</v>
      </c>
      <c r="U46" s="267">
        <v>10</v>
      </c>
      <c r="V46" s="267">
        <v>1</v>
      </c>
      <c r="W46" s="267">
        <v>1</v>
      </c>
      <c r="X46" s="267">
        <v>0</v>
      </c>
      <c r="Y46" s="267">
        <v>0</v>
      </c>
      <c r="Z46" s="267">
        <v>0</v>
      </c>
      <c r="AA46" s="267">
        <v>0</v>
      </c>
      <c r="AB46" s="268">
        <v>4</v>
      </c>
      <c r="AC46" s="268">
        <v>1</v>
      </c>
      <c r="AD46" s="268">
        <v>3</v>
      </c>
      <c r="AE46" s="268">
        <v>0</v>
      </c>
      <c r="AF46" s="268">
        <v>0</v>
      </c>
      <c r="AG46" s="268">
        <v>0</v>
      </c>
      <c r="AH46" s="268">
        <v>4</v>
      </c>
      <c r="AI46" s="268">
        <v>4</v>
      </c>
      <c r="AJ46" s="268">
        <v>0</v>
      </c>
      <c r="AK46" s="268">
        <v>0</v>
      </c>
      <c r="AL46" s="268">
        <v>0</v>
      </c>
      <c r="AM46" s="268">
        <v>0</v>
      </c>
      <c r="AN46" s="268">
        <v>0</v>
      </c>
      <c r="AO46" s="268">
        <v>0</v>
      </c>
      <c r="AP46" s="268">
        <v>2</v>
      </c>
      <c r="AQ46" s="268">
        <v>2</v>
      </c>
      <c r="AR46" s="268">
        <v>0</v>
      </c>
      <c r="AS46" s="268">
        <v>0</v>
      </c>
      <c r="AT46" s="268">
        <v>0</v>
      </c>
      <c r="AU46" s="268">
        <v>0</v>
      </c>
      <c r="AV46" s="268">
        <v>0</v>
      </c>
      <c r="AW46" s="268">
        <v>0</v>
      </c>
      <c r="AX46" s="268">
        <v>0</v>
      </c>
      <c r="AY46" s="268">
        <v>0</v>
      </c>
      <c r="AZ46" s="268">
        <v>0</v>
      </c>
      <c r="BA46" s="268">
        <v>0</v>
      </c>
      <c r="BB46" s="268">
        <v>4</v>
      </c>
      <c r="BC46" s="69" t="s">
        <v>114</v>
      </c>
      <c r="BD46" s="69" t="s">
        <v>114</v>
      </c>
      <c r="BE46" s="69" t="s">
        <v>777</v>
      </c>
      <c r="BF46" s="69" t="s">
        <v>57</v>
      </c>
      <c r="BG46" s="69">
        <v>1000</v>
      </c>
      <c r="BH46" s="69">
        <v>0</v>
      </c>
    </row>
    <row r="47" spans="1:64" ht="18.75" x14ac:dyDescent="0.3">
      <c r="A47" s="259" t="s">
        <v>778</v>
      </c>
      <c r="B47" s="266">
        <v>33</v>
      </c>
      <c r="C47" s="267">
        <v>6</v>
      </c>
      <c r="D47" s="267">
        <v>1</v>
      </c>
      <c r="E47" s="267">
        <v>0</v>
      </c>
      <c r="F47" s="267">
        <v>6</v>
      </c>
      <c r="G47" s="267">
        <v>0</v>
      </c>
      <c r="H47" s="267">
        <v>2</v>
      </c>
      <c r="I47" s="267">
        <v>1</v>
      </c>
      <c r="J47" s="267">
        <v>3</v>
      </c>
      <c r="K47" s="267">
        <v>2</v>
      </c>
      <c r="L47" s="267">
        <v>6</v>
      </c>
      <c r="M47" s="267">
        <v>0</v>
      </c>
      <c r="N47" s="267">
        <v>0</v>
      </c>
      <c r="O47" s="267">
        <v>6</v>
      </c>
      <c r="P47" s="267">
        <v>0</v>
      </c>
      <c r="Q47" s="267">
        <v>0</v>
      </c>
      <c r="R47" s="267">
        <v>1</v>
      </c>
      <c r="S47" s="267">
        <v>0</v>
      </c>
      <c r="T47" s="267">
        <v>0</v>
      </c>
      <c r="U47" s="267">
        <v>0</v>
      </c>
      <c r="V47" s="267">
        <v>1</v>
      </c>
      <c r="W47" s="267">
        <v>1</v>
      </c>
      <c r="X47" s="267">
        <v>0</v>
      </c>
      <c r="Y47" s="267">
        <v>0</v>
      </c>
      <c r="Z47" s="267">
        <v>0</v>
      </c>
      <c r="AA47" s="267">
        <v>0</v>
      </c>
      <c r="AB47" s="268">
        <v>3</v>
      </c>
      <c r="AC47" s="268">
        <v>0</v>
      </c>
      <c r="AD47" s="268">
        <v>3</v>
      </c>
      <c r="AE47" s="268">
        <v>0</v>
      </c>
      <c r="AF47" s="268">
        <v>2</v>
      </c>
      <c r="AG47" s="268">
        <v>0</v>
      </c>
      <c r="AH47" s="268">
        <v>0</v>
      </c>
      <c r="AI47" s="268">
        <v>0</v>
      </c>
      <c r="AJ47" s="268">
        <v>1</v>
      </c>
      <c r="AK47" s="268">
        <v>1</v>
      </c>
      <c r="AL47" s="268">
        <v>0</v>
      </c>
      <c r="AM47" s="268">
        <v>0</v>
      </c>
      <c r="AN47" s="268">
        <v>0</v>
      </c>
      <c r="AO47" s="268">
        <v>0</v>
      </c>
      <c r="AP47" s="268">
        <v>0</v>
      </c>
      <c r="AQ47" s="268">
        <v>0</v>
      </c>
      <c r="AR47" s="268">
        <v>0</v>
      </c>
      <c r="AS47" s="268">
        <v>0</v>
      </c>
      <c r="AT47" s="268">
        <v>0</v>
      </c>
      <c r="AU47" s="268">
        <v>0</v>
      </c>
      <c r="AV47" s="268">
        <v>0</v>
      </c>
      <c r="AW47" s="268">
        <v>0</v>
      </c>
      <c r="AX47" s="268">
        <v>0</v>
      </c>
      <c r="AY47" s="268">
        <v>0</v>
      </c>
      <c r="AZ47" s="268">
        <v>0</v>
      </c>
      <c r="BA47" s="268">
        <v>0</v>
      </c>
      <c r="BB47" s="268">
        <v>3</v>
      </c>
      <c r="BC47" s="69" t="s">
        <v>114</v>
      </c>
      <c r="BD47" s="69" t="s">
        <v>114</v>
      </c>
      <c r="BE47" s="69" t="s">
        <v>779</v>
      </c>
      <c r="BF47" s="69" t="s">
        <v>57</v>
      </c>
      <c r="BG47" s="69">
        <v>400</v>
      </c>
      <c r="BH47" s="69">
        <v>1000</v>
      </c>
    </row>
    <row r="48" spans="1:64" ht="18.75" x14ac:dyDescent="0.3">
      <c r="A48" s="259" t="s">
        <v>780</v>
      </c>
      <c r="B48" s="266">
        <v>33</v>
      </c>
      <c r="C48" s="267">
        <v>3</v>
      </c>
      <c r="D48" s="267">
        <v>0</v>
      </c>
      <c r="E48" s="267">
        <v>0</v>
      </c>
      <c r="F48" s="267">
        <v>0</v>
      </c>
      <c r="G48" s="267">
        <v>1</v>
      </c>
      <c r="H48" s="267">
        <v>3</v>
      </c>
      <c r="I48" s="267">
        <v>3</v>
      </c>
      <c r="J48" s="267">
        <v>0</v>
      </c>
      <c r="K48" s="267">
        <v>0</v>
      </c>
      <c r="L48" s="267">
        <v>0</v>
      </c>
      <c r="M48" s="267">
        <v>0</v>
      </c>
      <c r="N48" s="267">
        <v>0</v>
      </c>
      <c r="O48" s="267">
        <v>1</v>
      </c>
      <c r="P48" s="267">
        <v>2</v>
      </c>
      <c r="Q48" s="267">
        <v>0</v>
      </c>
      <c r="R48" s="267">
        <v>0</v>
      </c>
      <c r="S48" s="267">
        <v>0</v>
      </c>
      <c r="T48" s="267">
        <v>3</v>
      </c>
      <c r="U48" s="267">
        <v>3</v>
      </c>
      <c r="V48" s="267">
        <v>3</v>
      </c>
      <c r="W48" s="267">
        <v>3</v>
      </c>
      <c r="X48" s="267">
        <v>2</v>
      </c>
      <c r="Y48" s="267">
        <v>2</v>
      </c>
      <c r="Z48" s="267">
        <v>0</v>
      </c>
      <c r="AA48" s="267">
        <v>0</v>
      </c>
      <c r="AB48" s="268">
        <v>0</v>
      </c>
      <c r="AC48" s="268">
        <v>1</v>
      </c>
      <c r="AD48" s="268">
        <v>0</v>
      </c>
      <c r="AE48" s="268">
        <v>0</v>
      </c>
      <c r="AF48" s="268">
        <v>0</v>
      </c>
      <c r="AG48" s="268">
        <v>0</v>
      </c>
      <c r="AH48" s="268">
        <v>0</v>
      </c>
      <c r="AI48" s="268">
        <v>0</v>
      </c>
      <c r="AJ48" s="268">
        <v>0</v>
      </c>
      <c r="AK48" s="268">
        <v>0</v>
      </c>
      <c r="AL48" s="268">
        <v>0</v>
      </c>
      <c r="AM48" s="268">
        <v>0</v>
      </c>
      <c r="AN48" s="268">
        <v>0</v>
      </c>
      <c r="AO48" s="268">
        <v>0</v>
      </c>
      <c r="AP48" s="268">
        <v>0</v>
      </c>
      <c r="AQ48" s="268">
        <v>0</v>
      </c>
      <c r="AR48" s="268">
        <v>0</v>
      </c>
      <c r="AS48" s="268">
        <v>0</v>
      </c>
      <c r="AT48" s="268">
        <v>0</v>
      </c>
      <c r="AU48" s="268">
        <v>0</v>
      </c>
      <c r="AV48" s="268">
        <v>0</v>
      </c>
      <c r="AW48" s="268">
        <v>0</v>
      </c>
      <c r="AX48" s="268">
        <v>0</v>
      </c>
      <c r="AY48" s="268">
        <v>0</v>
      </c>
      <c r="AZ48" s="268">
        <v>0</v>
      </c>
      <c r="BA48" s="268">
        <v>0</v>
      </c>
      <c r="BB48" s="268">
        <v>1</v>
      </c>
      <c r="BC48" s="98" t="s">
        <v>114</v>
      </c>
      <c r="BD48" s="69" t="s">
        <v>114</v>
      </c>
      <c r="BE48" s="276" t="s">
        <v>57</v>
      </c>
      <c r="BF48" s="69" t="s">
        <v>57</v>
      </c>
      <c r="BG48" s="69">
        <v>300</v>
      </c>
      <c r="BH48" s="69">
        <v>0</v>
      </c>
    </row>
    <row r="49" spans="1:60" ht="18.75" x14ac:dyDescent="0.3">
      <c r="A49" s="259" t="s">
        <v>781</v>
      </c>
      <c r="B49" s="266">
        <v>37</v>
      </c>
      <c r="C49" s="267">
        <v>5</v>
      </c>
      <c r="D49" s="267">
        <v>1</v>
      </c>
      <c r="E49" s="267">
        <v>1</v>
      </c>
      <c r="F49" s="267">
        <v>0</v>
      </c>
      <c r="G49" s="267">
        <v>0</v>
      </c>
      <c r="H49" s="267">
        <v>1</v>
      </c>
      <c r="I49" s="267">
        <v>0</v>
      </c>
      <c r="J49" s="267">
        <v>0</v>
      </c>
      <c r="K49" s="267">
        <v>0</v>
      </c>
      <c r="L49" s="267">
        <v>0</v>
      </c>
      <c r="M49" s="267">
        <v>1</v>
      </c>
      <c r="N49" s="267">
        <v>0</v>
      </c>
      <c r="O49" s="267">
        <v>0</v>
      </c>
      <c r="P49" s="267">
        <v>0</v>
      </c>
      <c r="Q49" s="267">
        <v>0</v>
      </c>
      <c r="R49" s="267">
        <v>0</v>
      </c>
      <c r="S49" s="267">
        <v>0</v>
      </c>
      <c r="T49" s="267">
        <v>0</v>
      </c>
      <c r="U49" s="267">
        <v>0</v>
      </c>
      <c r="V49" s="267">
        <v>0</v>
      </c>
      <c r="W49" s="267">
        <v>0</v>
      </c>
      <c r="X49" s="267">
        <v>0</v>
      </c>
      <c r="Y49" s="267">
        <v>0</v>
      </c>
      <c r="Z49" s="267">
        <v>0</v>
      </c>
      <c r="AA49" s="267">
        <v>0</v>
      </c>
      <c r="AB49" s="268">
        <v>1</v>
      </c>
      <c r="AC49" s="268">
        <v>0</v>
      </c>
      <c r="AD49" s="268">
        <v>1</v>
      </c>
      <c r="AE49" s="268">
        <v>0</v>
      </c>
      <c r="AF49" s="268">
        <v>0</v>
      </c>
      <c r="AG49" s="268">
        <v>0</v>
      </c>
      <c r="AH49" s="268">
        <v>0</v>
      </c>
      <c r="AI49" s="268">
        <v>0</v>
      </c>
      <c r="AJ49" s="268">
        <v>0</v>
      </c>
      <c r="AK49" s="268">
        <v>0</v>
      </c>
      <c r="AL49" s="268">
        <v>0</v>
      </c>
      <c r="AM49" s="268">
        <v>0</v>
      </c>
      <c r="AN49" s="268">
        <v>0</v>
      </c>
      <c r="AO49" s="268">
        <v>0</v>
      </c>
      <c r="AP49" s="268">
        <v>0</v>
      </c>
      <c r="AQ49" s="268">
        <v>0</v>
      </c>
      <c r="AR49" s="268">
        <v>0</v>
      </c>
      <c r="AS49" s="268">
        <v>0</v>
      </c>
      <c r="AT49" s="268">
        <v>0</v>
      </c>
      <c r="AU49" s="268">
        <v>0</v>
      </c>
      <c r="AV49" s="268">
        <v>0</v>
      </c>
      <c r="AW49" s="268">
        <v>0</v>
      </c>
      <c r="AX49" s="268">
        <v>0</v>
      </c>
      <c r="AY49" s="268">
        <v>0</v>
      </c>
      <c r="AZ49" s="268">
        <v>0</v>
      </c>
      <c r="BA49" s="268">
        <v>0</v>
      </c>
      <c r="BB49" s="268">
        <v>0</v>
      </c>
      <c r="BC49" s="69" t="s">
        <v>114</v>
      </c>
      <c r="BD49" s="69" t="s">
        <v>114</v>
      </c>
      <c r="BE49" s="174" t="s">
        <v>782</v>
      </c>
      <c r="BF49" s="69" t="s">
        <v>57</v>
      </c>
      <c r="BG49" s="69">
        <v>800</v>
      </c>
      <c r="BH49" s="69">
        <v>1000</v>
      </c>
    </row>
    <row r="50" spans="1:60" s="371" customFormat="1" ht="18.75" x14ac:dyDescent="0.3">
      <c r="A50" s="372" t="s">
        <v>783</v>
      </c>
      <c r="B50" s="373">
        <v>38</v>
      </c>
      <c r="C50" s="374">
        <v>5</v>
      </c>
      <c r="D50" s="374">
        <v>0</v>
      </c>
      <c r="E50" s="374">
        <v>2</v>
      </c>
      <c r="F50" s="374">
        <v>0</v>
      </c>
      <c r="G50" s="374">
        <v>3</v>
      </c>
      <c r="H50" s="374">
        <v>3</v>
      </c>
      <c r="I50" s="374">
        <v>0</v>
      </c>
      <c r="J50" s="374">
        <v>1</v>
      </c>
      <c r="K50" s="374">
        <v>1</v>
      </c>
      <c r="L50" s="374">
        <v>2</v>
      </c>
      <c r="M50" s="374">
        <v>2</v>
      </c>
      <c r="N50" s="374">
        <v>0</v>
      </c>
      <c r="O50" s="374">
        <v>0</v>
      </c>
      <c r="P50" s="374">
        <v>3</v>
      </c>
      <c r="Q50" s="374">
        <v>0</v>
      </c>
      <c r="R50" s="374">
        <v>0</v>
      </c>
      <c r="S50" s="374">
        <v>0</v>
      </c>
      <c r="T50" s="374">
        <v>2</v>
      </c>
      <c r="U50" s="374">
        <v>2</v>
      </c>
      <c r="V50" s="374">
        <v>2</v>
      </c>
      <c r="W50" s="374">
        <v>2</v>
      </c>
      <c r="X50" s="374">
        <v>0</v>
      </c>
      <c r="Y50" s="374">
        <v>0</v>
      </c>
      <c r="Z50" s="374">
        <v>0</v>
      </c>
      <c r="AA50" s="374">
        <v>0</v>
      </c>
      <c r="AB50" s="374">
        <v>2</v>
      </c>
      <c r="AC50" s="374">
        <v>0</v>
      </c>
      <c r="AD50" s="374">
        <v>2</v>
      </c>
      <c r="AE50" s="374">
        <v>0</v>
      </c>
      <c r="AF50" s="374">
        <v>0</v>
      </c>
      <c r="AG50" s="374">
        <v>0</v>
      </c>
      <c r="AH50" s="374">
        <v>2</v>
      </c>
      <c r="AI50" s="374">
        <v>2</v>
      </c>
      <c r="AJ50" s="374">
        <v>1</v>
      </c>
      <c r="AK50" s="374">
        <v>1</v>
      </c>
      <c r="AL50" s="374">
        <v>0</v>
      </c>
      <c r="AM50" s="374">
        <v>0</v>
      </c>
      <c r="AN50" s="374">
        <v>0</v>
      </c>
      <c r="AO50" s="374">
        <v>0</v>
      </c>
      <c r="AP50" s="374">
        <v>0</v>
      </c>
      <c r="AQ50" s="374">
        <v>0</v>
      </c>
      <c r="AR50" s="374">
        <v>0</v>
      </c>
      <c r="AS50" s="374">
        <v>0</v>
      </c>
      <c r="AT50" s="374">
        <v>0</v>
      </c>
      <c r="AU50" s="374">
        <v>0</v>
      </c>
      <c r="AV50" s="374">
        <v>0</v>
      </c>
      <c r="AW50" s="374">
        <v>0</v>
      </c>
      <c r="AX50" s="374">
        <v>0</v>
      </c>
      <c r="AY50" s="374">
        <v>0</v>
      </c>
      <c r="AZ50" s="374">
        <v>0</v>
      </c>
      <c r="BA50" s="374">
        <v>0</v>
      </c>
      <c r="BB50" s="374">
        <v>2</v>
      </c>
      <c r="BC50" s="375" t="s">
        <v>114</v>
      </c>
      <c r="BD50" s="375" t="s">
        <v>114</v>
      </c>
      <c r="BE50" s="302" t="s">
        <v>784</v>
      </c>
      <c r="BF50" s="375" t="s">
        <v>57</v>
      </c>
      <c r="BG50" s="375">
        <v>500</v>
      </c>
      <c r="BH50" s="375">
        <v>0</v>
      </c>
    </row>
    <row r="51" spans="1:60" ht="18.75" x14ac:dyDescent="0.3">
      <c r="A51" s="259" t="s">
        <v>785</v>
      </c>
      <c r="B51" s="266">
        <v>37</v>
      </c>
      <c r="C51" s="267">
        <v>6</v>
      </c>
      <c r="D51" s="267">
        <v>0</v>
      </c>
      <c r="E51" s="267">
        <v>1</v>
      </c>
      <c r="F51" s="267">
        <v>2</v>
      </c>
      <c r="G51" s="267">
        <v>3</v>
      </c>
      <c r="H51" s="267">
        <v>3</v>
      </c>
      <c r="I51" s="267">
        <v>1</v>
      </c>
      <c r="J51" s="267">
        <v>2</v>
      </c>
      <c r="K51" s="267">
        <v>0</v>
      </c>
      <c r="L51" s="267">
        <v>0</v>
      </c>
      <c r="M51" s="267">
        <v>0</v>
      </c>
      <c r="N51" s="267">
        <v>1</v>
      </c>
      <c r="O51" s="267">
        <v>2</v>
      </c>
      <c r="P51" s="267">
        <v>3</v>
      </c>
      <c r="Q51" s="267">
        <v>1</v>
      </c>
      <c r="R51" s="267">
        <v>0</v>
      </c>
      <c r="S51" s="267">
        <v>0</v>
      </c>
      <c r="T51" s="267">
        <v>0</v>
      </c>
      <c r="U51" s="267">
        <v>0</v>
      </c>
      <c r="V51" s="267">
        <v>0</v>
      </c>
      <c r="W51" s="267">
        <v>0</v>
      </c>
      <c r="X51" s="267">
        <v>0</v>
      </c>
      <c r="Y51" s="267">
        <v>0</v>
      </c>
      <c r="Z51" s="267">
        <v>0</v>
      </c>
      <c r="AA51" s="267">
        <v>0</v>
      </c>
      <c r="AB51" s="268">
        <v>1</v>
      </c>
      <c r="AC51" s="268">
        <v>1</v>
      </c>
      <c r="AD51" s="268">
        <v>0</v>
      </c>
      <c r="AE51" s="268">
        <v>1</v>
      </c>
      <c r="AF51" s="268">
        <v>0</v>
      </c>
      <c r="AG51" s="268">
        <v>0</v>
      </c>
      <c r="AH51" s="268">
        <v>0</v>
      </c>
      <c r="AI51" s="268">
        <v>0</v>
      </c>
      <c r="AJ51" s="268">
        <v>0</v>
      </c>
      <c r="AK51" s="268">
        <v>0</v>
      </c>
      <c r="AL51" s="268">
        <v>0</v>
      </c>
      <c r="AM51" s="268">
        <v>0</v>
      </c>
      <c r="AN51" s="268">
        <v>0</v>
      </c>
      <c r="AO51" s="268">
        <v>0</v>
      </c>
      <c r="AP51" s="268">
        <v>0</v>
      </c>
      <c r="AQ51" s="268">
        <v>0</v>
      </c>
      <c r="AR51" s="268">
        <v>0</v>
      </c>
      <c r="AS51" s="268">
        <v>0</v>
      </c>
      <c r="AT51" s="268">
        <v>0</v>
      </c>
      <c r="AU51" s="268">
        <v>0</v>
      </c>
      <c r="AV51" s="268">
        <v>0</v>
      </c>
      <c r="AW51" s="268">
        <v>0</v>
      </c>
      <c r="AX51" s="268">
        <v>0</v>
      </c>
      <c r="AY51" s="268">
        <v>0</v>
      </c>
      <c r="AZ51" s="268">
        <v>0</v>
      </c>
      <c r="BA51" s="268">
        <v>0</v>
      </c>
      <c r="BB51" s="268">
        <v>2</v>
      </c>
      <c r="BC51" s="69" t="s">
        <v>114</v>
      </c>
      <c r="BD51" s="69" t="s">
        <v>114</v>
      </c>
      <c r="BE51" s="174" t="s">
        <v>786</v>
      </c>
      <c r="BF51" s="69" t="s">
        <v>57</v>
      </c>
      <c r="BG51" s="69">
        <v>500</v>
      </c>
      <c r="BH51" s="69">
        <v>0</v>
      </c>
    </row>
    <row r="52" spans="1:60" ht="18.75" x14ac:dyDescent="0.3">
      <c r="A52" s="139" t="s">
        <v>90</v>
      </c>
      <c r="B52" s="88">
        <f t="shared" ref="B52:AG52" si="5">B53</f>
        <v>28</v>
      </c>
      <c r="C52" s="88">
        <f t="shared" si="5"/>
        <v>0</v>
      </c>
      <c r="D52" s="88">
        <f t="shared" si="5"/>
        <v>0</v>
      </c>
      <c r="E52" s="88">
        <f t="shared" si="5"/>
        <v>0</v>
      </c>
      <c r="F52" s="88">
        <f t="shared" si="5"/>
        <v>0</v>
      </c>
      <c r="G52" s="88">
        <f t="shared" si="5"/>
        <v>0</v>
      </c>
      <c r="H52" s="88">
        <f t="shared" si="5"/>
        <v>0</v>
      </c>
      <c r="I52" s="88">
        <f t="shared" si="5"/>
        <v>0</v>
      </c>
      <c r="J52" s="88">
        <f t="shared" si="5"/>
        <v>0</v>
      </c>
      <c r="K52" s="88">
        <f t="shared" si="5"/>
        <v>0</v>
      </c>
      <c r="L52" s="88">
        <f t="shared" si="5"/>
        <v>0</v>
      </c>
      <c r="M52" s="88">
        <f t="shared" si="5"/>
        <v>0</v>
      </c>
      <c r="N52" s="88">
        <f t="shared" si="5"/>
        <v>0</v>
      </c>
      <c r="O52" s="88">
        <f t="shared" si="5"/>
        <v>0</v>
      </c>
      <c r="P52" s="88">
        <f t="shared" si="5"/>
        <v>0</v>
      </c>
      <c r="Q52" s="88">
        <f t="shared" si="5"/>
        <v>0</v>
      </c>
      <c r="R52" s="88">
        <f t="shared" si="5"/>
        <v>0</v>
      </c>
      <c r="S52" s="88">
        <f t="shared" si="5"/>
        <v>0</v>
      </c>
      <c r="T52" s="88">
        <f t="shared" si="5"/>
        <v>0</v>
      </c>
      <c r="U52" s="88">
        <f t="shared" si="5"/>
        <v>0</v>
      </c>
      <c r="V52" s="88">
        <f t="shared" si="5"/>
        <v>0</v>
      </c>
      <c r="W52" s="88">
        <f t="shared" si="5"/>
        <v>0</v>
      </c>
      <c r="X52" s="88">
        <f t="shared" si="5"/>
        <v>0</v>
      </c>
      <c r="Y52" s="88">
        <f t="shared" si="5"/>
        <v>0</v>
      </c>
      <c r="Z52" s="88">
        <f t="shared" si="5"/>
        <v>0</v>
      </c>
      <c r="AA52" s="88">
        <f t="shared" si="5"/>
        <v>0</v>
      </c>
      <c r="AB52" s="88">
        <f t="shared" si="5"/>
        <v>0</v>
      </c>
      <c r="AC52" s="88">
        <f t="shared" si="5"/>
        <v>0</v>
      </c>
      <c r="AD52" s="88">
        <f t="shared" si="5"/>
        <v>0</v>
      </c>
      <c r="AE52" s="88">
        <f t="shared" si="5"/>
        <v>0</v>
      </c>
      <c r="AF52" s="88">
        <f t="shared" si="5"/>
        <v>0</v>
      </c>
      <c r="AG52" s="88">
        <f t="shared" si="5"/>
        <v>0</v>
      </c>
      <c r="AH52" s="88">
        <f t="shared" ref="AH52:BM52" si="6">AH53</f>
        <v>0</v>
      </c>
      <c r="AI52" s="88">
        <f t="shared" si="6"/>
        <v>0</v>
      </c>
      <c r="AJ52" s="88">
        <f t="shared" si="6"/>
        <v>0</v>
      </c>
      <c r="AK52" s="88">
        <f t="shared" si="6"/>
        <v>0</v>
      </c>
      <c r="AL52" s="88">
        <f t="shared" si="6"/>
        <v>0</v>
      </c>
      <c r="AM52" s="88">
        <f t="shared" si="6"/>
        <v>0</v>
      </c>
      <c r="AN52" s="88">
        <f t="shared" si="6"/>
        <v>0</v>
      </c>
      <c r="AO52" s="88">
        <f t="shared" si="6"/>
        <v>0</v>
      </c>
      <c r="AP52" s="88">
        <f t="shared" si="6"/>
        <v>0</v>
      </c>
      <c r="AQ52" s="88">
        <f t="shared" si="6"/>
        <v>0</v>
      </c>
      <c r="AR52" s="88">
        <f t="shared" si="6"/>
        <v>0</v>
      </c>
      <c r="AS52" s="88">
        <f t="shared" si="6"/>
        <v>0</v>
      </c>
      <c r="AT52" s="88">
        <f t="shared" si="6"/>
        <v>0</v>
      </c>
      <c r="AU52" s="88">
        <f t="shared" si="6"/>
        <v>0</v>
      </c>
      <c r="AV52" s="88">
        <f t="shared" si="6"/>
        <v>0</v>
      </c>
      <c r="AW52" s="88">
        <f t="shared" si="6"/>
        <v>0</v>
      </c>
      <c r="AX52" s="88">
        <f t="shared" si="6"/>
        <v>0</v>
      </c>
      <c r="AY52" s="88">
        <f t="shared" si="6"/>
        <v>0</v>
      </c>
      <c r="AZ52" s="88">
        <f t="shared" si="6"/>
        <v>0</v>
      </c>
      <c r="BA52" s="88">
        <f t="shared" si="6"/>
        <v>0</v>
      </c>
      <c r="BB52" s="88">
        <f t="shared" si="6"/>
        <v>0</v>
      </c>
      <c r="BC52" s="69"/>
      <c r="BD52" s="69"/>
      <c r="BE52" s="69"/>
      <c r="BF52" s="69"/>
      <c r="BG52" s="69"/>
      <c r="BH52" s="69"/>
    </row>
    <row r="53" spans="1:60" ht="18.75" x14ac:dyDescent="0.3">
      <c r="A53" s="265" t="s">
        <v>787</v>
      </c>
      <c r="B53" s="266">
        <v>28</v>
      </c>
      <c r="C53" s="267">
        <v>0</v>
      </c>
      <c r="D53" s="267">
        <v>0</v>
      </c>
      <c r="E53" s="267">
        <v>0</v>
      </c>
      <c r="F53" s="267">
        <v>0</v>
      </c>
      <c r="G53" s="267">
        <v>0</v>
      </c>
      <c r="H53" s="267">
        <v>0</v>
      </c>
      <c r="I53" s="267">
        <v>0</v>
      </c>
      <c r="J53" s="267">
        <v>0</v>
      </c>
      <c r="K53" s="267">
        <v>0</v>
      </c>
      <c r="L53" s="267">
        <v>0</v>
      </c>
      <c r="M53" s="267">
        <v>0</v>
      </c>
      <c r="N53" s="267">
        <v>0</v>
      </c>
      <c r="O53" s="267">
        <v>0</v>
      </c>
      <c r="P53" s="267">
        <v>0</v>
      </c>
      <c r="Q53" s="267">
        <v>0</v>
      </c>
      <c r="R53" s="267">
        <v>0</v>
      </c>
      <c r="S53" s="267">
        <v>0</v>
      </c>
      <c r="T53" s="267">
        <v>0</v>
      </c>
      <c r="U53" s="267">
        <v>0</v>
      </c>
      <c r="V53" s="267">
        <v>0</v>
      </c>
      <c r="W53" s="267">
        <v>0</v>
      </c>
      <c r="X53" s="267">
        <v>0</v>
      </c>
      <c r="Y53" s="267">
        <v>0</v>
      </c>
      <c r="Z53" s="267">
        <v>0</v>
      </c>
      <c r="AA53" s="267">
        <v>0</v>
      </c>
      <c r="AB53" s="268">
        <v>0</v>
      </c>
      <c r="AC53" s="268">
        <v>0</v>
      </c>
      <c r="AD53" s="268">
        <v>0</v>
      </c>
      <c r="AE53" s="268">
        <v>0</v>
      </c>
      <c r="AF53" s="268">
        <v>0</v>
      </c>
      <c r="AG53" s="268">
        <v>0</v>
      </c>
      <c r="AH53" s="268">
        <v>0</v>
      </c>
      <c r="AI53" s="268">
        <v>0</v>
      </c>
      <c r="AJ53" s="268">
        <v>0</v>
      </c>
      <c r="AK53" s="268">
        <v>0</v>
      </c>
      <c r="AL53" s="268">
        <v>0</v>
      </c>
      <c r="AM53" s="268">
        <v>0</v>
      </c>
      <c r="AN53" s="268">
        <v>0</v>
      </c>
      <c r="AO53" s="268">
        <v>0</v>
      </c>
      <c r="AP53" s="268">
        <v>0</v>
      </c>
      <c r="AQ53" s="268">
        <v>0</v>
      </c>
      <c r="AR53" s="268">
        <v>0</v>
      </c>
      <c r="AS53" s="268">
        <v>0</v>
      </c>
      <c r="AT53" s="268">
        <v>0</v>
      </c>
      <c r="AU53" s="268">
        <v>0</v>
      </c>
      <c r="AV53" s="268">
        <v>0</v>
      </c>
      <c r="AW53" s="268">
        <v>0</v>
      </c>
      <c r="AX53" s="268">
        <v>0</v>
      </c>
      <c r="AY53" s="268">
        <v>0</v>
      </c>
      <c r="AZ53" s="268">
        <v>0</v>
      </c>
      <c r="BA53" s="268">
        <v>0</v>
      </c>
      <c r="BB53" s="268">
        <v>0</v>
      </c>
      <c r="BC53" s="69" t="s">
        <v>114</v>
      </c>
      <c r="BD53" s="69" t="s">
        <v>114</v>
      </c>
      <c r="BE53" s="69" t="s">
        <v>54</v>
      </c>
      <c r="BF53" s="69" t="s">
        <v>54</v>
      </c>
      <c r="BG53" s="69">
        <v>0</v>
      </c>
      <c r="BH53" s="69">
        <v>0</v>
      </c>
    </row>
    <row r="54" spans="1:60" ht="18.75" x14ac:dyDescent="0.3">
      <c r="A54" s="141" t="s">
        <v>93</v>
      </c>
      <c r="B54" s="88">
        <f t="shared" ref="B54:AG54" si="7">B52+B29+B10</f>
        <v>1915</v>
      </c>
      <c r="C54" s="88">
        <f t="shared" si="7"/>
        <v>288</v>
      </c>
      <c r="D54" s="88">
        <f t="shared" si="7"/>
        <v>50</v>
      </c>
      <c r="E54" s="88">
        <f t="shared" si="7"/>
        <v>78</v>
      </c>
      <c r="F54" s="88">
        <f t="shared" si="7"/>
        <v>70</v>
      </c>
      <c r="G54" s="88">
        <f t="shared" si="7"/>
        <v>60</v>
      </c>
      <c r="H54" s="88">
        <f t="shared" si="7"/>
        <v>169</v>
      </c>
      <c r="I54" s="88">
        <f t="shared" si="7"/>
        <v>24</v>
      </c>
      <c r="J54" s="88">
        <f t="shared" si="7"/>
        <v>86</v>
      </c>
      <c r="K54" s="88">
        <f t="shared" si="7"/>
        <v>14</v>
      </c>
      <c r="L54" s="88">
        <f t="shared" si="7"/>
        <v>69</v>
      </c>
      <c r="M54" s="88">
        <f t="shared" si="7"/>
        <v>40</v>
      </c>
      <c r="N54" s="88">
        <f t="shared" si="7"/>
        <v>22</v>
      </c>
      <c r="O54" s="88">
        <f t="shared" si="7"/>
        <v>88</v>
      </c>
      <c r="P54" s="88">
        <f t="shared" si="7"/>
        <v>64</v>
      </c>
      <c r="Q54" s="88">
        <f t="shared" si="7"/>
        <v>8</v>
      </c>
      <c r="R54" s="88">
        <f t="shared" si="7"/>
        <v>49</v>
      </c>
      <c r="S54" s="88">
        <f t="shared" si="7"/>
        <v>11</v>
      </c>
      <c r="T54" s="88">
        <f t="shared" si="7"/>
        <v>92</v>
      </c>
      <c r="U54" s="88">
        <f t="shared" si="7"/>
        <v>96</v>
      </c>
      <c r="V54" s="88">
        <f t="shared" si="7"/>
        <v>43</v>
      </c>
      <c r="W54" s="88">
        <f t="shared" si="7"/>
        <v>74</v>
      </c>
      <c r="X54" s="88">
        <f t="shared" si="7"/>
        <v>46</v>
      </c>
      <c r="Y54" s="88">
        <f t="shared" si="7"/>
        <v>96</v>
      </c>
      <c r="Z54" s="88">
        <f t="shared" si="7"/>
        <v>26</v>
      </c>
      <c r="AA54" s="88">
        <f t="shared" si="7"/>
        <v>26</v>
      </c>
      <c r="AB54" s="88">
        <f t="shared" si="7"/>
        <v>109</v>
      </c>
      <c r="AC54" s="88">
        <f t="shared" si="7"/>
        <v>64</v>
      </c>
      <c r="AD54" s="88">
        <f t="shared" si="7"/>
        <v>40</v>
      </c>
      <c r="AE54" s="88">
        <f t="shared" si="7"/>
        <v>7</v>
      </c>
      <c r="AF54" s="88">
        <f t="shared" si="7"/>
        <v>33</v>
      </c>
      <c r="AG54" s="88">
        <f t="shared" si="7"/>
        <v>6</v>
      </c>
      <c r="AH54" s="88">
        <f t="shared" ref="AH54:BB54" si="8">AH52+AH29+AH10</f>
        <v>18</v>
      </c>
      <c r="AI54" s="88">
        <f t="shared" si="8"/>
        <v>18</v>
      </c>
      <c r="AJ54" s="88">
        <f t="shared" si="8"/>
        <v>18</v>
      </c>
      <c r="AK54" s="88">
        <f t="shared" si="8"/>
        <v>14</v>
      </c>
      <c r="AL54" s="88">
        <f t="shared" si="8"/>
        <v>17</v>
      </c>
      <c r="AM54" s="88">
        <f t="shared" si="8"/>
        <v>13</v>
      </c>
      <c r="AN54" s="88">
        <f t="shared" si="8"/>
        <v>22</v>
      </c>
      <c r="AO54" s="88">
        <f t="shared" si="8"/>
        <v>17</v>
      </c>
      <c r="AP54" s="88">
        <f t="shared" si="8"/>
        <v>30</v>
      </c>
      <c r="AQ54" s="88">
        <f t="shared" si="8"/>
        <v>31</v>
      </c>
      <c r="AR54" s="88">
        <f t="shared" si="8"/>
        <v>11</v>
      </c>
      <c r="AS54" s="88">
        <f t="shared" si="8"/>
        <v>12</v>
      </c>
      <c r="AT54" s="88">
        <f t="shared" si="8"/>
        <v>11</v>
      </c>
      <c r="AU54" s="88">
        <f t="shared" si="8"/>
        <v>12</v>
      </c>
      <c r="AV54" s="88">
        <f t="shared" si="8"/>
        <v>11</v>
      </c>
      <c r="AW54" s="88">
        <f t="shared" si="8"/>
        <v>10</v>
      </c>
      <c r="AX54" s="88">
        <f t="shared" si="8"/>
        <v>2</v>
      </c>
      <c r="AY54" s="88">
        <f t="shared" si="8"/>
        <v>1</v>
      </c>
      <c r="AZ54" s="88">
        <f t="shared" si="8"/>
        <v>1</v>
      </c>
      <c r="BA54" s="88">
        <f t="shared" si="8"/>
        <v>1</v>
      </c>
      <c r="BB54" s="88">
        <f t="shared" si="8"/>
        <v>59</v>
      </c>
      <c r="BC54" s="69"/>
      <c r="BD54" s="69"/>
      <c r="BE54" s="69"/>
      <c r="BF54" s="69"/>
      <c r="BG54" s="69"/>
      <c r="BH54" s="69"/>
    </row>
    <row r="55" spans="1:60" x14ac:dyDescent="0.25">
      <c r="A55" s="44"/>
      <c r="B55" s="44"/>
      <c r="C55" s="44"/>
      <c r="D55" s="44"/>
      <c r="E55" s="44"/>
      <c r="F55" s="44"/>
      <c r="G55" s="44"/>
      <c r="H55" s="44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</row>
    <row r="56" spans="1:60" x14ac:dyDescent="0.25">
      <c r="A56" s="99"/>
      <c r="B56" s="99"/>
      <c r="C56" s="99"/>
      <c r="D56" s="99"/>
      <c r="E56" s="99"/>
      <c r="F56" s="99"/>
      <c r="G56" s="99"/>
      <c r="H56" s="99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</row>
    <row r="57" spans="1:60" x14ac:dyDescent="0.25">
      <c r="A57" s="454" t="s">
        <v>94</v>
      </c>
      <c r="B57" s="454"/>
      <c r="C57" s="101"/>
      <c r="D57" s="101"/>
      <c r="E57" s="102"/>
      <c r="F57" s="102" t="s">
        <v>95</v>
      </c>
      <c r="G57" s="102" t="s">
        <v>95</v>
      </c>
      <c r="H57" s="102" t="s">
        <v>95</v>
      </c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</row>
    <row r="58" spans="1:60" x14ac:dyDescent="0.25">
      <c r="A58" s="101"/>
      <c r="B58" s="101"/>
      <c r="C58" s="101"/>
      <c r="D58" s="101"/>
      <c r="E58" s="455" t="s">
        <v>788</v>
      </c>
      <c r="F58" s="455"/>
      <c r="G58" s="455"/>
      <c r="H58" s="455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</row>
    <row r="59" spans="1:60" x14ac:dyDescent="0.25">
      <c r="A59" s="456" t="s">
        <v>95</v>
      </c>
      <c r="B59" s="456"/>
      <c r="C59" s="456"/>
      <c r="D59" s="456"/>
      <c r="E59" s="456"/>
      <c r="F59" s="456"/>
      <c r="G59" s="456"/>
      <c r="H59" s="456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</row>
    <row r="60" spans="1:60" x14ac:dyDescent="0.25">
      <c r="A60" s="455" t="s">
        <v>789</v>
      </c>
      <c r="B60" s="455"/>
      <c r="C60" s="455"/>
      <c r="D60" s="455"/>
      <c r="E60" s="455"/>
      <c r="F60" s="455"/>
      <c r="G60" s="103"/>
      <c r="H60" s="103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</row>
    <row r="61" spans="1:60" x14ac:dyDescent="0.25">
      <c r="A61" s="104"/>
      <c r="B61" s="104"/>
      <c r="C61" s="104"/>
      <c r="D61" s="104"/>
      <c r="E61" s="104"/>
      <c r="F61" s="104"/>
      <c r="G61" s="104"/>
      <c r="H61" s="10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</row>
    <row r="62" spans="1:60" x14ac:dyDescent="0.25">
      <c r="A62" s="104"/>
      <c r="B62" s="104"/>
      <c r="C62" s="104"/>
      <c r="D62" s="104"/>
      <c r="E62" s="104"/>
      <c r="F62" s="104"/>
      <c r="G62" s="104"/>
      <c r="H62" s="10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</row>
    <row r="63" spans="1:60" x14ac:dyDescent="0.25">
      <c r="A63" s="104"/>
      <c r="B63" s="104"/>
      <c r="C63" s="104"/>
      <c r="D63" s="104"/>
      <c r="E63" s="104"/>
      <c r="F63" s="104"/>
      <c r="G63" s="104"/>
      <c r="H63" s="10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</row>
    <row r="64" spans="1:60" x14ac:dyDescent="0.25">
      <c r="A64" s="1"/>
      <c r="B64" s="1"/>
      <c r="C64" s="1"/>
      <c r="D64" s="1"/>
      <c r="E64" s="1"/>
      <c r="F64" s="1"/>
      <c r="G64" s="1"/>
      <c r="H64" s="1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</row>
    <row r="65" spans="1:60" x14ac:dyDescent="0.25">
      <c r="A65" s="1"/>
      <c r="B65" s="1"/>
      <c r="C65" s="1"/>
      <c r="D65" s="1"/>
      <c r="E65" s="1"/>
      <c r="F65" s="1"/>
      <c r="G65" s="1"/>
      <c r="H65" s="1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</row>
  </sheetData>
  <mergeCells count="65">
    <mergeCell ref="A57:B57"/>
    <mergeCell ref="E58:H58"/>
    <mergeCell ref="A59:H59"/>
    <mergeCell ref="A60:F60"/>
    <mergeCell ref="AX6:BA7"/>
    <mergeCell ref="BB6:BB8"/>
    <mergeCell ref="L7:L8"/>
    <mergeCell ref="M7:M8"/>
    <mergeCell ref="N7:N8"/>
    <mergeCell ref="O7:O8"/>
    <mergeCell ref="P7:P8"/>
    <mergeCell ref="Q7:Q8"/>
    <mergeCell ref="T7:U7"/>
    <mergeCell ref="V7:W7"/>
    <mergeCell ref="X7:Y7"/>
    <mergeCell ref="Z7:AA7"/>
    <mergeCell ref="AH7:AI7"/>
    <mergeCell ref="AJ7:AK7"/>
    <mergeCell ref="AL7:AM7"/>
    <mergeCell ref="AN7:AO7"/>
    <mergeCell ref="AE6:AE8"/>
    <mergeCell ref="AF6:AF8"/>
    <mergeCell ref="AG6:AG8"/>
    <mergeCell ref="AH6:AO6"/>
    <mergeCell ref="AP6:AW6"/>
    <mergeCell ref="AP7:AQ7"/>
    <mergeCell ref="AR7:AS7"/>
    <mergeCell ref="AT7:AU7"/>
    <mergeCell ref="AV7:AW7"/>
    <mergeCell ref="R6:R8"/>
    <mergeCell ref="S6:S8"/>
    <mergeCell ref="T6:AA6"/>
    <mergeCell ref="AC6:AC8"/>
    <mergeCell ref="AD6:AD8"/>
    <mergeCell ref="I6:I8"/>
    <mergeCell ref="J6:J8"/>
    <mergeCell ref="K6:K8"/>
    <mergeCell ref="L6:N6"/>
    <mergeCell ref="O6:Q6"/>
    <mergeCell ref="BD3:BD8"/>
    <mergeCell ref="BE3:BE8"/>
    <mergeCell ref="BF3:BF8"/>
    <mergeCell ref="BG3:BG8"/>
    <mergeCell ref="BH3:BH8"/>
    <mergeCell ref="A3:A8"/>
    <mergeCell ref="B3:B8"/>
    <mergeCell ref="C3:AA3"/>
    <mergeCell ref="AB3:BA3"/>
    <mergeCell ref="BC3:BC8"/>
    <mergeCell ref="C4:AA4"/>
    <mergeCell ref="AB4:BA4"/>
    <mergeCell ref="C5:C8"/>
    <mergeCell ref="E5:AA5"/>
    <mergeCell ref="AB5:AB8"/>
    <mergeCell ref="AC5:BA5"/>
    <mergeCell ref="D6:D8"/>
    <mergeCell ref="E6:E8"/>
    <mergeCell ref="F6:F8"/>
    <mergeCell ref="G6:G8"/>
    <mergeCell ref="H6:H8"/>
    <mergeCell ref="A1:O1"/>
    <mergeCell ref="AX1:AX2"/>
    <mergeCell ref="AY1:AY2"/>
    <mergeCell ref="AZ1:AZ2"/>
    <mergeCell ref="A2:M2"/>
  </mergeCells>
  <hyperlinks>
    <hyperlink ref="BC11" r:id="rId1" xr:uid="{00000000-0004-0000-1300-000000000000}"/>
    <hyperlink ref="BD11" r:id="rId2" xr:uid="{00000000-0004-0000-1300-000001000000}"/>
    <hyperlink ref="BE11" r:id="rId3" xr:uid="{00000000-0004-0000-1300-000002000000}"/>
    <hyperlink ref="BF11" r:id="rId4" xr:uid="{00000000-0004-0000-1300-000003000000}"/>
    <hyperlink ref="BC12" r:id="rId5" xr:uid="{00000000-0004-0000-1300-000004000000}"/>
    <hyperlink ref="BC13" r:id="rId6" xr:uid="{00000000-0004-0000-1300-000005000000}"/>
    <hyperlink ref="BD13" r:id="rId7" xr:uid="{00000000-0004-0000-1300-000006000000}"/>
    <hyperlink ref="BE13" r:id="rId8" xr:uid="{00000000-0004-0000-1300-000007000000}"/>
    <hyperlink ref="BF13" r:id="rId9" xr:uid="{00000000-0004-0000-1300-000008000000}"/>
    <hyperlink ref="BC14" r:id="rId10" xr:uid="{00000000-0004-0000-1300-000009000000}"/>
    <hyperlink ref="BE14" r:id="rId11" xr:uid="{00000000-0004-0000-1300-00000A000000}"/>
    <hyperlink ref="BC15" r:id="rId12" xr:uid="{00000000-0004-0000-1300-00000B000000}"/>
    <hyperlink ref="BD15" r:id="rId13" xr:uid="{00000000-0004-0000-1300-00000C000000}"/>
    <hyperlink ref="BC16" r:id="rId14" xr:uid="{00000000-0004-0000-1300-00000D000000}"/>
    <hyperlink ref="BD16" r:id="rId15" xr:uid="{00000000-0004-0000-1300-00000E000000}"/>
    <hyperlink ref="BC17" r:id="rId16" xr:uid="{00000000-0004-0000-1300-00000F000000}"/>
    <hyperlink ref="BD17" r:id="rId17" xr:uid="{00000000-0004-0000-1300-000010000000}"/>
    <hyperlink ref="BE17" r:id="rId18" xr:uid="{00000000-0004-0000-1300-000011000000}"/>
    <hyperlink ref="BC18" r:id="rId19" xr:uid="{00000000-0004-0000-1300-000012000000}"/>
    <hyperlink ref="BD18" r:id="rId20" xr:uid="{00000000-0004-0000-1300-000013000000}"/>
    <hyperlink ref="BC20" r:id="rId21" xr:uid="{00000000-0004-0000-1300-000014000000}"/>
    <hyperlink ref="BD20" r:id="rId22" xr:uid="{00000000-0004-0000-1300-000015000000}"/>
    <hyperlink ref="BC21" r:id="rId23" xr:uid="{00000000-0004-0000-1300-000016000000}"/>
    <hyperlink ref="BD21" r:id="rId24" xr:uid="{00000000-0004-0000-1300-000017000000}"/>
    <hyperlink ref="BE21" r:id="rId25" xr:uid="{00000000-0004-0000-1300-000018000000}"/>
    <hyperlink ref="BC22" r:id="rId26" xr:uid="{00000000-0004-0000-1300-000019000000}"/>
    <hyperlink ref="BD22" r:id="rId27" xr:uid="{00000000-0004-0000-1300-00001A000000}"/>
    <hyperlink ref="BE22" r:id="rId28" xr:uid="{00000000-0004-0000-1300-00001B000000}"/>
    <hyperlink ref="BC23" r:id="rId29" xr:uid="{00000000-0004-0000-1300-00001C000000}"/>
    <hyperlink ref="BD23" r:id="rId30" xr:uid="{00000000-0004-0000-1300-00001D000000}"/>
    <hyperlink ref="BC24" r:id="rId31" xr:uid="{00000000-0004-0000-1300-00001E000000}"/>
    <hyperlink ref="BD24" r:id="rId32" xr:uid="{00000000-0004-0000-1300-00001F000000}"/>
    <hyperlink ref="BE24" r:id="rId33" xr:uid="{00000000-0004-0000-1300-000020000000}"/>
    <hyperlink ref="BC25" r:id="rId34" xr:uid="{00000000-0004-0000-1300-000021000000}"/>
    <hyperlink ref="BD25" r:id="rId35" xr:uid="{00000000-0004-0000-1300-000022000000}"/>
    <hyperlink ref="BC26" r:id="rId36" xr:uid="{00000000-0004-0000-1300-000023000000}"/>
    <hyperlink ref="BD26" r:id="rId37" xr:uid="{00000000-0004-0000-1300-000024000000}"/>
    <hyperlink ref="BE26" r:id="rId38" xr:uid="{00000000-0004-0000-1300-000025000000}"/>
    <hyperlink ref="BE31" r:id="rId39" xr:uid="{00000000-0004-0000-1300-000026000000}"/>
    <hyperlink ref="BC32" r:id="rId40" xr:uid="{00000000-0004-0000-1300-000027000000}"/>
    <hyperlink ref="BE32" r:id="rId41" xr:uid="{00000000-0004-0000-1300-000028000000}"/>
    <hyperlink ref="BC33" r:id="rId42" xr:uid="{00000000-0004-0000-1300-000029000000}"/>
    <hyperlink ref="BD33" r:id="rId43" xr:uid="{00000000-0004-0000-1300-00002A000000}"/>
    <hyperlink ref="BE33" r:id="rId44" xr:uid="{00000000-0004-0000-1300-00002B000000}"/>
    <hyperlink ref="BC37" r:id="rId45" location="tab-1638847547190-5-5" xr:uid="{00000000-0004-0000-1300-00002C000000}"/>
    <hyperlink ref="BE37" r:id="rId46" xr:uid="{00000000-0004-0000-1300-00002D000000}"/>
    <hyperlink ref="BE42" r:id="rId47" xr:uid="{00000000-0004-0000-1300-00002E000000}"/>
    <hyperlink ref="BC45" r:id="rId48" xr:uid="{00000000-0004-0000-1300-00002F000000}"/>
    <hyperlink ref="BD45" r:id="rId49" xr:uid="{00000000-0004-0000-1300-000030000000}"/>
    <hyperlink ref="BE45" r:id="rId50" xr:uid="{00000000-0004-0000-1300-000031000000}"/>
    <hyperlink ref="BE49" r:id="rId51" xr:uid="{00000000-0004-0000-1300-000032000000}"/>
    <hyperlink ref="BE50" r:id="rId52" xr:uid="{00000000-0004-0000-1300-000033000000}"/>
    <hyperlink ref="BE51" r:id="rId53" xr:uid="{00000000-0004-0000-1300-000034000000}"/>
  </hyperlinks>
  <pageMargins left="0.70078740157480324" right="0.70078740157480324" top="0.75196850393700787" bottom="0.75196850393700787" header="0.3" footer="0.3"/>
  <pageSetup paperSize="9" firstPageNumber="2147483648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BW45"/>
  <sheetViews>
    <sheetView topLeftCell="Z1" workbookViewId="0"/>
  </sheetViews>
  <sheetFormatPr defaultRowHeight="15" x14ac:dyDescent="0.25"/>
  <cols>
    <col min="1" max="1" width="43.7109375" customWidth="1"/>
    <col min="2" max="2" width="16.28515625" customWidth="1"/>
    <col min="3" max="18" width="12.5703125" bestFit="1"/>
    <col min="19" max="19" width="12.28515625" customWidth="1"/>
    <col min="20" max="53" width="12.5703125" bestFit="1"/>
    <col min="54" max="54" width="15.28515625" customWidth="1"/>
    <col min="55" max="55" width="17.5703125" customWidth="1"/>
    <col min="56" max="60" width="16.7109375" customWidth="1"/>
  </cols>
  <sheetData>
    <row r="1" spans="1:60" ht="30.6" customHeight="1" x14ac:dyDescent="0.25">
      <c r="A1" s="460" t="s">
        <v>790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96"/>
      <c r="AY1" s="396"/>
      <c r="AZ1" s="396"/>
      <c r="BA1" s="3"/>
      <c r="BB1" s="3"/>
      <c r="BC1" s="4"/>
      <c r="BD1" s="4"/>
      <c r="BE1" s="4"/>
      <c r="BF1" s="4"/>
      <c r="BG1" s="4"/>
      <c r="BH1" s="4"/>
    </row>
    <row r="2" spans="1:60" ht="24" customHeight="1" x14ac:dyDescent="0.25">
      <c r="A2" s="398" t="s">
        <v>1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397"/>
      <c r="AY2" s="397"/>
      <c r="AZ2" s="397"/>
      <c r="BA2" s="6"/>
      <c r="BB2" s="6"/>
      <c r="BC2" s="7"/>
      <c r="BD2" s="7"/>
      <c r="BE2" s="7"/>
      <c r="BF2" s="7"/>
      <c r="BG2" s="7"/>
      <c r="BH2" s="7"/>
    </row>
    <row r="3" spans="1:60" ht="18.75" x14ac:dyDescent="0.25">
      <c r="A3" s="400" t="s">
        <v>2</v>
      </c>
      <c r="B3" s="402" t="s">
        <v>3</v>
      </c>
      <c r="C3" s="404" t="s">
        <v>4</v>
      </c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05"/>
      <c r="T3" s="405"/>
      <c r="U3" s="405"/>
      <c r="V3" s="405"/>
      <c r="W3" s="405"/>
      <c r="X3" s="405"/>
      <c r="Y3" s="405"/>
      <c r="Z3" s="405"/>
      <c r="AA3" s="406"/>
      <c r="AB3" s="407" t="s">
        <v>5</v>
      </c>
      <c r="AC3" s="408"/>
      <c r="AD3" s="408"/>
      <c r="AE3" s="408"/>
      <c r="AF3" s="408"/>
      <c r="AG3" s="408"/>
      <c r="AH3" s="408"/>
      <c r="AI3" s="408"/>
      <c r="AJ3" s="408"/>
      <c r="AK3" s="408"/>
      <c r="AL3" s="408"/>
      <c r="AM3" s="408"/>
      <c r="AN3" s="408"/>
      <c r="AO3" s="408"/>
      <c r="AP3" s="408"/>
      <c r="AQ3" s="408"/>
      <c r="AR3" s="408"/>
      <c r="AS3" s="408"/>
      <c r="AT3" s="408"/>
      <c r="AU3" s="408"/>
      <c r="AV3" s="408"/>
      <c r="AW3" s="408"/>
      <c r="AX3" s="408"/>
      <c r="AY3" s="408"/>
      <c r="AZ3" s="408"/>
      <c r="BA3" s="409"/>
      <c r="BB3" s="8"/>
      <c r="BC3" s="410" t="s">
        <v>6</v>
      </c>
      <c r="BD3" s="410" t="s">
        <v>7</v>
      </c>
      <c r="BE3" s="410" t="s">
        <v>8</v>
      </c>
      <c r="BF3" s="410" t="s">
        <v>9</v>
      </c>
      <c r="BG3" s="410" t="s">
        <v>10</v>
      </c>
      <c r="BH3" s="410" t="s">
        <v>11</v>
      </c>
    </row>
    <row r="4" spans="1:60" ht="15.75" x14ac:dyDescent="0.25">
      <c r="A4" s="401"/>
      <c r="B4" s="403"/>
      <c r="C4" s="412" t="s">
        <v>12</v>
      </c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  <c r="O4" s="413"/>
      <c r="P4" s="413"/>
      <c r="Q4" s="413"/>
      <c r="R4" s="413"/>
      <c r="S4" s="413"/>
      <c r="T4" s="413"/>
      <c r="U4" s="413"/>
      <c r="V4" s="413"/>
      <c r="W4" s="413"/>
      <c r="X4" s="413"/>
      <c r="Y4" s="413"/>
      <c r="Z4" s="413"/>
      <c r="AA4" s="414"/>
      <c r="AB4" s="415" t="s">
        <v>13</v>
      </c>
      <c r="AC4" s="416"/>
      <c r="AD4" s="416"/>
      <c r="AE4" s="416"/>
      <c r="AF4" s="416"/>
      <c r="AG4" s="416"/>
      <c r="AH4" s="416"/>
      <c r="AI4" s="416"/>
      <c r="AJ4" s="416"/>
      <c r="AK4" s="416"/>
      <c r="AL4" s="416"/>
      <c r="AM4" s="416"/>
      <c r="AN4" s="416"/>
      <c r="AO4" s="416"/>
      <c r="AP4" s="416"/>
      <c r="AQ4" s="416"/>
      <c r="AR4" s="416"/>
      <c r="AS4" s="416"/>
      <c r="AT4" s="416"/>
      <c r="AU4" s="416"/>
      <c r="AV4" s="416"/>
      <c r="AW4" s="416"/>
      <c r="AX4" s="416"/>
      <c r="AY4" s="416"/>
      <c r="AZ4" s="416"/>
      <c r="BA4" s="417"/>
      <c r="BB4" s="10"/>
      <c r="BC4" s="411"/>
      <c r="BD4" s="411"/>
      <c r="BE4" s="411"/>
      <c r="BF4" s="411"/>
      <c r="BG4" s="411"/>
      <c r="BH4" s="411"/>
    </row>
    <row r="5" spans="1:60" x14ac:dyDescent="0.25">
      <c r="A5" s="401"/>
      <c r="B5" s="403"/>
      <c r="C5" s="418" t="s">
        <v>14</v>
      </c>
      <c r="D5" s="11"/>
      <c r="E5" s="420" t="s">
        <v>15</v>
      </c>
      <c r="F5" s="421"/>
      <c r="G5" s="421"/>
      <c r="H5" s="421"/>
      <c r="I5" s="421"/>
      <c r="J5" s="421"/>
      <c r="K5" s="421"/>
      <c r="L5" s="421"/>
      <c r="M5" s="421"/>
      <c r="N5" s="421"/>
      <c r="O5" s="421"/>
      <c r="P5" s="421"/>
      <c r="Q5" s="421"/>
      <c r="R5" s="421"/>
      <c r="S5" s="421"/>
      <c r="T5" s="421"/>
      <c r="U5" s="421"/>
      <c r="V5" s="421"/>
      <c r="W5" s="421"/>
      <c r="X5" s="421"/>
      <c r="Y5" s="421"/>
      <c r="Z5" s="421"/>
      <c r="AA5" s="422"/>
      <c r="AB5" s="423" t="s">
        <v>16</v>
      </c>
      <c r="AC5" s="425" t="s">
        <v>17</v>
      </c>
      <c r="AD5" s="426"/>
      <c r="AE5" s="426"/>
      <c r="AF5" s="426"/>
      <c r="AG5" s="426"/>
      <c r="AH5" s="426"/>
      <c r="AI5" s="426"/>
      <c r="AJ5" s="426"/>
      <c r="AK5" s="426"/>
      <c r="AL5" s="426"/>
      <c r="AM5" s="426"/>
      <c r="AN5" s="426"/>
      <c r="AO5" s="426"/>
      <c r="AP5" s="426"/>
      <c r="AQ5" s="426"/>
      <c r="AR5" s="426"/>
      <c r="AS5" s="426"/>
      <c r="AT5" s="426"/>
      <c r="AU5" s="426"/>
      <c r="AV5" s="426"/>
      <c r="AW5" s="426"/>
      <c r="AX5" s="426"/>
      <c r="AY5" s="426"/>
      <c r="AZ5" s="426"/>
      <c r="BA5" s="427"/>
      <c r="BB5" s="13"/>
      <c r="BC5" s="411"/>
      <c r="BD5" s="411"/>
      <c r="BE5" s="411"/>
      <c r="BF5" s="411"/>
      <c r="BG5" s="411"/>
      <c r="BH5" s="411"/>
    </row>
    <row r="6" spans="1:60" ht="37.15" customHeight="1" x14ac:dyDescent="0.25">
      <c r="A6" s="401"/>
      <c r="B6" s="403"/>
      <c r="C6" s="419"/>
      <c r="D6" s="418" t="s">
        <v>18</v>
      </c>
      <c r="E6" s="418" t="s">
        <v>19</v>
      </c>
      <c r="F6" s="418" t="s">
        <v>20</v>
      </c>
      <c r="G6" s="418" t="s">
        <v>21</v>
      </c>
      <c r="H6" s="418" t="s">
        <v>22</v>
      </c>
      <c r="I6" s="418" t="s">
        <v>23</v>
      </c>
      <c r="J6" s="418" t="s">
        <v>24</v>
      </c>
      <c r="K6" s="418" t="s">
        <v>25</v>
      </c>
      <c r="L6" s="429" t="s">
        <v>26</v>
      </c>
      <c r="M6" s="430"/>
      <c r="N6" s="431"/>
      <c r="O6" s="429" t="s">
        <v>27</v>
      </c>
      <c r="P6" s="430"/>
      <c r="Q6" s="431"/>
      <c r="R6" s="418" t="s">
        <v>28</v>
      </c>
      <c r="S6" s="418" t="s">
        <v>29</v>
      </c>
      <c r="T6" s="429" t="s">
        <v>30</v>
      </c>
      <c r="U6" s="430"/>
      <c r="V6" s="430"/>
      <c r="W6" s="430"/>
      <c r="X6" s="430"/>
      <c r="Y6" s="430"/>
      <c r="Z6" s="430"/>
      <c r="AA6" s="431"/>
      <c r="AB6" s="424"/>
      <c r="AC6" s="423" t="s">
        <v>31</v>
      </c>
      <c r="AD6" s="423" t="s">
        <v>32</v>
      </c>
      <c r="AE6" s="423" t="s">
        <v>33</v>
      </c>
      <c r="AF6" s="423" t="s">
        <v>28</v>
      </c>
      <c r="AG6" s="423" t="s">
        <v>34</v>
      </c>
      <c r="AH6" s="436" t="s">
        <v>30</v>
      </c>
      <c r="AI6" s="437"/>
      <c r="AJ6" s="437"/>
      <c r="AK6" s="437"/>
      <c r="AL6" s="437"/>
      <c r="AM6" s="437"/>
      <c r="AN6" s="437"/>
      <c r="AO6" s="438"/>
      <c r="AP6" s="436" t="s">
        <v>35</v>
      </c>
      <c r="AQ6" s="437"/>
      <c r="AR6" s="437"/>
      <c r="AS6" s="437"/>
      <c r="AT6" s="437"/>
      <c r="AU6" s="437"/>
      <c r="AV6" s="437"/>
      <c r="AW6" s="438"/>
      <c r="AX6" s="439" t="s">
        <v>99</v>
      </c>
      <c r="AY6" s="440"/>
      <c r="AZ6" s="440"/>
      <c r="BA6" s="441"/>
      <c r="BB6" s="423" t="s">
        <v>37</v>
      </c>
      <c r="BC6" s="411"/>
      <c r="BD6" s="411"/>
      <c r="BE6" s="411"/>
      <c r="BF6" s="411"/>
      <c r="BG6" s="411"/>
      <c r="BH6" s="411"/>
    </row>
    <row r="7" spans="1:60" ht="43.9" customHeight="1" x14ac:dyDescent="0.25">
      <c r="A7" s="401"/>
      <c r="B7" s="403"/>
      <c r="C7" s="419"/>
      <c r="D7" s="419"/>
      <c r="E7" s="428"/>
      <c r="F7" s="428"/>
      <c r="G7" s="428"/>
      <c r="H7" s="428"/>
      <c r="I7" s="428"/>
      <c r="J7" s="428"/>
      <c r="K7" s="428"/>
      <c r="L7" s="418" t="s">
        <v>38</v>
      </c>
      <c r="M7" s="418" t="s">
        <v>39</v>
      </c>
      <c r="N7" s="418" t="s">
        <v>40</v>
      </c>
      <c r="O7" s="418" t="s">
        <v>41</v>
      </c>
      <c r="P7" s="418" t="s">
        <v>32</v>
      </c>
      <c r="Q7" s="418" t="s">
        <v>42</v>
      </c>
      <c r="R7" s="432"/>
      <c r="S7" s="419"/>
      <c r="T7" s="429" t="s">
        <v>43</v>
      </c>
      <c r="U7" s="431"/>
      <c r="V7" s="429" t="s">
        <v>44</v>
      </c>
      <c r="W7" s="431"/>
      <c r="X7" s="429" t="s">
        <v>45</v>
      </c>
      <c r="Y7" s="431"/>
      <c r="Z7" s="429" t="s">
        <v>46</v>
      </c>
      <c r="AA7" s="431"/>
      <c r="AB7" s="424"/>
      <c r="AC7" s="434"/>
      <c r="AD7" s="434"/>
      <c r="AE7" s="434"/>
      <c r="AF7" s="434"/>
      <c r="AG7" s="434"/>
      <c r="AH7" s="436" t="s">
        <v>43</v>
      </c>
      <c r="AI7" s="438"/>
      <c r="AJ7" s="436" t="s">
        <v>44</v>
      </c>
      <c r="AK7" s="438"/>
      <c r="AL7" s="436" t="s">
        <v>45</v>
      </c>
      <c r="AM7" s="438"/>
      <c r="AN7" s="436" t="s">
        <v>46</v>
      </c>
      <c r="AO7" s="438"/>
      <c r="AP7" s="436" t="s">
        <v>43</v>
      </c>
      <c r="AQ7" s="438"/>
      <c r="AR7" s="436" t="s">
        <v>44</v>
      </c>
      <c r="AS7" s="438"/>
      <c r="AT7" s="436" t="s">
        <v>45</v>
      </c>
      <c r="AU7" s="438"/>
      <c r="AV7" s="436" t="s">
        <v>46</v>
      </c>
      <c r="AW7" s="438"/>
      <c r="AX7" s="424"/>
      <c r="AY7" s="442"/>
      <c r="AZ7" s="442"/>
      <c r="BA7" s="442"/>
      <c r="BB7" s="434"/>
      <c r="BC7" s="411"/>
      <c r="BD7" s="411"/>
      <c r="BE7" s="411"/>
      <c r="BF7" s="411"/>
      <c r="BG7" s="411"/>
      <c r="BH7" s="411"/>
    </row>
    <row r="8" spans="1:60" ht="90.6" customHeight="1" x14ac:dyDescent="0.25">
      <c r="A8" s="401"/>
      <c r="B8" s="403"/>
      <c r="C8" s="419"/>
      <c r="D8" s="419"/>
      <c r="E8" s="428"/>
      <c r="F8" s="428"/>
      <c r="G8" s="428"/>
      <c r="H8" s="428"/>
      <c r="I8" s="428"/>
      <c r="J8" s="428"/>
      <c r="K8" s="428"/>
      <c r="L8" s="428"/>
      <c r="M8" s="428"/>
      <c r="N8" s="428"/>
      <c r="O8" s="428"/>
      <c r="P8" s="428"/>
      <c r="Q8" s="428"/>
      <c r="R8" s="433"/>
      <c r="S8" s="419"/>
      <c r="T8" s="11" t="s">
        <v>47</v>
      </c>
      <c r="U8" s="11" t="s">
        <v>48</v>
      </c>
      <c r="V8" s="11" t="s">
        <v>47</v>
      </c>
      <c r="W8" s="11" t="s">
        <v>48</v>
      </c>
      <c r="X8" s="11" t="s">
        <v>47</v>
      </c>
      <c r="Y8" s="11" t="s">
        <v>48</v>
      </c>
      <c r="Z8" s="11" t="s">
        <v>47</v>
      </c>
      <c r="AA8" s="11" t="s">
        <v>48</v>
      </c>
      <c r="AB8" s="424"/>
      <c r="AC8" s="435"/>
      <c r="AD8" s="435"/>
      <c r="AE8" s="435"/>
      <c r="AF8" s="435"/>
      <c r="AG8" s="435"/>
      <c r="AH8" s="14" t="s">
        <v>47</v>
      </c>
      <c r="AI8" s="14" t="s">
        <v>48</v>
      </c>
      <c r="AJ8" s="14" t="s">
        <v>47</v>
      </c>
      <c r="AK8" s="14" t="s">
        <v>48</v>
      </c>
      <c r="AL8" s="14" t="s">
        <v>47</v>
      </c>
      <c r="AM8" s="14" t="s">
        <v>48</v>
      </c>
      <c r="AN8" s="14" t="s">
        <v>47</v>
      </c>
      <c r="AO8" s="14" t="s">
        <v>48</v>
      </c>
      <c r="AP8" s="14" t="s">
        <v>47</v>
      </c>
      <c r="AQ8" s="14" t="s">
        <v>48</v>
      </c>
      <c r="AR8" s="14" t="s">
        <v>47</v>
      </c>
      <c r="AS8" s="14" t="s">
        <v>48</v>
      </c>
      <c r="AT8" s="14" t="s">
        <v>47</v>
      </c>
      <c r="AU8" s="14" t="s">
        <v>48</v>
      </c>
      <c r="AV8" s="14" t="s">
        <v>47</v>
      </c>
      <c r="AW8" s="14" t="s">
        <v>48</v>
      </c>
      <c r="AX8" s="14" t="s">
        <v>49</v>
      </c>
      <c r="AY8" s="14" t="s">
        <v>50</v>
      </c>
      <c r="AZ8" s="14" t="s">
        <v>51</v>
      </c>
      <c r="BA8" s="14" t="s">
        <v>52</v>
      </c>
      <c r="BB8" s="435"/>
      <c r="BC8" s="411"/>
      <c r="BD8" s="411"/>
      <c r="BE8" s="411"/>
      <c r="BF8" s="411"/>
      <c r="BG8" s="411"/>
      <c r="BH8" s="411"/>
    </row>
    <row r="9" spans="1:60" x14ac:dyDescent="0.25">
      <c r="A9" s="15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  <c r="O9" s="16">
        <v>15</v>
      </c>
      <c r="P9" s="16">
        <v>16</v>
      </c>
      <c r="Q9" s="16">
        <v>17</v>
      </c>
      <c r="R9" s="16">
        <v>18</v>
      </c>
      <c r="S9" s="16">
        <v>19</v>
      </c>
      <c r="T9" s="16">
        <v>20</v>
      </c>
      <c r="U9" s="16">
        <v>21</v>
      </c>
      <c r="V9" s="16">
        <v>22</v>
      </c>
      <c r="W9" s="16">
        <v>23</v>
      </c>
      <c r="X9" s="16">
        <v>24</v>
      </c>
      <c r="Y9" s="16">
        <v>25</v>
      </c>
      <c r="Z9" s="16">
        <v>26</v>
      </c>
      <c r="AA9" s="16">
        <v>27</v>
      </c>
      <c r="AB9" s="16">
        <v>28</v>
      </c>
      <c r="AC9" s="16">
        <v>29</v>
      </c>
      <c r="AD9" s="16">
        <v>30</v>
      </c>
      <c r="AE9" s="16">
        <v>31</v>
      </c>
      <c r="AF9" s="16">
        <v>32</v>
      </c>
      <c r="AG9" s="16">
        <v>33</v>
      </c>
      <c r="AH9" s="16">
        <v>34</v>
      </c>
      <c r="AI9" s="16">
        <v>35</v>
      </c>
      <c r="AJ9" s="16">
        <v>36</v>
      </c>
      <c r="AK9" s="16">
        <v>37</v>
      </c>
      <c r="AL9" s="16">
        <v>38</v>
      </c>
      <c r="AM9" s="16">
        <v>39</v>
      </c>
      <c r="AN9" s="16">
        <v>40</v>
      </c>
      <c r="AO9" s="16">
        <v>41</v>
      </c>
      <c r="AP9" s="16">
        <v>42</v>
      </c>
      <c r="AQ9" s="16">
        <v>43</v>
      </c>
      <c r="AR9" s="16">
        <v>44</v>
      </c>
      <c r="AS9" s="16">
        <v>45</v>
      </c>
      <c r="AT9" s="16">
        <v>46</v>
      </c>
      <c r="AU9" s="16">
        <v>47</v>
      </c>
      <c r="AV9" s="16">
        <v>48</v>
      </c>
      <c r="AW9" s="16">
        <v>49</v>
      </c>
      <c r="AX9" s="16">
        <v>50</v>
      </c>
      <c r="AY9" s="16">
        <v>51</v>
      </c>
      <c r="AZ9" s="16">
        <v>52</v>
      </c>
      <c r="BA9" s="16">
        <v>53</v>
      </c>
      <c r="BB9" s="16">
        <v>54</v>
      </c>
      <c r="BC9" s="16">
        <v>55</v>
      </c>
      <c r="BD9" s="16">
        <v>56</v>
      </c>
      <c r="BE9" s="16">
        <v>57</v>
      </c>
      <c r="BF9" s="16">
        <v>58</v>
      </c>
      <c r="BG9" s="16">
        <v>59</v>
      </c>
      <c r="BH9" s="16">
        <v>60</v>
      </c>
    </row>
    <row r="10" spans="1:60" ht="18.75" x14ac:dyDescent="0.3">
      <c r="A10" s="258" t="s">
        <v>74</v>
      </c>
      <c r="B10" s="74">
        <f t="shared" ref="B10:AG10" si="0">B11+B12+B13+B14+B15+B16+B17+B18+B19</f>
        <v>344</v>
      </c>
      <c r="C10" s="74">
        <f t="shared" si="0"/>
        <v>76</v>
      </c>
      <c r="D10" s="74">
        <f t="shared" si="0"/>
        <v>12</v>
      </c>
      <c r="E10" s="74">
        <f t="shared" si="0"/>
        <v>12</v>
      </c>
      <c r="F10" s="74">
        <f t="shared" si="0"/>
        <v>20</v>
      </c>
      <c r="G10" s="74">
        <f t="shared" si="0"/>
        <v>24</v>
      </c>
      <c r="H10" s="74">
        <f t="shared" si="0"/>
        <v>63</v>
      </c>
      <c r="I10" s="74">
        <f t="shared" si="0"/>
        <v>4</v>
      </c>
      <c r="J10" s="74">
        <f t="shared" si="0"/>
        <v>9</v>
      </c>
      <c r="K10" s="74">
        <f t="shared" si="0"/>
        <v>4</v>
      </c>
      <c r="L10" s="74">
        <f t="shared" si="0"/>
        <v>15</v>
      </c>
      <c r="M10" s="74">
        <f t="shared" si="0"/>
        <v>10</v>
      </c>
      <c r="N10" s="74">
        <f t="shared" si="0"/>
        <v>3</v>
      </c>
      <c r="O10" s="74">
        <f t="shared" si="0"/>
        <v>24</v>
      </c>
      <c r="P10" s="74">
        <f t="shared" si="0"/>
        <v>23</v>
      </c>
      <c r="Q10" s="74">
        <f t="shared" si="0"/>
        <v>2</v>
      </c>
      <c r="R10" s="74">
        <f t="shared" si="0"/>
        <v>14</v>
      </c>
      <c r="S10" s="74">
        <f t="shared" si="0"/>
        <v>2</v>
      </c>
      <c r="T10" s="74">
        <f t="shared" si="0"/>
        <v>28</v>
      </c>
      <c r="U10" s="74">
        <f t="shared" si="0"/>
        <v>31</v>
      </c>
      <c r="V10" s="74">
        <f t="shared" si="0"/>
        <v>15</v>
      </c>
      <c r="W10" s="74">
        <f t="shared" si="0"/>
        <v>17</v>
      </c>
      <c r="X10" s="74">
        <f t="shared" si="0"/>
        <v>19</v>
      </c>
      <c r="Y10" s="74">
        <f t="shared" si="0"/>
        <v>21</v>
      </c>
      <c r="Z10" s="74">
        <f t="shared" si="0"/>
        <v>5</v>
      </c>
      <c r="AA10" s="74">
        <f t="shared" si="0"/>
        <v>5</v>
      </c>
      <c r="AB10" s="74">
        <f t="shared" si="0"/>
        <v>41</v>
      </c>
      <c r="AC10" s="74">
        <f t="shared" si="0"/>
        <v>22</v>
      </c>
      <c r="AD10" s="74">
        <f t="shared" si="0"/>
        <v>16</v>
      </c>
      <c r="AE10" s="74">
        <f t="shared" si="0"/>
        <v>3</v>
      </c>
      <c r="AF10" s="74">
        <f t="shared" si="0"/>
        <v>10</v>
      </c>
      <c r="AG10" s="74">
        <f t="shared" si="0"/>
        <v>3</v>
      </c>
      <c r="AH10" s="74">
        <f t="shared" ref="AH10:BM10" si="1">AH11+AH12+AH13+AH14+AH15+AH16+AH17+AH18+AH19</f>
        <v>13</v>
      </c>
      <c r="AI10" s="74">
        <f t="shared" si="1"/>
        <v>17</v>
      </c>
      <c r="AJ10" s="74">
        <f t="shared" si="1"/>
        <v>10</v>
      </c>
      <c r="AK10" s="74">
        <f t="shared" si="1"/>
        <v>12</v>
      </c>
      <c r="AL10" s="74">
        <f t="shared" si="1"/>
        <v>9</v>
      </c>
      <c r="AM10" s="74">
        <f t="shared" si="1"/>
        <v>13</v>
      </c>
      <c r="AN10" s="74">
        <f t="shared" si="1"/>
        <v>6</v>
      </c>
      <c r="AO10" s="74">
        <f t="shared" si="1"/>
        <v>6</v>
      </c>
      <c r="AP10" s="74">
        <f t="shared" si="1"/>
        <v>34</v>
      </c>
      <c r="AQ10" s="74">
        <f t="shared" si="1"/>
        <v>48</v>
      </c>
      <c r="AR10" s="74">
        <f t="shared" si="1"/>
        <v>8</v>
      </c>
      <c r="AS10" s="74">
        <f t="shared" si="1"/>
        <v>8</v>
      </c>
      <c r="AT10" s="74">
        <f t="shared" si="1"/>
        <v>7</v>
      </c>
      <c r="AU10" s="74">
        <f t="shared" si="1"/>
        <v>6</v>
      </c>
      <c r="AV10" s="74">
        <f t="shared" si="1"/>
        <v>0</v>
      </c>
      <c r="AW10" s="74">
        <f t="shared" si="1"/>
        <v>0</v>
      </c>
      <c r="AX10" s="74">
        <f t="shared" si="1"/>
        <v>2</v>
      </c>
      <c r="AY10" s="74">
        <f t="shared" si="1"/>
        <v>0</v>
      </c>
      <c r="AZ10" s="74">
        <f t="shared" si="1"/>
        <v>3</v>
      </c>
      <c r="BA10" s="74">
        <f t="shared" si="1"/>
        <v>0</v>
      </c>
      <c r="BB10" s="74">
        <f t="shared" si="1"/>
        <v>17</v>
      </c>
      <c r="BC10" s="58"/>
      <c r="BD10" s="58"/>
      <c r="BE10" s="58"/>
      <c r="BF10" s="58"/>
      <c r="BG10" s="58"/>
      <c r="BH10" s="58"/>
    </row>
    <row r="11" spans="1:60" ht="18.75" x14ac:dyDescent="0.3">
      <c r="A11" s="259" t="s">
        <v>791</v>
      </c>
      <c r="B11" s="260">
        <v>61</v>
      </c>
      <c r="C11" s="261">
        <v>9</v>
      </c>
      <c r="D11" s="261">
        <v>1</v>
      </c>
      <c r="E11" s="261">
        <v>2</v>
      </c>
      <c r="F11" s="261">
        <v>2</v>
      </c>
      <c r="G11" s="261">
        <v>3</v>
      </c>
      <c r="H11" s="261">
        <v>8</v>
      </c>
      <c r="I11" s="261">
        <v>0</v>
      </c>
      <c r="J11" s="261">
        <v>1</v>
      </c>
      <c r="K11" s="261">
        <v>0</v>
      </c>
      <c r="L11" s="261">
        <v>1</v>
      </c>
      <c r="M11" s="261">
        <v>2</v>
      </c>
      <c r="N11" s="261">
        <v>1</v>
      </c>
      <c r="O11" s="261">
        <v>0</v>
      </c>
      <c r="P11" s="261">
        <v>5</v>
      </c>
      <c r="Q11" s="261">
        <v>0</v>
      </c>
      <c r="R11" s="261">
        <v>2</v>
      </c>
      <c r="S11" s="261">
        <v>0</v>
      </c>
      <c r="T11" s="261">
        <v>3</v>
      </c>
      <c r="U11" s="261">
        <v>3</v>
      </c>
      <c r="V11" s="261">
        <v>2</v>
      </c>
      <c r="W11" s="261">
        <v>2</v>
      </c>
      <c r="X11" s="261">
        <v>3</v>
      </c>
      <c r="Y11" s="261">
        <v>3</v>
      </c>
      <c r="Z11" s="261">
        <v>0</v>
      </c>
      <c r="AA11" s="261">
        <v>0</v>
      </c>
      <c r="AB11" s="262">
        <v>1</v>
      </c>
      <c r="AC11" s="262">
        <v>1</v>
      </c>
      <c r="AD11" s="262">
        <v>0</v>
      </c>
      <c r="AE11" s="262">
        <v>0</v>
      </c>
      <c r="AF11" s="262">
        <v>1</v>
      </c>
      <c r="AG11" s="262">
        <v>1</v>
      </c>
      <c r="AH11" s="262">
        <v>0</v>
      </c>
      <c r="AI11" s="262">
        <v>0</v>
      </c>
      <c r="AJ11" s="262">
        <v>1</v>
      </c>
      <c r="AK11" s="262">
        <v>1</v>
      </c>
      <c r="AL11" s="262">
        <v>0</v>
      </c>
      <c r="AM11" s="262">
        <v>0</v>
      </c>
      <c r="AN11" s="262">
        <v>0</v>
      </c>
      <c r="AO11" s="262">
        <v>0</v>
      </c>
      <c r="AP11" s="262">
        <v>1</v>
      </c>
      <c r="AQ11" s="262">
        <v>1</v>
      </c>
      <c r="AR11" s="262">
        <v>0</v>
      </c>
      <c r="AS11" s="262">
        <v>0</v>
      </c>
      <c r="AT11" s="262">
        <v>0</v>
      </c>
      <c r="AU11" s="262">
        <v>0</v>
      </c>
      <c r="AV11" s="262">
        <v>0</v>
      </c>
      <c r="AW11" s="262">
        <v>0</v>
      </c>
      <c r="AX11" s="262">
        <v>0</v>
      </c>
      <c r="AY11" s="262">
        <v>0</v>
      </c>
      <c r="AZ11" s="262">
        <v>0</v>
      </c>
      <c r="BA11" s="262">
        <v>0</v>
      </c>
      <c r="BB11" s="262">
        <v>3</v>
      </c>
      <c r="BC11" s="263" t="s">
        <v>792</v>
      </c>
      <c r="BD11" s="263" t="s">
        <v>792</v>
      </c>
      <c r="BE11" s="263" t="s">
        <v>792</v>
      </c>
      <c r="BF11" s="376" t="s">
        <v>57</v>
      </c>
      <c r="BG11" s="377">
        <v>0.1</v>
      </c>
      <c r="BH11" s="377" t="s">
        <v>78</v>
      </c>
    </row>
    <row r="12" spans="1:60" ht="18.75" x14ac:dyDescent="0.3">
      <c r="A12" s="259" t="s">
        <v>793</v>
      </c>
      <c r="B12" s="260">
        <v>53</v>
      </c>
      <c r="C12" s="261">
        <v>23</v>
      </c>
      <c r="D12" s="261">
        <v>3</v>
      </c>
      <c r="E12" s="261">
        <v>5</v>
      </c>
      <c r="F12" s="261">
        <v>7</v>
      </c>
      <c r="G12" s="261">
        <v>4</v>
      </c>
      <c r="H12" s="261">
        <v>20</v>
      </c>
      <c r="I12" s="261">
        <v>1</v>
      </c>
      <c r="J12" s="261">
        <v>2</v>
      </c>
      <c r="K12" s="261">
        <v>1</v>
      </c>
      <c r="L12" s="261">
        <v>3</v>
      </c>
      <c r="M12" s="261">
        <v>5</v>
      </c>
      <c r="N12" s="261">
        <v>0</v>
      </c>
      <c r="O12" s="261">
        <v>1</v>
      </c>
      <c r="P12" s="261">
        <v>10</v>
      </c>
      <c r="Q12" s="261">
        <v>1</v>
      </c>
      <c r="R12" s="261">
        <v>6</v>
      </c>
      <c r="S12" s="261">
        <v>2</v>
      </c>
      <c r="T12" s="261">
        <v>3</v>
      </c>
      <c r="U12" s="261">
        <v>6</v>
      </c>
      <c r="V12" s="261">
        <v>0</v>
      </c>
      <c r="W12" s="261">
        <v>0</v>
      </c>
      <c r="X12" s="261">
        <v>1</v>
      </c>
      <c r="Y12" s="261">
        <v>1</v>
      </c>
      <c r="Z12" s="261">
        <v>0</v>
      </c>
      <c r="AA12" s="261">
        <v>0</v>
      </c>
      <c r="AB12" s="262">
        <v>12</v>
      </c>
      <c r="AC12" s="262">
        <v>5</v>
      </c>
      <c r="AD12" s="262">
        <v>7</v>
      </c>
      <c r="AE12" s="262">
        <v>0</v>
      </c>
      <c r="AF12" s="262">
        <v>4</v>
      </c>
      <c r="AG12" s="262">
        <v>1</v>
      </c>
      <c r="AH12" s="262">
        <v>2</v>
      </c>
      <c r="AI12" s="262">
        <v>6</v>
      </c>
      <c r="AJ12" s="262">
        <v>0</v>
      </c>
      <c r="AK12" s="262">
        <v>0</v>
      </c>
      <c r="AL12" s="262">
        <v>0</v>
      </c>
      <c r="AM12" s="262">
        <v>0</v>
      </c>
      <c r="AN12" s="262">
        <v>1</v>
      </c>
      <c r="AO12" s="262">
        <v>1</v>
      </c>
      <c r="AP12" s="262">
        <v>12</v>
      </c>
      <c r="AQ12" s="262">
        <v>26</v>
      </c>
      <c r="AR12" s="262">
        <v>0</v>
      </c>
      <c r="AS12" s="262">
        <v>0</v>
      </c>
      <c r="AT12" s="262">
        <v>1</v>
      </c>
      <c r="AU12" s="262"/>
      <c r="AV12" s="262">
        <v>0</v>
      </c>
      <c r="AW12" s="262">
        <v>0</v>
      </c>
      <c r="AX12" s="262">
        <v>0</v>
      </c>
      <c r="AY12" s="262">
        <v>0</v>
      </c>
      <c r="AZ12" s="262">
        <v>1</v>
      </c>
      <c r="BA12" s="262">
        <v>0</v>
      </c>
      <c r="BB12" s="262">
        <v>5</v>
      </c>
      <c r="BC12" s="263" t="s">
        <v>794</v>
      </c>
      <c r="BD12" s="263" t="s">
        <v>795</v>
      </c>
      <c r="BE12" s="263" t="s">
        <v>796</v>
      </c>
      <c r="BF12" s="67" t="s">
        <v>57</v>
      </c>
      <c r="BG12" s="67"/>
      <c r="BH12" s="67" t="s">
        <v>505</v>
      </c>
    </row>
    <row r="13" spans="1:60" ht="18.75" x14ac:dyDescent="0.3">
      <c r="A13" s="259" t="s">
        <v>797</v>
      </c>
      <c r="B13" s="260">
        <v>36</v>
      </c>
      <c r="C13" s="261">
        <v>6</v>
      </c>
      <c r="D13" s="261">
        <v>1</v>
      </c>
      <c r="E13" s="261">
        <v>1</v>
      </c>
      <c r="F13" s="261">
        <v>1</v>
      </c>
      <c r="G13" s="261">
        <v>0</v>
      </c>
      <c r="H13" s="261">
        <v>6</v>
      </c>
      <c r="I13" s="261">
        <v>0</v>
      </c>
      <c r="J13" s="261">
        <v>0</v>
      </c>
      <c r="K13" s="261">
        <v>0</v>
      </c>
      <c r="L13" s="261">
        <v>1</v>
      </c>
      <c r="M13" s="261">
        <v>0</v>
      </c>
      <c r="N13" s="261">
        <v>0</v>
      </c>
      <c r="O13" s="261">
        <v>4</v>
      </c>
      <c r="P13" s="261">
        <v>1</v>
      </c>
      <c r="Q13" s="261">
        <v>0</v>
      </c>
      <c r="R13" s="261">
        <v>0</v>
      </c>
      <c r="S13" s="261">
        <v>0</v>
      </c>
      <c r="T13" s="261">
        <v>4</v>
      </c>
      <c r="U13" s="261">
        <v>4</v>
      </c>
      <c r="V13" s="261">
        <v>0</v>
      </c>
      <c r="W13" s="261">
        <v>0</v>
      </c>
      <c r="X13" s="261">
        <v>1</v>
      </c>
      <c r="Y13" s="261">
        <v>1</v>
      </c>
      <c r="Z13" s="261">
        <v>0</v>
      </c>
      <c r="AA13" s="261">
        <v>0</v>
      </c>
      <c r="AB13" s="262">
        <v>6</v>
      </c>
      <c r="AC13" s="262">
        <v>4</v>
      </c>
      <c r="AD13" s="262">
        <v>1</v>
      </c>
      <c r="AE13" s="262">
        <v>1</v>
      </c>
      <c r="AF13" s="262">
        <v>0</v>
      </c>
      <c r="AG13" s="262">
        <v>1</v>
      </c>
      <c r="AH13" s="262">
        <v>2</v>
      </c>
      <c r="AI13" s="262">
        <v>2</v>
      </c>
      <c r="AJ13" s="262">
        <v>0</v>
      </c>
      <c r="AK13" s="262">
        <v>0</v>
      </c>
      <c r="AL13" s="262">
        <v>0</v>
      </c>
      <c r="AM13" s="262">
        <v>0</v>
      </c>
      <c r="AN13" s="262">
        <v>0</v>
      </c>
      <c r="AO13" s="262">
        <v>0</v>
      </c>
      <c r="AP13" s="262">
        <v>3</v>
      </c>
      <c r="AQ13" s="262">
        <v>3</v>
      </c>
      <c r="AR13" s="262">
        <v>3</v>
      </c>
      <c r="AS13" s="262">
        <v>3</v>
      </c>
      <c r="AT13" s="262">
        <v>0</v>
      </c>
      <c r="AU13" s="262">
        <v>0</v>
      </c>
      <c r="AV13" s="262">
        <v>0</v>
      </c>
      <c r="AW13" s="262">
        <v>0</v>
      </c>
      <c r="AX13" s="262">
        <v>0</v>
      </c>
      <c r="AY13" s="262">
        <v>0</v>
      </c>
      <c r="AZ13" s="262">
        <v>0</v>
      </c>
      <c r="BA13" s="262">
        <v>0</v>
      </c>
      <c r="BB13" s="262">
        <v>5</v>
      </c>
      <c r="BC13" s="263" t="s">
        <v>798</v>
      </c>
      <c r="BD13" s="263" t="s">
        <v>798</v>
      </c>
      <c r="BE13" s="263" t="s">
        <v>798</v>
      </c>
      <c r="BF13" s="67" t="s">
        <v>57</v>
      </c>
      <c r="BG13" s="67"/>
      <c r="BH13" s="67"/>
    </row>
    <row r="14" spans="1:60" ht="18.75" x14ac:dyDescent="0.3">
      <c r="A14" s="259" t="s">
        <v>799</v>
      </c>
      <c r="B14" s="260">
        <v>35</v>
      </c>
      <c r="C14" s="261">
        <v>5</v>
      </c>
      <c r="D14" s="261">
        <v>1</v>
      </c>
      <c r="E14" s="261">
        <v>1</v>
      </c>
      <c r="F14" s="261">
        <v>2</v>
      </c>
      <c r="G14" s="261">
        <v>1</v>
      </c>
      <c r="H14" s="261">
        <v>4</v>
      </c>
      <c r="I14" s="261">
        <v>1</v>
      </c>
      <c r="J14" s="261">
        <v>0</v>
      </c>
      <c r="K14" s="261">
        <v>0</v>
      </c>
      <c r="L14" s="261">
        <v>1</v>
      </c>
      <c r="M14" s="261">
        <v>2</v>
      </c>
      <c r="N14" s="261">
        <v>0</v>
      </c>
      <c r="O14" s="261">
        <v>0</v>
      </c>
      <c r="P14" s="261">
        <v>2</v>
      </c>
      <c r="Q14" s="261">
        <v>0</v>
      </c>
      <c r="R14" s="261">
        <v>0</v>
      </c>
      <c r="S14" s="261">
        <v>0</v>
      </c>
      <c r="T14" s="261">
        <v>5</v>
      </c>
      <c r="U14" s="261">
        <v>5</v>
      </c>
      <c r="V14" s="261">
        <v>1</v>
      </c>
      <c r="W14" s="261">
        <v>1</v>
      </c>
      <c r="X14" s="261">
        <v>4</v>
      </c>
      <c r="Y14" s="261">
        <v>6</v>
      </c>
      <c r="Z14" s="261">
        <v>0</v>
      </c>
      <c r="AA14" s="261">
        <v>0</v>
      </c>
      <c r="AB14" s="262">
        <v>3</v>
      </c>
      <c r="AC14" s="262">
        <v>1</v>
      </c>
      <c r="AD14" s="262">
        <v>2</v>
      </c>
      <c r="AE14" s="262">
        <v>0</v>
      </c>
      <c r="AF14" s="262">
        <v>1</v>
      </c>
      <c r="AG14" s="262">
        <v>0</v>
      </c>
      <c r="AH14" s="262">
        <v>1</v>
      </c>
      <c r="AI14" s="262">
        <v>1</v>
      </c>
      <c r="AJ14" s="262">
        <v>1</v>
      </c>
      <c r="AK14" s="262">
        <v>2</v>
      </c>
      <c r="AL14" s="262">
        <v>2</v>
      </c>
      <c r="AM14" s="262">
        <v>4</v>
      </c>
      <c r="AN14" s="262">
        <v>0</v>
      </c>
      <c r="AO14" s="262">
        <v>0</v>
      </c>
      <c r="AP14" s="262">
        <v>3</v>
      </c>
      <c r="AQ14" s="262">
        <v>3</v>
      </c>
      <c r="AR14" s="262">
        <v>1</v>
      </c>
      <c r="AS14" s="262">
        <v>1</v>
      </c>
      <c r="AT14" s="262">
        <v>0</v>
      </c>
      <c r="AU14" s="262">
        <v>0</v>
      </c>
      <c r="AV14" s="262">
        <v>0</v>
      </c>
      <c r="AW14" s="262">
        <v>0</v>
      </c>
      <c r="AX14" s="262">
        <v>0</v>
      </c>
      <c r="AY14" s="262">
        <v>0</v>
      </c>
      <c r="AZ14" s="262">
        <v>1</v>
      </c>
      <c r="BA14" s="262">
        <v>0</v>
      </c>
      <c r="BB14" s="262">
        <v>0</v>
      </c>
      <c r="BC14" s="263" t="s">
        <v>800</v>
      </c>
      <c r="BD14" s="263" t="s">
        <v>800</v>
      </c>
      <c r="BE14" s="263" t="s">
        <v>800</v>
      </c>
      <c r="BF14" s="67" t="s">
        <v>57</v>
      </c>
      <c r="BG14" s="67"/>
      <c r="BH14" s="67"/>
    </row>
    <row r="15" spans="1:60" ht="18.75" x14ac:dyDescent="0.3">
      <c r="A15" s="259" t="s">
        <v>801</v>
      </c>
      <c r="B15" s="260">
        <v>53</v>
      </c>
      <c r="C15" s="261">
        <v>12</v>
      </c>
      <c r="D15" s="261">
        <v>3</v>
      </c>
      <c r="E15" s="261">
        <v>1</v>
      </c>
      <c r="F15" s="261">
        <v>3</v>
      </c>
      <c r="G15" s="261">
        <v>8</v>
      </c>
      <c r="H15" s="261">
        <v>10</v>
      </c>
      <c r="I15" s="261">
        <v>0</v>
      </c>
      <c r="J15" s="261">
        <v>2</v>
      </c>
      <c r="K15" s="261">
        <v>1</v>
      </c>
      <c r="L15" s="261">
        <v>3</v>
      </c>
      <c r="M15" s="261">
        <v>1</v>
      </c>
      <c r="N15" s="261">
        <v>0</v>
      </c>
      <c r="O15" s="261">
        <v>9</v>
      </c>
      <c r="P15" s="261">
        <v>0</v>
      </c>
      <c r="Q15" s="261">
        <v>0</v>
      </c>
      <c r="R15" s="261">
        <v>3</v>
      </c>
      <c r="S15" s="261">
        <v>0</v>
      </c>
      <c r="T15" s="261">
        <v>0</v>
      </c>
      <c r="U15" s="261">
        <v>0</v>
      </c>
      <c r="V15" s="261">
        <v>4</v>
      </c>
      <c r="W15" s="261">
        <v>4</v>
      </c>
      <c r="X15" s="261">
        <v>6</v>
      </c>
      <c r="Y15" s="261">
        <v>6</v>
      </c>
      <c r="Z15" s="261">
        <v>4</v>
      </c>
      <c r="AA15" s="261">
        <v>4</v>
      </c>
      <c r="AB15" s="262">
        <v>8</v>
      </c>
      <c r="AC15" s="262">
        <v>5</v>
      </c>
      <c r="AD15" s="262">
        <v>1</v>
      </c>
      <c r="AE15" s="262">
        <v>2</v>
      </c>
      <c r="AF15" s="262">
        <v>2</v>
      </c>
      <c r="AG15" s="262">
        <v>0</v>
      </c>
      <c r="AH15" s="262">
        <v>0</v>
      </c>
      <c r="AI15" s="262">
        <v>0</v>
      </c>
      <c r="AJ15" s="262">
        <v>3</v>
      </c>
      <c r="AK15" s="262">
        <v>3</v>
      </c>
      <c r="AL15" s="262">
        <v>4</v>
      </c>
      <c r="AM15" s="262">
        <v>4</v>
      </c>
      <c r="AN15" s="262">
        <v>3</v>
      </c>
      <c r="AO15" s="262">
        <v>3</v>
      </c>
      <c r="AP15" s="262">
        <v>7</v>
      </c>
      <c r="AQ15" s="262">
        <v>7</v>
      </c>
      <c r="AR15" s="262">
        <v>2</v>
      </c>
      <c r="AS15" s="262">
        <v>2</v>
      </c>
      <c r="AT15" s="262">
        <v>4</v>
      </c>
      <c r="AU15" s="262">
        <v>4</v>
      </c>
      <c r="AV15" s="262">
        <v>0</v>
      </c>
      <c r="AW15" s="262">
        <v>0</v>
      </c>
      <c r="AX15" s="262">
        <v>0</v>
      </c>
      <c r="AY15" s="262">
        <v>0</v>
      </c>
      <c r="AZ15" s="262">
        <v>1</v>
      </c>
      <c r="BA15" s="262">
        <v>0</v>
      </c>
      <c r="BB15" s="262">
        <v>4</v>
      </c>
      <c r="BC15" s="263" t="s">
        <v>802</v>
      </c>
      <c r="BD15" s="263" t="s">
        <v>802</v>
      </c>
      <c r="BE15" s="263" t="s">
        <v>803</v>
      </c>
      <c r="BF15" s="67" t="s">
        <v>57</v>
      </c>
      <c r="BG15" s="67"/>
      <c r="BH15" s="67">
        <v>2200</v>
      </c>
    </row>
    <row r="16" spans="1:60" ht="18.75" x14ac:dyDescent="0.3">
      <c r="A16" s="259" t="s">
        <v>804</v>
      </c>
      <c r="B16" s="378">
        <v>52</v>
      </c>
      <c r="C16" s="379">
        <v>9</v>
      </c>
      <c r="D16" s="379">
        <v>1</v>
      </c>
      <c r="E16" s="379">
        <v>1</v>
      </c>
      <c r="F16" s="379">
        <v>0</v>
      </c>
      <c r="G16" s="379">
        <v>4</v>
      </c>
      <c r="H16" s="379">
        <v>8</v>
      </c>
      <c r="I16" s="379">
        <v>1</v>
      </c>
      <c r="J16" s="379">
        <v>0</v>
      </c>
      <c r="K16" s="379">
        <v>0</v>
      </c>
      <c r="L16" s="379">
        <v>4</v>
      </c>
      <c r="M16" s="379">
        <v>0</v>
      </c>
      <c r="N16" s="379">
        <v>0</v>
      </c>
      <c r="O16" s="379">
        <v>6</v>
      </c>
      <c r="P16" s="379">
        <v>2</v>
      </c>
      <c r="Q16" s="379">
        <v>1</v>
      </c>
      <c r="R16" s="379">
        <v>3</v>
      </c>
      <c r="S16" s="379">
        <v>0</v>
      </c>
      <c r="T16" s="379">
        <v>9</v>
      </c>
      <c r="U16" s="379">
        <v>9</v>
      </c>
      <c r="V16" s="379">
        <v>2</v>
      </c>
      <c r="W16" s="379">
        <v>2</v>
      </c>
      <c r="X16" s="379">
        <v>2</v>
      </c>
      <c r="Y16" s="379">
        <v>2</v>
      </c>
      <c r="Z16" s="379">
        <v>0</v>
      </c>
      <c r="AA16" s="379">
        <v>0</v>
      </c>
      <c r="AB16" s="380">
        <v>5</v>
      </c>
      <c r="AC16" s="380">
        <v>3</v>
      </c>
      <c r="AD16" s="380">
        <v>2</v>
      </c>
      <c r="AE16" s="380">
        <v>0</v>
      </c>
      <c r="AF16" s="380">
        <v>1</v>
      </c>
      <c r="AG16" s="380">
        <v>0</v>
      </c>
      <c r="AH16" s="380">
        <v>5</v>
      </c>
      <c r="AI16" s="380">
        <v>5</v>
      </c>
      <c r="AJ16" s="380">
        <v>2</v>
      </c>
      <c r="AK16" s="380">
        <v>2</v>
      </c>
      <c r="AL16" s="380">
        <v>2</v>
      </c>
      <c r="AM16" s="380">
        <v>2</v>
      </c>
      <c r="AN16" s="380">
        <v>0</v>
      </c>
      <c r="AO16" s="380">
        <v>0</v>
      </c>
      <c r="AP16" s="380">
        <v>2</v>
      </c>
      <c r="AQ16" s="380">
        <v>2</v>
      </c>
      <c r="AR16" s="380">
        <v>1</v>
      </c>
      <c r="AS16" s="380">
        <v>1</v>
      </c>
      <c r="AT16" s="380">
        <v>1</v>
      </c>
      <c r="AU16" s="380">
        <v>1</v>
      </c>
      <c r="AV16" s="380">
        <v>0</v>
      </c>
      <c r="AW16" s="380">
        <v>0</v>
      </c>
      <c r="AX16" s="380">
        <v>0</v>
      </c>
      <c r="AY16" s="380">
        <v>0</v>
      </c>
      <c r="AZ16" s="380">
        <v>0</v>
      </c>
      <c r="BA16" s="380">
        <v>0</v>
      </c>
      <c r="BB16" s="380">
        <v>0</v>
      </c>
      <c r="BC16" s="381" t="s">
        <v>805</v>
      </c>
      <c r="BD16" s="381" t="s">
        <v>805</v>
      </c>
      <c r="BE16" s="381" t="s">
        <v>805</v>
      </c>
      <c r="BF16" s="382" t="s">
        <v>57</v>
      </c>
      <c r="BG16" s="67"/>
      <c r="BH16" s="67"/>
    </row>
    <row r="17" spans="1:75" ht="18" customHeight="1" x14ac:dyDescent="0.3">
      <c r="A17" s="259" t="s">
        <v>806</v>
      </c>
      <c r="B17" s="260">
        <v>17</v>
      </c>
      <c r="C17" s="261">
        <v>4</v>
      </c>
      <c r="D17" s="261">
        <v>0</v>
      </c>
      <c r="E17" s="261">
        <v>0</v>
      </c>
      <c r="F17" s="261">
        <v>2</v>
      </c>
      <c r="G17" s="261">
        <v>2</v>
      </c>
      <c r="H17" s="261">
        <v>3</v>
      </c>
      <c r="I17" s="261">
        <v>1</v>
      </c>
      <c r="J17" s="261">
        <v>0</v>
      </c>
      <c r="K17" s="261">
        <v>1</v>
      </c>
      <c r="L17" s="261">
        <v>0</v>
      </c>
      <c r="M17" s="261">
        <v>0</v>
      </c>
      <c r="N17" s="261">
        <v>1</v>
      </c>
      <c r="O17" s="261">
        <v>1</v>
      </c>
      <c r="P17" s="261">
        <v>2</v>
      </c>
      <c r="Q17" s="261">
        <v>0</v>
      </c>
      <c r="R17" s="261">
        <v>0</v>
      </c>
      <c r="S17" s="261">
        <v>0</v>
      </c>
      <c r="T17" s="261">
        <v>1</v>
      </c>
      <c r="U17" s="261">
        <v>1</v>
      </c>
      <c r="V17" s="261">
        <v>2</v>
      </c>
      <c r="W17" s="261">
        <v>2</v>
      </c>
      <c r="X17" s="261">
        <v>1</v>
      </c>
      <c r="Y17" s="261">
        <v>1</v>
      </c>
      <c r="Z17" s="261">
        <v>0</v>
      </c>
      <c r="AA17" s="261">
        <v>0</v>
      </c>
      <c r="AB17" s="262">
        <v>2</v>
      </c>
      <c r="AC17" s="262">
        <v>1</v>
      </c>
      <c r="AD17" s="262">
        <v>1</v>
      </c>
      <c r="AE17" s="262">
        <v>0</v>
      </c>
      <c r="AF17" s="262">
        <v>0</v>
      </c>
      <c r="AG17" s="262">
        <v>0</v>
      </c>
      <c r="AH17" s="262">
        <v>1</v>
      </c>
      <c r="AI17" s="262">
        <v>1</v>
      </c>
      <c r="AJ17" s="262">
        <v>0</v>
      </c>
      <c r="AK17" s="262">
        <v>0</v>
      </c>
      <c r="AL17" s="262">
        <v>0</v>
      </c>
      <c r="AM17" s="262">
        <v>0</v>
      </c>
      <c r="AN17" s="262">
        <v>1</v>
      </c>
      <c r="AO17" s="262">
        <v>1</v>
      </c>
      <c r="AP17" s="262">
        <v>2</v>
      </c>
      <c r="AQ17" s="262">
        <v>2</v>
      </c>
      <c r="AR17" s="262">
        <v>0</v>
      </c>
      <c r="AS17" s="262">
        <v>0</v>
      </c>
      <c r="AT17" s="262">
        <v>0</v>
      </c>
      <c r="AU17" s="262">
        <v>0</v>
      </c>
      <c r="AV17" s="262">
        <v>0</v>
      </c>
      <c r="AW17" s="262">
        <v>0</v>
      </c>
      <c r="AX17" s="262">
        <v>0</v>
      </c>
      <c r="AY17" s="262">
        <v>0</v>
      </c>
      <c r="AZ17" s="262">
        <v>0</v>
      </c>
      <c r="BA17" s="262">
        <v>0</v>
      </c>
      <c r="BB17" s="262">
        <v>0</v>
      </c>
      <c r="BC17" s="275" t="s">
        <v>807</v>
      </c>
      <c r="BD17" s="275" t="s">
        <v>807</v>
      </c>
      <c r="BE17" s="275" t="s">
        <v>807</v>
      </c>
      <c r="BF17" s="67" t="s">
        <v>57</v>
      </c>
      <c r="BG17" s="67" t="s">
        <v>808</v>
      </c>
      <c r="BH17" s="67"/>
    </row>
    <row r="18" spans="1:75" ht="18.75" x14ac:dyDescent="0.3">
      <c r="A18" s="259" t="s">
        <v>809</v>
      </c>
      <c r="B18" s="260">
        <v>28</v>
      </c>
      <c r="C18" s="261">
        <v>5</v>
      </c>
      <c r="D18" s="261">
        <v>1</v>
      </c>
      <c r="E18" s="261">
        <v>1</v>
      </c>
      <c r="F18" s="261">
        <v>2</v>
      </c>
      <c r="G18" s="261">
        <v>2</v>
      </c>
      <c r="H18" s="261">
        <v>1</v>
      </c>
      <c r="I18" s="261">
        <v>0</v>
      </c>
      <c r="J18" s="261">
        <v>4</v>
      </c>
      <c r="K18" s="261">
        <v>0</v>
      </c>
      <c r="L18" s="261">
        <v>1</v>
      </c>
      <c r="M18" s="261">
        <v>0</v>
      </c>
      <c r="N18" s="261">
        <v>1</v>
      </c>
      <c r="O18" s="261">
        <v>2</v>
      </c>
      <c r="P18" s="261">
        <v>0</v>
      </c>
      <c r="Q18" s="261">
        <v>0</v>
      </c>
      <c r="R18" s="261">
        <v>0</v>
      </c>
      <c r="S18" s="261">
        <v>0</v>
      </c>
      <c r="T18" s="261">
        <v>0</v>
      </c>
      <c r="U18" s="261">
        <v>0</v>
      </c>
      <c r="V18" s="261">
        <v>1</v>
      </c>
      <c r="W18" s="261">
        <v>1</v>
      </c>
      <c r="X18" s="261">
        <v>0</v>
      </c>
      <c r="Y18" s="261">
        <v>0</v>
      </c>
      <c r="Z18" s="261">
        <v>1</v>
      </c>
      <c r="AA18" s="261">
        <v>1</v>
      </c>
      <c r="AB18" s="262">
        <v>2</v>
      </c>
      <c r="AC18" s="262">
        <v>2</v>
      </c>
      <c r="AD18" s="262">
        <v>0</v>
      </c>
      <c r="AE18" s="262">
        <v>0</v>
      </c>
      <c r="AF18" s="262">
        <v>0</v>
      </c>
      <c r="AG18" s="262">
        <v>0</v>
      </c>
      <c r="AH18" s="262">
        <v>0</v>
      </c>
      <c r="AI18" s="262">
        <v>0</v>
      </c>
      <c r="AJ18" s="262">
        <v>1</v>
      </c>
      <c r="AK18" s="262">
        <v>1</v>
      </c>
      <c r="AL18" s="262">
        <v>0</v>
      </c>
      <c r="AM18" s="262">
        <v>0</v>
      </c>
      <c r="AN18" s="262">
        <v>1</v>
      </c>
      <c r="AO18" s="262">
        <v>1</v>
      </c>
      <c r="AP18" s="262">
        <v>2</v>
      </c>
      <c r="AQ18" s="262">
        <v>2</v>
      </c>
      <c r="AR18" s="262">
        <v>0</v>
      </c>
      <c r="AS18" s="262">
        <v>0</v>
      </c>
      <c r="AT18" s="262">
        <v>0</v>
      </c>
      <c r="AU18" s="262">
        <v>0</v>
      </c>
      <c r="AV18" s="262">
        <v>0</v>
      </c>
      <c r="AW18" s="262">
        <v>0</v>
      </c>
      <c r="AX18" s="262">
        <v>2</v>
      </c>
      <c r="AY18" s="262">
        <v>0</v>
      </c>
      <c r="AZ18" s="262">
        <v>0</v>
      </c>
      <c r="BA18" s="262">
        <v>0</v>
      </c>
      <c r="BB18" s="262">
        <v>0</v>
      </c>
      <c r="BC18" s="383" t="s">
        <v>810</v>
      </c>
      <c r="BD18" s="263" t="s">
        <v>811</v>
      </c>
      <c r="BE18" s="58"/>
      <c r="BF18" s="67" t="s">
        <v>57</v>
      </c>
      <c r="BG18" s="67" t="s">
        <v>812</v>
      </c>
      <c r="BH18" s="67"/>
    </row>
    <row r="19" spans="1:75" ht="19.5" customHeight="1" x14ac:dyDescent="0.3">
      <c r="A19" s="259" t="s">
        <v>813</v>
      </c>
      <c r="B19" s="260">
        <v>9</v>
      </c>
      <c r="C19" s="261">
        <v>3</v>
      </c>
      <c r="D19" s="261">
        <v>1</v>
      </c>
      <c r="E19" s="261">
        <v>0</v>
      </c>
      <c r="F19" s="261">
        <v>1</v>
      </c>
      <c r="G19" s="261">
        <v>0</v>
      </c>
      <c r="H19" s="261">
        <v>3</v>
      </c>
      <c r="I19" s="261">
        <v>0</v>
      </c>
      <c r="J19" s="261">
        <v>0</v>
      </c>
      <c r="K19" s="261">
        <v>1</v>
      </c>
      <c r="L19" s="261">
        <v>1</v>
      </c>
      <c r="M19" s="261">
        <v>0</v>
      </c>
      <c r="N19" s="261">
        <v>0</v>
      </c>
      <c r="O19" s="261">
        <v>1</v>
      </c>
      <c r="P19" s="261">
        <v>1</v>
      </c>
      <c r="Q19" s="261">
        <v>0</v>
      </c>
      <c r="R19" s="261">
        <v>0</v>
      </c>
      <c r="S19" s="261">
        <v>0</v>
      </c>
      <c r="T19" s="261">
        <v>3</v>
      </c>
      <c r="U19" s="261">
        <v>3</v>
      </c>
      <c r="V19" s="261">
        <v>3</v>
      </c>
      <c r="W19" s="261">
        <v>5</v>
      </c>
      <c r="X19" s="261">
        <v>1</v>
      </c>
      <c r="Y19" s="261">
        <v>1</v>
      </c>
      <c r="Z19" s="261">
        <v>0</v>
      </c>
      <c r="AA19" s="261">
        <v>0</v>
      </c>
      <c r="AB19" s="262">
        <v>2</v>
      </c>
      <c r="AC19" s="262">
        <v>0</v>
      </c>
      <c r="AD19" s="262">
        <v>2</v>
      </c>
      <c r="AE19" s="262">
        <v>0</v>
      </c>
      <c r="AF19" s="262">
        <v>1</v>
      </c>
      <c r="AG19" s="262">
        <v>0</v>
      </c>
      <c r="AH19" s="262">
        <v>2</v>
      </c>
      <c r="AI19" s="262">
        <v>2</v>
      </c>
      <c r="AJ19" s="262">
        <v>2</v>
      </c>
      <c r="AK19" s="262">
        <v>3</v>
      </c>
      <c r="AL19" s="262">
        <v>1</v>
      </c>
      <c r="AM19" s="262">
        <v>3</v>
      </c>
      <c r="AN19" s="262">
        <v>0</v>
      </c>
      <c r="AO19" s="262">
        <v>0</v>
      </c>
      <c r="AP19" s="262">
        <v>2</v>
      </c>
      <c r="AQ19" s="262">
        <v>2</v>
      </c>
      <c r="AR19" s="262">
        <v>1</v>
      </c>
      <c r="AS19" s="262">
        <v>1</v>
      </c>
      <c r="AT19" s="262">
        <v>1</v>
      </c>
      <c r="AU19" s="262">
        <v>1</v>
      </c>
      <c r="AV19" s="262">
        <v>0</v>
      </c>
      <c r="AW19" s="262">
        <v>0</v>
      </c>
      <c r="AX19" s="262">
        <v>0</v>
      </c>
      <c r="AY19" s="262">
        <v>0</v>
      </c>
      <c r="AZ19" s="262">
        <v>0</v>
      </c>
      <c r="BA19" s="262">
        <v>0</v>
      </c>
      <c r="BB19" s="262">
        <v>0</v>
      </c>
      <c r="BC19" s="273" t="s">
        <v>814</v>
      </c>
      <c r="BD19" s="273" t="s">
        <v>814</v>
      </c>
      <c r="BE19" s="273" t="s">
        <v>814</v>
      </c>
      <c r="BF19" s="67" t="s">
        <v>57</v>
      </c>
      <c r="BG19" s="67">
        <v>0</v>
      </c>
      <c r="BH19" s="67">
        <v>2200</v>
      </c>
    </row>
    <row r="20" spans="1:75" ht="18.75" x14ac:dyDescent="0.3">
      <c r="A20" s="139" t="s">
        <v>85</v>
      </c>
      <c r="B20" s="88">
        <f t="shared" ref="B20:AG20" si="2">B21+B22+B23+B24+B25+B26+B27+B28+B29+B30</f>
        <v>363</v>
      </c>
      <c r="C20" s="88">
        <f t="shared" si="2"/>
        <v>39</v>
      </c>
      <c r="D20" s="88">
        <f t="shared" si="2"/>
        <v>5</v>
      </c>
      <c r="E20" s="88">
        <f t="shared" si="2"/>
        <v>8</v>
      </c>
      <c r="F20" s="88">
        <f t="shared" si="2"/>
        <v>17</v>
      </c>
      <c r="G20" s="88">
        <f t="shared" si="2"/>
        <v>7</v>
      </c>
      <c r="H20" s="88">
        <f t="shared" si="2"/>
        <v>11</v>
      </c>
      <c r="I20" s="88">
        <f t="shared" si="2"/>
        <v>3</v>
      </c>
      <c r="J20" s="88">
        <f t="shared" si="2"/>
        <v>17</v>
      </c>
      <c r="K20" s="88">
        <f t="shared" si="2"/>
        <v>2</v>
      </c>
      <c r="L20" s="88">
        <f t="shared" si="2"/>
        <v>17</v>
      </c>
      <c r="M20" s="88">
        <f t="shared" si="2"/>
        <v>3</v>
      </c>
      <c r="N20" s="88">
        <f t="shared" si="2"/>
        <v>4</v>
      </c>
      <c r="O20" s="88">
        <f t="shared" si="2"/>
        <v>17</v>
      </c>
      <c r="P20" s="88">
        <f t="shared" si="2"/>
        <v>12</v>
      </c>
      <c r="Q20" s="88">
        <f t="shared" si="2"/>
        <v>0</v>
      </c>
      <c r="R20" s="88">
        <f t="shared" si="2"/>
        <v>20</v>
      </c>
      <c r="S20" s="88">
        <f t="shared" si="2"/>
        <v>6</v>
      </c>
      <c r="T20" s="88">
        <f t="shared" si="2"/>
        <v>24</v>
      </c>
      <c r="U20" s="88">
        <f t="shared" si="2"/>
        <v>24</v>
      </c>
      <c r="V20" s="88">
        <f t="shared" si="2"/>
        <v>9</v>
      </c>
      <c r="W20" s="88">
        <f t="shared" si="2"/>
        <v>7</v>
      </c>
      <c r="X20" s="88">
        <f t="shared" si="2"/>
        <v>26</v>
      </c>
      <c r="Y20" s="88">
        <f t="shared" si="2"/>
        <v>24</v>
      </c>
      <c r="Z20" s="88">
        <f t="shared" si="2"/>
        <v>20</v>
      </c>
      <c r="AA20" s="88">
        <f t="shared" si="2"/>
        <v>17</v>
      </c>
      <c r="AB20" s="88">
        <f t="shared" si="2"/>
        <v>28</v>
      </c>
      <c r="AC20" s="88">
        <f t="shared" si="2"/>
        <v>14</v>
      </c>
      <c r="AD20" s="88">
        <f t="shared" si="2"/>
        <v>14</v>
      </c>
      <c r="AE20" s="88">
        <f t="shared" si="2"/>
        <v>0</v>
      </c>
      <c r="AF20" s="88">
        <f t="shared" si="2"/>
        <v>13</v>
      </c>
      <c r="AG20" s="88">
        <f t="shared" si="2"/>
        <v>0</v>
      </c>
      <c r="AH20" s="88">
        <f t="shared" ref="AH20:BM20" si="3">AH21+AH22+AH23+AH24+AH25+AH26+AH27+AH28+AH29+AH30</f>
        <v>21</v>
      </c>
      <c r="AI20" s="88">
        <f t="shared" si="3"/>
        <v>21</v>
      </c>
      <c r="AJ20" s="88">
        <f t="shared" si="3"/>
        <v>9</v>
      </c>
      <c r="AK20" s="88">
        <f t="shared" si="3"/>
        <v>10</v>
      </c>
      <c r="AL20" s="88">
        <f t="shared" si="3"/>
        <v>18</v>
      </c>
      <c r="AM20" s="88">
        <f t="shared" si="3"/>
        <v>20</v>
      </c>
      <c r="AN20" s="88">
        <f t="shared" si="3"/>
        <v>12</v>
      </c>
      <c r="AO20" s="88">
        <f t="shared" si="3"/>
        <v>12</v>
      </c>
      <c r="AP20" s="88">
        <f t="shared" si="3"/>
        <v>20</v>
      </c>
      <c r="AQ20" s="88">
        <f t="shared" si="3"/>
        <v>16</v>
      </c>
      <c r="AR20" s="88">
        <f t="shared" si="3"/>
        <v>10</v>
      </c>
      <c r="AS20" s="88">
        <f t="shared" si="3"/>
        <v>8</v>
      </c>
      <c r="AT20" s="88">
        <f t="shared" si="3"/>
        <v>7</v>
      </c>
      <c r="AU20" s="88">
        <f t="shared" si="3"/>
        <v>4</v>
      </c>
      <c r="AV20" s="88">
        <f t="shared" si="3"/>
        <v>2</v>
      </c>
      <c r="AW20" s="88">
        <f t="shared" si="3"/>
        <v>2</v>
      </c>
      <c r="AX20" s="88">
        <f t="shared" si="3"/>
        <v>1</v>
      </c>
      <c r="AY20" s="88">
        <f t="shared" si="3"/>
        <v>0</v>
      </c>
      <c r="AZ20" s="88">
        <f t="shared" si="3"/>
        <v>0</v>
      </c>
      <c r="BA20" s="88">
        <f t="shared" si="3"/>
        <v>0</v>
      </c>
      <c r="BB20" s="88">
        <f t="shared" si="3"/>
        <v>23</v>
      </c>
      <c r="BC20" s="174" t="s">
        <v>802</v>
      </c>
      <c r="BD20" s="69"/>
      <c r="BE20" s="69"/>
      <c r="BF20" s="68"/>
      <c r="BG20" s="68"/>
      <c r="BH20" s="68"/>
    </row>
    <row r="21" spans="1:75" ht="19.5" customHeight="1" x14ac:dyDescent="0.25">
      <c r="A21" s="277" t="s">
        <v>815</v>
      </c>
      <c r="B21" s="266">
        <v>31</v>
      </c>
      <c r="C21" s="267">
        <v>2</v>
      </c>
      <c r="D21" s="267">
        <v>1</v>
      </c>
      <c r="E21" s="267">
        <v>0</v>
      </c>
      <c r="F21" s="267">
        <v>1</v>
      </c>
      <c r="G21" s="267">
        <v>1</v>
      </c>
      <c r="H21" s="267">
        <v>0</v>
      </c>
      <c r="I21" s="267">
        <v>1</v>
      </c>
      <c r="J21" s="267">
        <v>1</v>
      </c>
      <c r="K21" s="267">
        <v>0</v>
      </c>
      <c r="L21" s="267">
        <v>1</v>
      </c>
      <c r="M21" s="267">
        <v>0</v>
      </c>
      <c r="N21" s="267">
        <v>0</v>
      </c>
      <c r="O21" s="267">
        <v>0</v>
      </c>
      <c r="P21" s="267">
        <v>2</v>
      </c>
      <c r="Q21" s="267">
        <v>0</v>
      </c>
      <c r="R21" s="267">
        <v>0</v>
      </c>
      <c r="S21" s="267">
        <v>0</v>
      </c>
      <c r="T21" s="267">
        <v>0</v>
      </c>
      <c r="U21" s="267">
        <v>0</v>
      </c>
      <c r="V21" s="267">
        <v>0</v>
      </c>
      <c r="W21" s="267">
        <v>0</v>
      </c>
      <c r="X21" s="267">
        <v>1</v>
      </c>
      <c r="Y21" s="267">
        <v>1</v>
      </c>
      <c r="Z21" s="267">
        <v>1</v>
      </c>
      <c r="AA21" s="267">
        <v>1</v>
      </c>
      <c r="AB21" s="268">
        <v>1</v>
      </c>
      <c r="AC21" s="268">
        <v>0</v>
      </c>
      <c r="AD21" s="268">
        <v>1</v>
      </c>
      <c r="AE21" s="268">
        <v>0</v>
      </c>
      <c r="AF21" s="268">
        <v>0</v>
      </c>
      <c r="AG21" s="268">
        <v>0</v>
      </c>
      <c r="AH21" s="268">
        <v>0</v>
      </c>
      <c r="AI21" s="268">
        <v>0</v>
      </c>
      <c r="AJ21" s="268">
        <v>1</v>
      </c>
      <c r="AK21" s="268">
        <v>1</v>
      </c>
      <c r="AL21" s="268">
        <v>1</v>
      </c>
      <c r="AM21" s="268">
        <v>1</v>
      </c>
      <c r="AN21" s="268">
        <v>1</v>
      </c>
      <c r="AO21" s="268">
        <v>1</v>
      </c>
      <c r="AP21" s="268">
        <v>1</v>
      </c>
      <c r="AQ21" s="268">
        <v>1</v>
      </c>
      <c r="AR21" s="268">
        <v>0</v>
      </c>
      <c r="AS21" s="268">
        <v>0</v>
      </c>
      <c r="AT21" s="268">
        <v>0</v>
      </c>
      <c r="AU21" s="268">
        <v>0</v>
      </c>
      <c r="AV21" s="268">
        <v>0</v>
      </c>
      <c r="AW21" s="268">
        <v>0</v>
      </c>
      <c r="AX21" s="268">
        <v>0</v>
      </c>
      <c r="AY21" s="268">
        <v>0</v>
      </c>
      <c r="AZ21" s="268">
        <v>0</v>
      </c>
      <c r="BA21" s="268">
        <v>0</v>
      </c>
      <c r="BB21" s="268">
        <v>0</v>
      </c>
      <c r="BC21" s="98" t="s">
        <v>816</v>
      </c>
      <c r="BD21" s="98" t="s">
        <v>816</v>
      </c>
      <c r="BE21" s="98" t="s">
        <v>816</v>
      </c>
      <c r="BF21" s="384" t="s">
        <v>57</v>
      </c>
      <c r="BG21" s="384">
        <v>1500</v>
      </c>
      <c r="BH21" s="384">
        <v>3300</v>
      </c>
    </row>
    <row r="22" spans="1:75" ht="18.75" x14ac:dyDescent="0.3">
      <c r="A22" s="259" t="s">
        <v>817</v>
      </c>
      <c r="B22" s="266">
        <v>50</v>
      </c>
      <c r="C22" s="267">
        <v>9</v>
      </c>
      <c r="D22" s="267">
        <v>1</v>
      </c>
      <c r="E22" s="267">
        <v>2</v>
      </c>
      <c r="F22" s="267">
        <v>4</v>
      </c>
      <c r="G22" s="267">
        <v>1</v>
      </c>
      <c r="H22" s="267">
        <v>5</v>
      </c>
      <c r="I22" s="267">
        <v>1</v>
      </c>
      <c r="J22" s="267">
        <v>3</v>
      </c>
      <c r="K22" s="267">
        <v>0</v>
      </c>
      <c r="L22" s="267">
        <v>1</v>
      </c>
      <c r="M22" s="267">
        <v>2</v>
      </c>
      <c r="N22" s="267">
        <v>2</v>
      </c>
      <c r="O22" s="267">
        <v>2</v>
      </c>
      <c r="P22" s="267">
        <v>2</v>
      </c>
      <c r="Q22" s="267">
        <v>0</v>
      </c>
      <c r="R22" s="267">
        <v>8</v>
      </c>
      <c r="S22" s="267">
        <v>6</v>
      </c>
      <c r="T22" s="267">
        <v>3</v>
      </c>
      <c r="U22" s="267">
        <v>3</v>
      </c>
      <c r="V22" s="267">
        <v>0</v>
      </c>
      <c r="W22" s="267">
        <v>0</v>
      </c>
      <c r="X22" s="267">
        <v>5</v>
      </c>
      <c r="Y22" s="267">
        <v>5</v>
      </c>
      <c r="Z22" s="267">
        <v>1</v>
      </c>
      <c r="AA22" s="267">
        <v>1</v>
      </c>
      <c r="AB22" s="268">
        <v>4</v>
      </c>
      <c r="AC22" s="268">
        <v>1</v>
      </c>
      <c r="AD22" s="268">
        <v>3</v>
      </c>
      <c r="AE22" s="268">
        <v>0</v>
      </c>
      <c r="AF22" s="268">
        <v>4</v>
      </c>
      <c r="AG22" s="268">
        <v>0</v>
      </c>
      <c r="AH22" s="268">
        <v>4</v>
      </c>
      <c r="AI22" s="268">
        <v>4</v>
      </c>
      <c r="AJ22" s="268">
        <v>1</v>
      </c>
      <c r="AK22" s="268">
        <v>1</v>
      </c>
      <c r="AL22" s="268">
        <v>4</v>
      </c>
      <c r="AM22" s="268">
        <v>4</v>
      </c>
      <c r="AN22" s="268">
        <v>0</v>
      </c>
      <c r="AO22" s="268">
        <v>0</v>
      </c>
      <c r="AP22" s="268">
        <v>0</v>
      </c>
      <c r="AQ22" s="268">
        <v>0</v>
      </c>
      <c r="AR22" s="268">
        <v>1</v>
      </c>
      <c r="AS22" s="268">
        <v>1</v>
      </c>
      <c r="AT22" s="268">
        <v>1</v>
      </c>
      <c r="AU22" s="268">
        <v>1</v>
      </c>
      <c r="AV22" s="268">
        <v>1</v>
      </c>
      <c r="AW22" s="268">
        <v>1</v>
      </c>
      <c r="AX22" s="268">
        <v>0</v>
      </c>
      <c r="AY22" s="268">
        <v>0</v>
      </c>
      <c r="AZ22" s="268">
        <v>0</v>
      </c>
      <c r="BA22" s="268">
        <v>0</v>
      </c>
      <c r="BB22" s="268">
        <v>5</v>
      </c>
      <c r="BC22" s="174" t="s">
        <v>818</v>
      </c>
      <c r="BD22" s="174" t="s">
        <v>818</v>
      </c>
      <c r="BE22" s="174" t="s">
        <v>819</v>
      </c>
      <c r="BF22" s="68" t="s">
        <v>57</v>
      </c>
      <c r="BG22" s="68">
        <v>2000</v>
      </c>
      <c r="BH22" s="68">
        <v>0</v>
      </c>
    </row>
    <row r="23" spans="1:75" ht="18.75" x14ac:dyDescent="0.3">
      <c r="A23" s="259" t="s">
        <v>820</v>
      </c>
      <c r="B23" s="266">
        <v>44</v>
      </c>
      <c r="C23" s="267">
        <v>3</v>
      </c>
      <c r="D23" s="267">
        <v>1</v>
      </c>
      <c r="E23" s="267">
        <v>0</v>
      </c>
      <c r="F23" s="267">
        <v>3</v>
      </c>
      <c r="G23" s="267">
        <v>0</v>
      </c>
      <c r="H23" s="267">
        <v>0</v>
      </c>
      <c r="I23" s="267">
        <v>0</v>
      </c>
      <c r="J23" s="267">
        <v>1</v>
      </c>
      <c r="K23" s="267">
        <v>2</v>
      </c>
      <c r="L23" s="267">
        <v>3</v>
      </c>
      <c r="M23" s="267">
        <v>0</v>
      </c>
      <c r="N23" s="267">
        <v>0</v>
      </c>
      <c r="O23" s="267">
        <v>0</v>
      </c>
      <c r="P23" s="267">
        <v>3</v>
      </c>
      <c r="Q23" s="267">
        <v>0</v>
      </c>
      <c r="R23" s="267">
        <v>0</v>
      </c>
      <c r="S23" s="267">
        <v>0</v>
      </c>
      <c r="T23" s="267">
        <v>3</v>
      </c>
      <c r="U23" s="267">
        <v>3</v>
      </c>
      <c r="V23" s="267">
        <v>0</v>
      </c>
      <c r="W23" s="267">
        <v>0</v>
      </c>
      <c r="X23" s="267">
        <v>2</v>
      </c>
      <c r="Y23" s="267">
        <v>2</v>
      </c>
      <c r="Z23" s="267">
        <v>1</v>
      </c>
      <c r="AA23" s="267">
        <v>1</v>
      </c>
      <c r="AB23" s="268">
        <v>6</v>
      </c>
      <c r="AC23" s="268">
        <v>5</v>
      </c>
      <c r="AD23" s="268">
        <v>1</v>
      </c>
      <c r="AE23" s="268">
        <v>0</v>
      </c>
      <c r="AF23" s="268">
        <v>0</v>
      </c>
      <c r="AG23" s="268">
        <v>0</v>
      </c>
      <c r="AH23" s="268">
        <v>4</v>
      </c>
      <c r="AI23" s="268">
        <v>4</v>
      </c>
      <c r="AJ23" s="268">
        <v>0</v>
      </c>
      <c r="AK23" s="268">
        <v>0</v>
      </c>
      <c r="AL23" s="268">
        <v>4</v>
      </c>
      <c r="AM23" s="268">
        <v>7</v>
      </c>
      <c r="AN23" s="268">
        <v>3</v>
      </c>
      <c r="AO23" s="268">
        <v>5</v>
      </c>
      <c r="AP23" s="268">
        <v>3</v>
      </c>
      <c r="AQ23" s="268">
        <v>3</v>
      </c>
      <c r="AR23" s="268">
        <v>0</v>
      </c>
      <c r="AS23" s="268">
        <v>0</v>
      </c>
      <c r="AT23" s="268">
        <v>2</v>
      </c>
      <c r="AU23" s="268">
        <v>2</v>
      </c>
      <c r="AV23" s="268">
        <v>0</v>
      </c>
      <c r="AW23" s="268">
        <v>0</v>
      </c>
      <c r="AX23" s="268">
        <v>0</v>
      </c>
      <c r="AY23" s="268">
        <v>0</v>
      </c>
      <c r="AZ23" s="268">
        <v>0</v>
      </c>
      <c r="BA23" s="268">
        <v>0</v>
      </c>
      <c r="BB23" s="268">
        <v>6</v>
      </c>
      <c r="BC23" s="174" t="s">
        <v>821</v>
      </c>
      <c r="BD23" s="174" t="s">
        <v>821</v>
      </c>
      <c r="BE23" s="174" t="s">
        <v>822</v>
      </c>
      <c r="BF23" s="68" t="s">
        <v>57</v>
      </c>
      <c r="BG23" s="68">
        <v>3854</v>
      </c>
      <c r="BH23" s="68">
        <v>2200</v>
      </c>
    </row>
    <row r="24" spans="1:75" ht="19.5" customHeight="1" x14ac:dyDescent="0.3">
      <c r="A24" s="259" t="s">
        <v>823</v>
      </c>
      <c r="B24" s="266">
        <v>21</v>
      </c>
      <c r="C24" s="267">
        <v>4</v>
      </c>
      <c r="D24" s="267">
        <v>0</v>
      </c>
      <c r="E24" s="267">
        <v>1</v>
      </c>
      <c r="F24" s="267">
        <v>3</v>
      </c>
      <c r="G24" s="267">
        <v>0</v>
      </c>
      <c r="H24" s="267">
        <v>2</v>
      </c>
      <c r="I24" s="267">
        <v>0</v>
      </c>
      <c r="J24" s="267">
        <v>1</v>
      </c>
      <c r="K24" s="267">
        <v>0</v>
      </c>
      <c r="L24" s="267">
        <v>4</v>
      </c>
      <c r="M24" s="267">
        <v>0</v>
      </c>
      <c r="N24" s="267">
        <v>0</v>
      </c>
      <c r="O24" s="267">
        <v>3</v>
      </c>
      <c r="P24" s="267">
        <v>1</v>
      </c>
      <c r="Q24" s="267">
        <v>0</v>
      </c>
      <c r="R24" s="267">
        <v>0</v>
      </c>
      <c r="S24" s="267">
        <v>0</v>
      </c>
      <c r="T24" s="267">
        <v>0</v>
      </c>
      <c r="U24" s="267">
        <v>0</v>
      </c>
      <c r="V24" s="267">
        <v>2</v>
      </c>
      <c r="W24" s="267">
        <v>2</v>
      </c>
      <c r="X24" s="267">
        <v>4</v>
      </c>
      <c r="Y24" s="267">
        <v>4</v>
      </c>
      <c r="Z24" s="267">
        <v>4</v>
      </c>
      <c r="AA24" s="267">
        <v>4</v>
      </c>
      <c r="AB24" s="268">
        <v>3</v>
      </c>
      <c r="AC24" s="268">
        <v>1</v>
      </c>
      <c r="AD24" s="268">
        <v>2</v>
      </c>
      <c r="AE24" s="268">
        <v>0</v>
      </c>
      <c r="AF24" s="268">
        <v>0</v>
      </c>
      <c r="AG24" s="268">
        <v>0</v>
      </c>
      <c r="AH24" s="268">
        <v>3</v>
      </c>
      <c r="AI24" s="268">
        <v>3</v>
      </c>
      <c r="AJ24" s="268">
        <v>1</v>
      </c>
      <c r="AK24" s="268">
        <v>2</v>
      </c>
      <c r="AL24" s="268">
        <v>3</v>
      </c>
      <c r="AM24" s="268">
        <v>3</v>
      </c>
      <c r="AN24" s="268">
        <v>2</v>
      </c>
      <c r="AO24" s="268">
        <v>2</v>
      </c>
      <c r="AP24" s="268">
        <v>2</v>
      </c>
      <c r="AQ24" s="268">
        <v>2</v>
      </c>
      <c r="AR24" s="268">
        <v>1</v>
      </c>
      <c r="AS24" s="268">
        <v>1</v>
      </c>
      <c r="AT24" s="268">
        <v>0</v>
      </c>
      <c r="AU24" s="268">
        <v>0</v>
      </c>
      <c r="AV24" s="268">
        <v>0</v>
      </c>
      <c r="AW24" s="268">
        <v>0</v>
      </c>
      <c r="AX24" s="268">
        <v>0</v>
      </c>
      <c r="AY24" s="268">
        <v>0</v>
      </c>
      <c r="AZ24" s="268">
        <v>0</v>
      </c>
      <c r="BA24" s="268">
        <v>0</v>
      </c>
      <c r="BB24" s="268">
        <v>3</v>
      </c>
      <c r="BC24" s="385" t="s">
        <v>824</v>
      </c>
      <c r="BD24" s="98" t="s">
        <v>825</v>
      </c>
      <c r="BE24" s="98" t="s">
        <v>826</v>
      </c>
      <c r="BF24" s="386" t="s">
        <v>57</v>
      </c>
      <c r="BG24" s="68">
        <v>0</v>
      </c>
      <c r="BH24" s="68">
        <v>0</v>
      </c>
    </row>
    <row r="25" spans="1:75" ht="21.75" customHeight="1" x14ac:dyDescent="0.3">
      <c r="A25" s="259" t="s">
        <v>827</v>
      </c>
      <c r="B25" s="266">
        <v>33</v>
      </c>
      <c r="C25" s="267">
        <v>5</v>
      </c>
      <c r="D25" s="267">
        <v>0</v>
      </c>
      <c r="E25" s="267">
        <v>0</v>
      </c>
      <c r="F25" s="267">
        <v>1</v>
      </c>
      <c r="G25" s="267">
        <v>1</v>
      </c>
      <c r="H25" s="267">
        <v>2</v>
      </c>
      <c r="I25" s="267">
        <v>0</v>
      </c>
      <c r="J25" s="267">
        <v>3</v>
      </c>
      <c r="K25" s="267">
        <v>0</v>
      </c>
      <c r="L25" s="267">
        <v>2</v>
      </c>
      <c r="M25" s="267">
        <v>0</v>
      </c>
      <c r="N25" s="267">
        <v>0</v>
      </c>
      <c r="O25" s="267">
        <v>3</v>
      </c>
      <c r="P25" s="267">
        <v>0</v>
      </c>
      <c r="Q25" s="267">
        <v>0</v>
      </c>
      <c r="R25" s="267">
        <v>3</v>
      </c>
      <c r="S25" s="267">
        <v>0</v>
      </c>
      <c r="T25" s="267">
        <v>5</v>
      </c>
      <c r="U25" s="267">
        <v>5</v>
      </c>
      <c r="V25" s="267">
        <v>5</v>
      </c>
      <c r="W25" s="267">
        <v>3</v>
      </c>
      <c r="X25" s="267">
        <v>5</v>
      </c>
      <c r="Y25" s="267">
        <v>3</v>
      </c>
      <c r="Z25" s="267">
        <v>5</v>
      </c>
      <c r="AA25" s="267">
        <v>2</v>
      </c>
      <c r="AB25" s="268">
        <v>2</v>
      </c>
      <c r="AC25" s="268">
        <v>0</v>
      </c>
      <c r="AD25" s="268">
        <v>2</v>
      </c>
      <c r="AE25" s="268">
        <v>0</v>
      </c>
      <c r="AF25" s="268">
        <v>2</v>
      </c>
      <c r="AG25" s="268">
        <v>0</v>
      </c>
      <c r="AH25" s="268">
        <v>2</v>
      </c>
      <c r="AI25" s="268">
        <v>2</v>
      </c>
      <c r="AJ25" s="268">
        <v>2</v>
      </c>
      <c r="AK25" s="268">
        <v>2</v>
      </c>
      <c r="AL25" s="268">
        <v>2</v>
      </c>
      <c r="AM25" s="268">
        <v>1</v>
      </c>
      <c r="AN25" s="268">
        <v>2</v>
      </c>
      <c r="AO25" s="268">
        <v>0</v>
      </c>
      <c r="AP25" s="268">
        <v>2</v>
      </c>
      <c r="AQ25" s="268">
        <v>2</v>
      </c>
      <c r="AR25" s="268">
        <v>2</v>
      </c>
      <c r="AS25" s="268">
        <v>1</v>
      </c>
      <c r="AT25" s="268">
        <v>2</v>
      </c>
      <c r="AU25" s="268">
        <v>0</v>
      </c>
      <c r="AV25" s="268">
        <v>0</v>
      </c>
      <c r="AW25" s="268">
        <v>0</v>
      </c>
      <c r="AX25" s="268">
        <v>0</v>
      </c>
      <c r="AY25" s="268">
        <v>0</v>
      </c>
      <c r="AZ25" s="268">
        <v>0</v>
      </c>
      <c r="BA25" s="268">
        <v>0</v>
      </c>
      <c r="BB25" s="268">
        <v>2</v>
      </c>
      <c r="BC25" s="387" t="s">
        <v>828</v>
      </c>
      <c r="BD25" s="98" t="s">
        <v>828</v>
      </c>
      <c r="BE25" s="388" t="s">
        <v>828</v>
      </c>
      <c r="BF25" s="389" t="s">
        <v>57</v>
      </c>
      <c r="BG25" s="389">
        <v>560</v>
      </c>
      <c r="BH25" s="389">
        <v>0</v>
      </c>
      <c r="BI25" s="371"/>
      <c r="BJ25" s="371"/>
      <c r="BK25" s="371"/>
      <c r="BL25" s="371"/>
      <c r="BM25" s="371"/>
      <c r="BN25" s="371"/>
      <c r="BO25" s="371"/>
      <c r="BP25" s="371"/>
      <c r="BQ25" s="371"/>
      <c r="BR25" s="371"/>
      <c r="BS25" s="371"/>
      <c r="BT25" s="371"/>
      <c r="BU25" s="371"/>
      <c r="BV25" s="371"/>
      <c r="BW25" s="371"/>
    </row>
    <row r="26" spans="1:75" ht="18.75" x14ac:dyDescent="0.3">
      <c r="A26" s="372" t="s">
        <v>829</v>
      </c>
      <c r="B26" s="373">
        <v>32</v>
      </c>
      <c r="C26" s="390">
        <v>1</v>
      </c>
      <c r="D26" s="390">
        <v>1</v>
      </c>
      <c r="E26" s="390">
        <v>0</v>
      </c>
      <c r="F26" s="390">
        <v>1</v>
      </c>
      <c r="G26" s="390">
        <v>0</v>
      </c>
      <c r="H26" s="390">
        <v>0</v>
      </c>
      <c r="I26" s="390">
        <v>1</v>
      </c>
      <c r="J26" s="390">
        <v>0</v>
      </c>
      <c r="K26" s="390">
        <v>0</v>
      </c>
      <c r="L26" s="390">
        <v>1</v>
      </c>
      <c r="M26" s="390">
        <v>0</v>
      </c>
      <c r="N26" s="390">
        <v>0</v>
      </c>
      <c r="O26" s="390">
        <v>1</v>
      </c>
      <c r="P26" s="390">
        <v>0</v>
      </c>
      <c r="Q26" s="390">
        <v>0</v>
      </c>
      <c r="R26" s="390">
        <v>0</v>
      </c>
      <c r="S26" s="390">
        <v>0</v>
      </c>
      <c r="T26" s="390">
        <v>1</v>
      </c>
      <c r="U26" s="267">
        <v>1</v>
      </c>
      <c r="V26" s="267">
        <v>1</v>
      </c>
      <c r="W26" s="267">
        <v>1</v>
      </c>
      <c r="X26" s="267">
        <v>1</v>
      </c>
      <c r="Y26" s="267">
        <v>1</v>
      </c>
      <c r="Z26" s="267">
        <v>1</v>
      </c>
      <c r="AA26" s="267">
        <v>1</v>
      </c>
      <c r="AB26" s="268">
        <v>1</v>
      </c>
      <c r="AC26" s="268">
        <v>0</v>
      </c>
      <c r="AD26" s="268">
        <v>1</v>
      </c>
      <c r="AE26" s="268">
        <v>0</v>
      </c>
      <c r="AF26" s="268">
        <v>0</v>
      </c>
      <c r="AG26" s="268">
        <v>0</v>
      </c>
      <c r="AH26" s="268">
        <v>1</v>
      </c>
      <c r="AI26" s="268">
        <v>1</v>
      </c>
      <c r="AJ26" s="268">
        <v>1</v>
      </c>
      <c r="AK26" s="268">
        <v>1</v>
      </c>
      <c r="AL26" s="268">
        <v>1</v>
      </c>
      <c r="AM26" s="268">
        <v>1</v>
      </c>
      <c r="AN26" s="268">
        <v>1</v>
      </c>
      <c r="AO26" s="268">
        <v>1</v>
      </c>
      <c r="AP26" s="268">
        <v>1</v>
      </c>
      <c r="AQ26" s="268">
        <v>1</v>
      </c>
      <c r="AR26" s="268">
        <v>1</v>
      </c>
      <c r="AS26" s="268">
        <v>1</v>
      </c>
      <c r="AT26" s="268">
        <v>1</v>
      </c>
      <c r="AU26" s="268">
        <v>1</v>
      </c>
      <c r="AV26" s="268">
        <v>0</v>
      </c>
      <c r="AW26" s="268">
        <v>0</v>
      </c>
      <c r="AX26" s="268">
        <v>0</v>
      </c>
      <c r="AY26" s="268">
        <v>0</v>
      </c>
      <c r="AZ26" s="268">
        <v>0</v>
      </c>
      <c r="BA26" s="268">
        <v>0</v>
      </c>
      <c r="BB26" s="268">
        <v>0</v>
      </c>
      <c r="BC26" s="391" t="s">
        <v>830</v>
      </c>
      <c r="BD26" s="391" t="s">
        <v>830</v>
      </c>
      <c r="BE26" s="392" t="s">
        <v>831</v>
      </c>
      <c r="BF26" s="389" t="s">
        <v>57</v>
      </c>
      <c r="BG26" s="389">
        <v>1760</v>
      </c>
      <c r="BH26" s="389">
        <v>2200</v>
      </c>
      <c r="BI26" s="371"/>
      <c r="BJ26" s="371"/>
      <c r="BK26" s="371"/>
      <c r="BL26" s="371"/>
      <c r="BM26" s="371"/>
      <c r="BN26" s="371"/>
      <c r="BO26" s="371"/>
      <c r="BP26" s="371"/>
      <c r="BQ26" s="371"/>
      <c r="BR26" s="371"/>
      <c r="BS26" s="371"/>
      <c r="BT26" s="371"/>
      <c r="BU26" s="371"/>
      <c r="BV26" s="371"/>
      <c r="BW26" s="371"/>
    </row>
    <row r="27" spans="1:75" ht="18" customHeight="1" x14ac:dyDescent="0.3">
      <c r="A27" s="259" t="s">
        <v>832</v>
      </c>
      <c r="B27" s="266">
        <v>51</v>
      </c>
      <c r="C27" s="267">
        <v>3</v>
      </c>
      <c r="D27" s="267">
        <v>1</v>
      </c>
      <c r="E27" s="267">
        <v>1</v>
      </c>
      <c r="F27" s="267">
        <v>0</v>
      </c>
      <c r="G27" s="267">
        <v>1</v>
      </c>
      <c r="H27" s="267">
        <v>1</v>
      </c>
      <c r="I27" s="267">
        <v>0</v>
      </c>
      <c r="J27" s="267">
        <v>2</v>
      </c>
      <c r="K27" s="267">
        <v>0</v>
      </c>
      <c r="L27" s="267">
        <v>1</v>
      </c>
      <c r="M27" s="267">
        <v>0</v>
      </c>
      <c r="N27" s="267">
        <v>0</v>
      </c>
      <c r="O27" s="267">
        <v>3</v>
      </c>
      <c r="P27" s="267">
        <v>0</v>
      </c>
      <c r="Q27" s="267">
        <v>0</v>
      </c>
      <c r="R27" s="267">
        <v>0</v>
      </c>
      <c r="S27" s="267">
        <v>0</v>
      </c>
      <c r="T27" s="267">
        <v>0</v>
      </c>
      <c r="U27" s="267">
        <v>0</v>
      </c>
      <c r="V27" s="267">
        <v>0</v>
      </c>
      <c r="W27" s="267">
        <v>0</v>
      </c>
      <c r="X27" s="267">
        <v>0</v>
      </c>
      <c r="Y27" s="267">
        <v>0</v>
      </c>
      <c r="Z27" s="267">
        <v>0</v>
      </c>
      <c r="AA27" s="267">
        <v>0</v>
      </c>
      <c r="AB27" s="268">
        <v>4</v>
      </c>
      <c r="AC27" s="268">
        <v>3</v>
      </c>
      <c r="AD27" s="268">
        <v>1</v>
      </c>
      <c r="AE27" s="268">
        <v>0</v>
      </c>
      <c r="AF27" s="268">
        <v>0</v>
      </c>
      <c r="AG27" s="268">
        <v>0</v>
      </c>
      <c r="AH27" s="268">
        <v>0</v>
      </c>
      <c r="AI27" s="268">
        <v>0</v>
      </c>
      <c r="AJ27" s="268">
        <v>0</v>
      </c>
      <c r="AK27" s="268">
        <v>0</v>
      </c>
      <c r="AL27" s="268">
        <v>0</v>
      </c>
      <c r="AM27" s="268">
        <v>0</v>
      </c>
      <c r="AN27" s="268">
        <v>0</v>
      </c>
      <c r="AO27" s="268">
        <v>0</v>
      </c>
      <c r="AP27" s="268">
        <v>4</v>
      </c>
      <c r="AQ27" s="268">
        <v>0</v>
      </c>
      <c r="AR27" s="268">
        <v>1</v>
      </c>
      <c r="AS27" s="268">
        <v>0</v>
      </c>
      <c r="AT27" s="268">
        <v>1</v>
      </c>
      <c r="AU27" s="268">
        <v>0</v>
      </c>
      <c r="AV27" s="268">
        <v>0</v>
      </c>
      <c r="AW27" s="268">
        <v>0</v>
      </c>
      <c r="AX27" s="268">
        <v>1</v>
      </c>
      <c r="AY27" s="268">
        <v>0</v>
      </c>
      <c r="AZ27" s="268">
        <v>0</v>
      </c>
      <c r="BA27" s="268">
        <v>0</v>
      </c>
      <c r="BB27" s="268">
        <v>3</v>
      </c>
      <c r="BC27" s="98" t="s">
        <v>833</v>
      </c>
      <c r="BD27" s="98" t="s">
        <v>833</v>
      </c>
      <c r="BE27" s="98" t="s">
        <v>833</v>
      </c>
      <c r="BF27" s="68" t="s">
        <v>57</v>
      </c>
      <c r="BG27" s="68">
        <v>660</v>
      </c>
      <c r="BH27" s="68">
        <v>0</v>
      </c>
    </row>
    <row r="28" spans="1:75" ht="18.75" x14ac:dyDescent="0.3">
      <c r="A28" s="259" t="s">
        <v>834</v>
      </c>
      <c r="B28" s="266">
        <v>39</v>
      </c>
      <c r="C28" s="267">
        <v>4</v>
      </c>
      <c r="D28" s="267">
        <v>0</v>
      </c>
      <c r="E28" s="267">
        <v>2</v>
      </c>
      <c r="F28" s="267">
        <v>2</v>
      </c>
      <c r="G28" s="267">
        <v>0</v>
      </c>
      <c r="H28" s="267">
        <v>0</v>
      </c>
      <c r="I28" s="267">
        <v>0</v>
      </c>
      <c r="J28" s="267">
        <v>3</v>
      </c>
      <c r="K28" s="267">
        <v>0</v>
      </c>
      <c r="L28" s="267">
        <v>0</v>
      </c>
      <c r="M28" s="267">
        <v>1</v>
      </c>
      <c r="N28" s="267">
        <v>1</v>
      </c>
      <c r="O28" s="267">
        <v>2</v>
      </c>
      <c r="P28" s="267">
        <v>0</v>
      </c>
      <c r="Q28" s="267">
        <v>0</v>
      </c>
      <c r="R28" s="267">
        <v>4</v>
      </c>
      <c r="S28" s="267">
        <v>0</v>
      </c>
      <c r="T28" s="267">
        <v>4</v>
      </c>
      <c r="U28" s="267">
        <v>4</v>
      </c>
      <c r="V28" s="267">
        <v>0</v>
      </c>
      <c r="W28" s="267">
        <v>0</v>
      </c>
      <c r="X28" s="267">
        <v>3</v>
      </c>
      <c r="Y28" s="267">
        <v>3</v>
      </c>
      <c r="Z28" s="267">
        <v>2</v>
      </c>
      <c r="AA28" s="267">
        <v>2</v>
      </c>
      <c r="AB28" s="268">
        <v>4</v>
      </c>
      <c r="AC28" s="268">
        <v>2</v>
      </c>
      <c r="AD28" s="268">
        <v>2</v>
      </c>
      <c r="AE28" s="268">
        <v>0</v>
      </c>
      <c r="AF28" s="268">
        <v>4</v>
      </c>
      <c r="AG28" s="268">
        <v>0</v>
      </c>
      <c r="AH28" s="268">
        <v>4</v>
      </c>
      <c r="AI28" s="268">
        <v>4</v>
      </c>
      <c r="AJ28" s="268">
        <v>1</v>
      </c>
      <c r="AK28" s="268">
        <v>1</v>
      </c>
      <c r="AL28" s="268">
        <v>1</v>
      </c>
      <c r="AM28" s="268">
        <v>1</v>
      </c>
      <c r="AN28" s="268">
        <v>0</v>
      </c>
      <c r="AO28" s="268">
        <v>0</v>
      </c>
      <c r="AP28" s="268">
        <v>4</v>
      </c>
      <c r="AQ28" s="268">
        <v>4</v>
      </c>
      <c r="AR28" s="268">
        <v>2</v>
      </c>
      <c r="AS28" s="268">
        <v>2</v>
      </c>
      <c r="AT28" s="268">
        <v>0</v>
      </c>
      <c r="AU28" s="268">
        <v>0</v>
      </c>
      <c r="AV28" s="268">
        <v>0</v>
      </c>
      <c r="AW28" s="268">
        <v>0</v>
      </c>
      <c r="AX28" s="268">
        <v>0</v>
      </c>
      <c r="AY28" s="268">
        <v>0</v>
      </c>
      <c r="AZ28" s="268">
        <v>0</v>
      </c>
      <c r="BA28" s="268">
        <v>0</v>
      </c>
      <c r="BB28" s="268">
        <v>2</v>
      </c>
      <c r="BC28" s="174" t="s">
        <v>835</v>
      </c>
      <c r="BD28" s="174" t="s">
        <v>835</v>
      </c>
      <c r="BE28" s="174" t="s">
        <v>835</v>
      </c>
      <c r="BF28" s="68" t="s">
        <v>412</v>
      </c>
      <c r="BG28" s="68">
        <v>0</v>
      </c>
      <c r="BH28" s="68">
        <v>0</v>
      </c>
    </row>
    <row r="29" spans="1:75" ht="18.75" x14ac:dyDescent="0.3">
      <c r="A29" s="259" t="s">
        <v>836</v>
      </c>
      <c r="B29" s="266">
        <v>34</v>
      </c>
      <c r="C29" s="267">
        <v>0</v>
      </c>
      <c r="D29" s="267">
        <v>0</v>
      </c>
      <c r="E29" s="267">
        <v>0</v>
      </c>
      <c r="F29" s="267">
        <v>0</v>
      </c>
      <c r="G29" s="267">
        <v>0</v>
      </c>
      <c r="H29" s="267">
        <v>0</v>
      </c>
      <c r="I29" s="267">
        <v>0</v>
      </c>
      <c r="J29" s="267">
        <v>0</v>
      </c>
      <c r="K29" s="267">
        <v>0</v>
      </c>
      <c r="L29" s="267">
        <v>0</v>
      </c>
      <c r="M29" s="267">
        <v>0</v>
      </c>
      <c r="N29" s="267">
        <v>0</v>
      </c>
      <c r="O29" s="267">
        <v>0</v>
      </c>
      <c r="P29" s="267">
        <v>0</v>
      </c>
      <c r="Q29" s="267">
        <v>0</v>
      </c>
      <c r="R29" s="267">
        <v>0</v>
      </c>
      <c r="S29" s="267">
        <v>0</v>
      </c>
      <c r="T29" s="267">
        <v>0</v>
      </c>
      <c r="U29" s="267">
        <v>0</v>
      </c>
      <c r="V29" s="267">
        <v>0</v>
      </c>
      <c r="W29" s="267">
        <v>0</v>
      </c>
      <c r="X29" s="267">
        <v>0</v>
      </c>
      <c r="Y29" s="267">
        <v>0</v>
      </c>
      <c r="Z29" s="267">
        <v>0</v>
      </c>
      <c r="AA29" s="267">
        <v>0</v>
      </c>
      <c r="AB29" s="268">
        <v>0</v>
      </c>
      <c r="AC29" s="268">
        <v>0</v>
      </c>
      <c r="AD29" s="268">
        <v>0</v>
      </c>
      <c r="AE29" s="268">
        <v>0</v>
      </c>
      <c r="AF29" s="268">
        <v>0</v>
      </c>
      <c r="AG29" s="268">
        <v>0</v>
      </c>
      <c r="AH29" s="268">
        <v>0</v>
      </c>
      <c r="AI29" s="268">
        <v>0</v>
      </c>
      <c r="AJ29" s="268">
        <v>0</v>
      </c>
      <c r="AK29" s="268">
        <v>0</v>
      </c>
      <c r="AL29" s="268">
        <v>0</v>
      </c>
      <c r="AM29" s="268">
        <v>0</v>
      </c>
      <c r="AN29" s="268">
        <v>0</v>
      </c>
      <c r="AO29" s="268">
        <v>0</v>
      </c>
      <c r="AP29" s="268">
        <v>0</v>
      </c>
      <c r="AQ29" s="268">
        <v>0</v>
      </c>
      <c r="AR29" s="268">
        <v>0</v>
      </c>
      <c r="AS29" s="268">
        <v>0</v>
      </c>
      <c r="AT29" s="268">
        <v>0</v>
      </c>
      <c r="AU29" s="268">
        <v>0</v>
      </c>
      <c r="AV29" s="268">
        <v>0</v>
      </c>
      <c r="AW29" s="268">
        <v>0</v>
      </c>
      <c r="AX29" s="268">
        <v>0</v>
      </c>
      <c r="AY29" s="268">
        <v>0</v>
      </c>
      <c r="AZ29" s="268">
        <v>0</v>
      </c>
      <c r="BA29" s="268">
        <v>0</v>
      </c>
      <c r="BB29" s="268">
        <v>0</v>
      </c>
      <c r="BC29" s="174" t="s">
        <v>837</v>
      </c>
      <c r="BD29" s="174" t="s">
        <v>837</v>
      </c>
      <c r="BE29" s="174" t="s">
        <v>838</v>
      </c>
      <c r="BF29" s="68" t="s">
        <v>57</v>
      </c>
      <c r="BG29" s="68">
        <v>0</v>
      </c>
      <c r="BH29" s="68">
        <v>0</v>
      </c>
    </row>
    <row r="30" spans="1:75" ht="18.75" x14ac:dyDescent="0.3">
      <c r="A30" s="259" t="s">
        <v>839</v>
      </c>
      <c r="B30" s="266">
        <v>28</v>
      </c>
      <c r="C30" s="267">
        <v>8</v>
      </c>
      <c r="D30" s="267">
        <v>0</v>
      </c>
      <c r="E30" s="267">
        <v>2</v>
      </c>
      <c r="F30" s="267">
        <v>2</v>
      </c>
      <c r="G30" s="267">
        <v>3</v>
      </c>
      <c r="H30" s="267">
        <v>1</v>
      </c>
      <c r="I30" s="267">
        <v>0</v>
      </c>
      <c r="J30" s="267">
        <v>3</v>
      </c>
      <c r="K30" s="267">
        <v>0</v>
      </c>
      <c r="L30" s="267">
        <v>4</v>
      </c>
      <c r="M30" s="267">
        <v>0</v>
      </c>
      <c r="N30" s="267">
        <v>1</v>
      </c>
      <c r="O30" s="267">
        <v>3</v>
      </c>
      <c r="P30" s="267">
        <v>4</v>
      </c>
      <c r="Q30" s="267">
        <v>0</v>
      </c>
      <c r="R30" s="267">
        <v>5</v>
      </c>
      <c r="S30" s="267">
        <v>0</v>
      </c>
      <c r="T30" s="267">
        <v>8</v>
      </c>
      <c r="U30" s="267">
        <v>8</v>
      </c>
      <c r="V30" s="267">
        <v>1</v>
      </c>
      <c r="W30" s="267">
        <v>1</v>
      </c>
      <c r="X30" s="267">
        <v>5</v>
      </c>
      <c r="Y30" s="267">
        <v>5</v>
      </c>
      <c r="Z30" s="267">
        <v>5</v>
      </c>
      <c r="AA30" s="267">
        <v>5</v>
      </c>
      <c r="AB30" s="268">
        <v>3</v>
      </c>
      <c r="AC30" s="268">
        <v>2</v>
      </c>
      <c r="AD30" s="268">
        <v>1</v>
      </c>
      <c r="AE30" s="268">
        <v>0</v>
      </c>
      <c r="AF30" s="268">
        <v>3</v>
      </c>
      <c r="AG30" s="268">
        <v>0</v>
      </c>
      <c r="AH30" s="268">
        <v>3</v>
      </c>
      <c r="AI30" s="268">
        <v>3</v>
      </c>
      <c r="AJ30" s="268">
        <v>2</v>
      </c>
      <c r="AK30" s="268">
        <v>2</v>
      </c>
      <c r="AL30" s="268">
        <v>2</v>
      </c>
      <c r="AM30" s="268">
        <v>2</v>
      </c>
      <c r="AN30" s="268">
        <v>3</v>
      </c>
      <c r="AO30" s="268">
        <v>3</v>
      </c>
      <c r="AP30" s="268">
        <v>3</v>
      </c>
      <c r="AQ30" s="268">
        <v>3</v>
      </c>
      <c r="AR30" s="268">
        <v>2</v>
      </c>
      <c r="AS30" s="268">
        <v>2</v>
      </c>
      <c r="AT30" s="268">
        <v>0</v>
      </c>
      <c r="AU30" s="268">
        <v>0</v>
      </c>
      <c r="AV30" s="268">
        <v>1</v>
      </c>
      <c r="AW30" s="268">
        <v>1</v>
      </c>
      <c r="AX30" s="268">
        <v>0</v>
      </c>
      <c r="AY30" s="268">
        <v>0</v>
      </c>
      <c r="AZ30" s="268">
        <v>0</v>
      </c>
      <c r="BA30" s="268">
        <v>0</v>
      </c>
      <c r="BB30" s="268">
        <v>2</v>
      </c>
      <c r="BC30" s="174" t="s">
        <v>840</v>
      </c>
      <c r="BD30" s="69"/>
      <c r="BE30" s="69"/>
      <c r="BF30" s="68" t="s">
        <v>57</v>
      </c>
      <c r="BG30" s="68">
        <v>1500</v>
      </c>
      <c r="BH30" s="68">
        <v>0</v>
      </c>
    </row>
    <row r="31" spans="1:75" ht="18.75" x14ac:dyDescent="0.3">
      <c r="A31" s="139" t="s">
        <v>90</v>
      </c>
      <c r="B31" s="88">
        <f t="shared" ref="B31:I31" si="4">B32+B33+B34</f>
        <v>70</v>
      </c>
      <c r="C31" s="374">
        <f t="shared" si="4"/>
        <v>13</v>
      </c>
      <c r="D31" s="374">
        <f t="shared" si="4"/>
        <v>2</v>
      </c>
      <c r="E31" s="374">
        <f t="shared" si="4"/>
        <v>3</v>
      </c>
      <c r="F31" s="374">
        <f t="shared" si="4"/>
        <v>4</v>
      </c>
      <c r="G31" s="374">
        <f t="shared" si="4"/>
        <v>1</v>
      </c>
      <c r="H31" s="374">
        <f t="shared" si="4"/>
        <v>2</v>
      </c>
      <c r="I31" s="374">
        <f t="shared" si="4"/>
        <v>7</v>
      </c>
      <c r="J31" s="374">
        <v>2</v>
      </c>
      <c r="K31" s="374">
        <f t="shared" ref="K31:BB31" si="5">K32+K33+K34</f>
        <v>0</v>
      </c>
      <c r="L31" s="374">
        <f t="shared" si="5"/>
        <v>9</v>
      </c>
      <c r="M31" s="374">
        <f t="shared" si="5"/>
        <v>2</v>
      </c>
      <c r="N31" s="374">
        <f t="shared" si="5"/>
        <v>0</v>
      </c>
      <c r="O31" s="374">
        <f t="shared" si="5"/>
        <v>2</v>
      </c>
      <c r="P31" s="374">
        <f t="shared" si="5"/>
        <v>4</v>
      </c>
      <c r="Q31" s="374">
        <f t="shared" si="5"/>
        <v>1</v>
      </c>
      <c r="R31" s="374">
        <f t="shared" si="5"/>
        <v>0</v>
      </c>
      <c r="S31" s="374">
        <f t="shared" si="5"/>
        <v>0</v>
      </c>
      <c r="T31" s="374">
        <f t="shared" si="5"/>
        <v>2</v>
      </c>
      <c r="U31" s="374">
        <f t="shared" si="5"/>
        <v>2</v>
      </c>
      <c r="V31" s="374">
        <f t="shared" si="5"/>
        <v>1</v>
      </c>
      <c r="W31" s="374">
        <f t="shared" si="5"/>
        <v>1</v>
      </c>
      <c r="X31" s="374">
        <f t="shared" si="5"/>
        <v>2</v>
      </c>
      <c r="Y31" s="374">
        <f t="shared" si="5"/>
        <v>2</v>
      </c>
      <c r="Z31" s="374">
        <f t="shared" si="5"/>
        <v>0</v>
      </c>
      <c r="AA31" s="374">
        <f t="shared" si="5"/>
        <v>0</v>
      </c>
      <c r="AB31" s="88">
        <f t="shared" si="5"/>
        <v>9</v>
      </c>
      <c r="AC31" s="88">
        <f t="shared" si="5"/>
        <v>6</v>
      </c>
      <c r="AD31" s="88">
        <f t="shared" si="5"/>
        <v>2</v>
      </c>
      <c r="AE31" s="88">
        <f t="shared" si="5"/>
        <v>0</v>
      </c>
      <c r="AF31" s="88">
        <f t="shared" si="5"/>
        <v>0</v>
      </c>
      <c r="AG31" s="88">
        <f t="shared" si="5"/>
        <v>0</v>
      </c>
      <c r="AH31" s="88">
        <f t="shared" si="5"/>
        <v>0</v>
      </c>
      <c r="AI31" s="88">
        <f t="shared" si="5"/>
        <v>0</v>
      </c>
      <c r="AJ31" s="88">
        <f t="shared" si="5"/>
        <v>0</v>
      </c>
      <c r="AK31" s="88">
        <f t="shared" si="5"/>
        <v>0</v>
      </c>
      <c r="AL31" s="88">
        <f t="shared" si="5"/>
        <v>1</v>
      </c>
      <c r="AM31" s="88">
        <f t="shared" si="5"/>
        <v>1</v>
      </c>
      <c r="AN31" s="88">
        <f t="shared" si="5"/>
        <v>0</v>
      </c>
      <c r="AO31" s="88">
        <f t="shared" si="5"/>
        <v>0</v>
      </c>
      <c r="AP31" s="88">
        <f t="shared" si="5"/>
        <v>2</v>
      </c>
      <c r="AQ31" s="88">
        <f t="shared" si="5"/>
        <v>2</v>
      </c>
      <c r="AR31" s="88">
        <f t="shared" si="5"/>
        <v>2</v>
      </c>
      <c r="AS31" s="88">
        <f t="shared" si="5"/>
        <v>2</v>
      </c>
      <c r="AT31" s="88">
        <f t="shared" si="5"/>
        <v>1</v>
      </c>
      <c r="AU31" s="88">
        <f t="shared" si="5"/>
        <v>1</v>
      </c>
      <c r="AV31" s="88">
        <f t="shared" si="5"/>
        <v>0</v>
      </c>
      <c r="AW31" s="88">
        <f t="shared" si="5"/>
        <v>0</v>
      </c>
      <c r="AX31" s="88">
        <f t="shared" si="5"/>
        <v>0</v>
      </c>
      <c r="AY31" s="88">
        <f t="shared" si="5"/>
        <v>0</v>
      </c>
      <c r="AZ31" s="88">
        <f t="shared" si="5"/>
        <v>0</v>
      </c>
      <c r="BA31" s="88">
        <f t="shared" si="5"/>
        <v>0</v>
      </c>
      <c r="BB31" s="88">
        <f t="shared" si="5"/>
        <v>0</v>
      </c>
      <c r="BC31" s="69"/>
      <c r="BD31" s="69"/>
      <c r="BE31" s="69"/>
      <c r="BF31" s="68"/>
      <c r="BG31" s="68"/>
      <c r="BH31" s="68"/>
    </row>
    <row r="32" spans="1:75" ht="18.75" x14ac:dyDescent="0.3">
      <c r="A32" s="259" t="s">
        <v>841</v>
      </c>
      <c r="B32" s="266">
        <v>12</v>
      </c>
      <c r="C32" s="267">
        <v>5</v>
      </c>
      <c r="D32" s="267">
        <v>0</v>
      </c>
      <c r="E32" s="267">
        <v>1</v>
      </c>
      <c r="F32" s="267">
        <v>1</v>
      </c>
      <c r="G32" s="267">
        <v>1</v>
      </c>
      <c r="H32" s="267">
        <v>0</v>
      </c>
      <c r="I32" s="267">
        <v>4</v>
      </c>
      <c r="J32" s="267">
        <v>0</v>
      </c>
      <c r="K32" s="267">
        <v>0</v>
      </c>
      <c r="L32" s="267">
        <v>2</v>
      </c>
      <c r="M32" s="267">
        <v>0</v>
      </c>
      <c r="N32" s="267">
        <v>0</v>
      </c>
      <c r="O32" s="267">
        <v>0</v>
      </c>
      <c r="P32" s="267">
        <v>2</v>
      </c>
      <c r="Q32" s="267">
        <v>0</v>
      </c>
      <c r="R32" s="267">
        <v>0</v>
      </c>
      <c r="S32" s="267">
        <v>0</v>
      </c>
      <c r="T32" s="267">
        <v>1</v>
      </c>
      <c r="U32" s="267">
        <v>1</v>
      </c>
      <c r="V32" s="267">
        <v>0</v>
      </c>
      <c r="W32" s="267">
        <v>0</v>
      </c>
      <c r="X32" s="267">
        <v>0</v>
      </c>
      <c r="Y32" s="267">
        <v>0</v>
      </c>
      <c r="Z32" s="267">
        <v>0</v>
      </c>
      <c r="AA32" s="267">
        <v>0</v>
      </c>
      <c r="AB32" s="268">
        <v>2</v>
      </c>
      <c r="AC32" s="268">
        <v>1</v>
      </c>
      <c r="AD32" s="268">
        <v>0</v>
      </c>
      <c r="AE32" s="268">
        <v>0</v>
      </c>
      <c r="AF32" s="268">
        <v>0</v>
      </c>
      <c r="AG32" s="268">
        <v>0</v>
      </c>
      <c r="AH32" s="268">
        <v>0</v>
      </c>
      <c r="AI32" s="268">
        <v>0</v>
      </c>
      <c r="AJ32" s="268">
        <v>0</v>
      </c>
      <c r="AK32" s="268">
        <v>0</v>
      </c>
      <c r="AL32" s="268">
        <v>0</v>
      </c>
      <c r="AM32" s="268">
        <v>0</v>
      </c>
      <c r="AN32" s="268">
        <v>0</v>
      </c>
      <c r="AO32" s="268">
        <v>0</v>
      </c>
      <c r="AP32" s="268">
        <v>2</v>
      </c>
      <c r="AQ32" s="268">
        <v>2</v>
      </c>
      <c r="AR32" s="268">
        <v>2</v>
      </c>
      <c r="AS32" s="268">
        <v>2</v>
      </c>
      <c r="AT32" s="268">
        <v>0</v>
      </c>
      <c r="AU32" s="268">
        <v>0</v>
      </c>
      <c r="AV32" s="268">
        <v>0</v>
      </c>
      <c r="AW32" s="268">
        <v>0</v>
      </c>
      <c r="AX32" s="268">
        <v>0</v>
      </c>
      <c r="AY32" s="268">
        <v>0</v>
      </c>
      <c r="AZ32" s="268">
        <v>0</v>
      </c>
      <c r="BA32" s="268">
        <v>0</v>
      </c>
      <c r="BB32" s="268">
        <v>0</v>
      </c>
      <c r="BC32" s="174" t="s">
        <v>842</v>
      </c>
      <c r="BD32" s="174" t="s">
        <v>842</v>
      </c>
      <c r="BE32" s="174" t="s">
        <v>842</v>
      </c>
      <c r="BF32" s="68" t="s">
        <v>57</v>
      </c>
      <c r="BG32" s="68"/>
      <c r="BH32" s="68"/>
    </row>
    <row r="33" spans="1:60" ht="18.75" x14ac:dyDescent="0.3">
      <c r="A33" s="259" t="s">
        <v>843</v>
      </c>
      <c r="B33" s="266">
        <v>12</v>
      </c>
      <c r="C33" s="267">
        <v>1</v>
      </c>
      <c r="D33" s="267">
        <v>0</v>
      </c>
      <c r="E33" s="267">
        <v>0</v>
      </c>
      <c r="F33" s="267">
        <v>1</v>
      </c>
      <c r="G33" s="267">
        <v>0</v>
      </c>
      <c r="H33" s="267">
        <v>1</v>
      </c>
      <c r="I33" s="267">
        <v>1</v>
      </c>
      <c r="J33" s="267">
        <v>0</v>
      </c>
      <c r="K33" s="267">
        <v>0</v>
      </c>
      <c r="L33" s="267">
        <v>0</v>
      </c>
      <c r="M33" s="267">
        <v>0</v>
      </c>
      <c r="N33" s="267">
        <v>0</v>
      </c>
      <c r="O33" s="267">
        <v>0</v>
      </c>
      <c r="P33" s="267">
        <v>1</v>
      </c>
      <c r="Q33" s="267">
        <v>0</v>
      </c>
      <c r="R33" s="267">
        <v>0</v>
      </c>
      <c r="S33" s="267">
        <v>0</v>
      </c>
      <c r="T33" s="267">
        <v>1</v>
      </c>
      <c r="U33" s="267">
        <v>1</v>
      </c>
      <c r="V33" s="267">
        <v>1</v>
      </c>
      <c r="W33" s="267">
        <v>1</v>
      </c>
      <c r="X33" s="267">
        <v>1</v>
      </c>
      <c r="Y33" s="267">
        <v>1</v>
      </c>
      <c r="Z33" s="267">
        <v>0</v>
      </c>
      <c r="AA33" s="267">
        <v>0</v>
      </c>
      <c r="AB33" s="268">
        <v>0</v>
      </c>
      <c r="AC33" s="268">
        <v>0</v>
      </c>
      <c r="AD33" s="268">
        <v>0</v>
      </c>
      <c r="AE33" s="268">
        <v>0</v>
      </c>
      <c r="AF33" s="268">
        <v>0</v>
      </c>
      <c r="AG33" s="268">
        <v>0</v>
      </c>
      <c r="AH33" s="268">
        <v>0</v>
      </c>
      <c r="AI33" s="268">
        <v>0</v>
      </c>
      <c r="AJ33" s="268">
        <v>0</v>
      </c>
      <c r="AK33" s="268">
        <v>0</v>
      </c>
      <c r="AL33" s="268">
        <v>0</v>
      </c>
      <c r="AM33" s="268">
        <v>0</v>
      </c>
      <c r="AN33" s="268">
        <v>0</v>
      </c>
      <c r="AO33" s="268">
        <v>0</v>
      </c>
      <c r="AP33" s="268">
        <v>0</v>
      </c>
      <c r="AQ33" s="268">
        <v>0</v>
      </c>
      <c r="AR33" s="268">
        <v>0</v>
      </c>
      <c r="AS33" s="268">
        <v>0</v>
      </c>
      <c r="AT33" s="268">
        <v>0</v>
      </c>
      <c r="AU33" s="268">
        <v>0</v>
      </c>
      <c r="AV33" s="268">
        <v>0</v>
      </c>
      <c r="AW33" s="268">
        <v>0</v>
      </c>
      <c r="AX33" s="268">
        <v>0</v>
      </c>
      <c r="AY33" s="268">
        <v>0</v>
      </c>
      <c r="AZ33" s="268">
        <v>0</v>
      </c>
      <c r="BA33" s="268">
        <v>0</v>
      </c>
      <c r="BB33" s="268">
        <v>0</v>
      </c>
      <c r="BC33" s="174" t="s">
        <v>844</v>
      </c>
      <c r="BD33" s="174" t="s">
        <v>844</v>
      </c>
      <c r="BE33" s="174" t="s">
        <v>844</v>
      </c>
      <c r="BF33" s="68" t="s">
        <v>57</v>
      </c>
      <c r="BG33" s="68">
        <v>0</v>
      </c>
      <c r="BH33" s="68">
        <v>0</v>
      </c>
    </row>
    <row r="34" spans="1:60" ht="18.75" x14ac:dyDescent="0.3">
      <c r="A34" s="259" t="s">
        <v>845</v>
      </c>
      <c r="B34" s="266">
        <v>46</v>
      </c>
      <c r="C34" s="267">
        <v>7</v>
      </c>
      <c r="D34" s="267">
        <v>2</v>
      </c>
      <c r="E34" s="267">
        <v>2</v>
      </c>
      <c r="F34" s="267">
        <v>2</v>
      </c>
      <c r="G34" s="267">
        <v>0</v>
      </c>
      <c r="H34" s="267">
        <v>1</v>
      </c>
      <c r="I34" s="267">
        <v>2</v>
      </c>
      <c r="J34" s="267">
        <v>2</v>
      </c>
      <c r="K34" s="267">
        <v>0</v>
      </c>
      <c r="L34" s="267">
        <v>7</v>
      </c>
      <c r="M34" s="267">
        <v>2</v>
      </c>
      <c r="N34" s="267">
        <v>0</v>
      </c>
      <c r="O34" s="267">
        <v>2</v>
      </c>
      <c r="P34" s="267">
        <v>1</v>
      </c>
      <c r="Q34" s="267">
        <v>1</v>
      </c>
      <c r="R34" s="267">
        <v>0</v>
      </c>
      <c r="S34" s="267">
        <v>0</v>
      </c>
      <c r="T34" s="267">
        <v>0</v>
      </c>
      <c r="U34" s="267">
        <v>0</v>
      </c>
      <c r="V34" s="267">
        <v>0</v>
      </c>
      <c r="W34" s="267">
        <v>0</v>
      </c>
      <c r="X34" s="267">
        <v>1</v>
      </c>
      <c r="Y34" s="267">
        <v>1</v>
      </c>
      <c r="Z34" s="267">
        <v>0</v>
      </c>
      <c r="AA34" s="267">
        <v>0</v>
      </c>
      <c r="AB34" s="268">
        <v>7</v>
      </c>
      <c r="AC34" s="268">
        <v>5</v>
      </c>
      <c r="AD34" s="268">
        <v>2</v>
      </c>
      <c r="AE34" s="268">
        <v>0</v>
      </c>
      <c r="AF34" s="268">
        <v>0</v>
      </c>
      <c r="AG34" s="268">
        <v>0</v>
      </c>
      <c r="AH34" s="268">
        <v>0</v>
      </c>
      <c r="AI34" s="268">
        <v>0</v>
      </c>
      <c r="AJ34" s="268">
        <v>0</v>
      </c>
      <c r="AK34" s="268">
        <v>0</v>
      </c>
      <c r="AL34" s="268">
        <v>1</v>
      </c>
      <c r="AM34" s="268">
        <v>1</v>
      </c>
      <c r="AN34" s="268">
        <v>0</v>
      </c>
      <c r="AO34" s="268">
        <v>0</v>
      </c>
      <c r="AP34" s="268">
        <v>0</v>
      </c>
      <c r="AQ34" s="268">
        <v>0</v>
      </c>
      <c r="AR34" s="268">
        <v>0</v>
      </c>
      <c r="AS34" s="268">
        <v>0</v>
      </c>
      <c r="AT34" s="268">
        <v>1</v>
      </c>
      <c r="AU34" s="268">
        <v>1</v>
      </c>
      <c r="AV34" s="268">
        <v>0</v>
      </c>
      <c r="AW34" s="268">
        <v>0</v>
      </c>
      <c r="AX34" s="268">
        <v>0</v>
      </c>
      <c r="AY34" s="268">
        <v>0</v>
      </c>
      <c r="AZ34" s="268">
        <v>0</v>
      </c>
      <c r="BA34" s="268">
        <v>0</v>
      </c>
      <c r="BB34" s="268">
        <v>0</v>
      </c>
      <c r="BC34" s="174" t="s">
        <v>846</v>
      </c>
      <c r="BD34" s="69"/>
      <c r="BE34" s="393"/>
      <c r="BF34" s="68" t="s">
        <v>57</v>
      </c>
      <c r="BG34" s="68">
        <v>0</v>
      </c>
      <c r="BH34" s="68">
        <v>3300</v>
      </c>
    </row>
    <row r="35" spans="1:60" ht="18.75" x14ac:dyDescent="0.3">
      <c r="A35" s="141" t="s">
        <v>93</v>
      </c>
      <c r="B35" s="88">
        <f t="shared" ref="B35:AG35" si="6">B31+B20+B10</f>
        <v>777</v>
      </c>
      <c r="C35" s="88">
        <f t="shared" si="6"/>
        <v>128</v>
      </c>
      <c r="D35" s="88">
        <f t="shared" si="6"/>
        <v>19</v>
      </c>
      <c r="E35" s="88">
        <f t="shared" si="6"/>
        <v>23</v>
      </c>
      <c r="F35" s="88">
        <f t="shared" si="6"/>
        <v>41</v>
      </c>
      <c r="G35" s="88">
        <f t="shared" si="6"/>
        <v>32</v>
      </c>
      <c r="H35" s="88">
        <f t="shared" si="6"/>
        <v>76</v>
      </c>
      <c r="I35" s="88">
        <f t="shared" si="6"/>
        <v>14</v>
      </c>
      <c r="J35" s="88">
        <f t="shared" si="6"/>
        <v>28</v>
      </c>
      <c r="K35" s="88">
        <f t="shared" si="6"/>
        <v>6</v>
      </c>
      <c r="L35" s="88">
        <f t="shared" si="6"/>
        <v>41</v>
      </c>
      <c r="M35" s="88">
        <f t="shared" si="6"/>
        <v>15</v>
      </c>
      <c r="N35" s="88">
        <f t="shared" si="6"/>
        <v>7</v>
      </c>
      <c r="O35" s="88">
        <f t="shared" si="6"/>
        <v>43</v>
      </c>
      <c r="P35" s="88">
        <f t="shared" si="6"/>
        <v>39</v>
      </c>
      <c r="Q35" s="88">
        <f t="shared" si="6"/>
        <v>3</v>
      </c>
      <c r="R35" s="88">
        <f t="shared" si="6"/>
        <v>34</v>
      </c>
      <c r="S35" s="88">
        <f t="shared" si="6"/>
        <v>8</v>
      </c>
      <c r="T35" s="88">
        <f t="shared" si="6"/>
        <v>54</v>
      </c>
      <c r="U35" s="88">
        <f t="shared" si="6"/>
        <v>57</v>
      </c>
      <c r="V35" s="88">
        <f t="shared" si="6"/>
        <v>25</v>
      </c>
      <c r="W35" s="88">
        <f t="shared" si="6"/>
        <v>25</v>
      </c>
      <c r="X35" s="88">
        <f t="shared" si="6"/>
        <v>47</v>
      </c>
      <c r="Y35" s="88">
        <f t="shared" si="6"/>
        <v>47</v>
      </c>
      <c r="Z35" s="88">
        <f t="shared" si="6"/>
        <v>25</v>
      </c>
      <c r="AA35" s="88">
        <f t="shared" si="6"/>
        <v>22</v>
      </c>
      <c r="AB35" s="88">
        <f t="shared" si="6"/>
        <v>78</v>
      </c>
      <c r="AC35" s="88">
        <f t="shared" si="6"/>
        <v>42</v>
      </c>
      <c r="AD35" s="88">
        <f t="shared" si="6"/>
        <v>32</v>
      </c>
      <c r="AE35" s="88">
        <f t="shared" si="6"/>
        <v>3</v>
      </c>
      <c r="AF35" s="88">
        <f t="shared" si="6"/>
        <v>23</v>
      </c>
      <c r="AG35" s="88">
        <f t="shared" si="6"/>
        <v>3</v>
      </c>
      <c r="AH35" s="88">
        <f t="shared" ref="AH35:BB35" si="7">AH31+AH20+AH10</f>
        <v>34</v>
      </c>
      <c r="AI35" s="88">
        <f t="shared" si="7"/>
        <v>38</v>
      </c>
      <c r="AJ35" s="88">
        <f t="shared" si="7"/>
        <v>19</v>
      </c>
      <c r="AK35" s="88">
        <f t="shared" si="7"/>
        <v>22</v>
      </c>
      <c r="AL35" s="88">
        <f t="shared" si="7"/>
        <v>28</v>
      </c>
      <c r="AM35" s="88">
        <f t="shared" si="7"/>
        <v>34</v>
      </c>
      <c r="AN35" s="88">
        <f t="shared" si="7"/>
        <v>18</v>
      </c>
      <c r="AO35" s="88">
        <f t="shared" si="7"/>
        <v>18</v>
      </c>
      <c r="AP35" s="88">
        <f t="shared" si="7"/>
        <v>56</v>
      </c>
      <c r="AQ35" s="88">
        <f t="shared" si="7"/>
        <v>66</v>
      </c>
      <c r="AR35" s="88">
        <f t="shared" si="7"/>
        <v>20</v>
      </c>
      <c r="AS35" s="88">
        <f t="shared" si="7"/>
        <v>18</v>
      </c>
      <c r="AT35" s="88">
        <f t="shared" si="7"/>
        <v>15</v>
      </c>
      <c r="AU35" s="88">
        <f t="shared" si="7"/>
        <v>11</v>
      </c>
      <c r="AV35" s="88">
        <f t="shared" si="7"/>
        <v>2</v>
      </c>
      <c r="AW35" s="88">
        <f t="shared" si="7"/>
        <v>2</v>
      </c>
      <c r="AX35" s="88">
        <f t="shared" si="7"/>
        <v>3</v>
      </c>
      <c r="AY35" s="88">
        <f t="shared" si="7"/>
        <v>0</v>
      </c>
      <c r="AZ35" s="88">
        <f t="shared" si="7"/>
        <v>3</v>
      </c>
      <c r="BA35" s="88">
        <f t="shared" si="7"/>
        <v>0</v>
      </c>
      <c r="BB35" s="88">
        <f t="shared" si="7"/>
        <v>40</v>
      </c>
      <c r="BC35" s="69"/>
      <c r="BD35" s="69"/>
      <c r="BE35" s="69"/>
      <c r="BF35" s="68"/>
      <c r="BG35" s="68"/>
      <c r="BH35" s="68"/>
    </row>
    <row r="36" spans="1:60" x14ac:dyDescent="0.25">
      <c r="A36" s="44"/>
      <c r="B36" s="44"/>
      <c r="C36" s="44"/>
      <c r="D36" s="44"/>
      <c r="E36" s="44"/>
      <c r="F36" s="44"/>
      <c r="G36" s="44"/>
      <c r="H36" s="44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</row>
    <row r="37" spans="1:60" ht="30" x14ac:dyDescent="0.25">
      <c r="A37" s="99"/>
      <c r="B37" s="560" t="s">
        <v>847</v>
      </c>
      <c r="C37" s="560"/>
      <c r="D37" s="99"/>
      <c r="E37" s="100" t="s">
        <v>848</v>
      </c>
      <c r="F37" s="100" t="s">
        <v>849</v>
      </c>
      <c r="G37" s="561" t="s">
        <v>850</v>
      </c>
      <c r="H37" s="561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</row>
    <row r="38" spans="1:60" ht="45" x14ac:dyDescent="0.25">
      <c r="A38" s="101"/>
      <c r="C38" s="101" t="s">
        <v>851</v>
      </c>
      <c r="D38" s="101"/>
      <c r="E38" s="1" t="s">
        <v>852</v>
      </c>
      <c r="F38" s="101" t="s">
        <v>853</v>
      </c>
      <c r="G38" s="561" t="s">
        <v>854</v>
      </c>
      <c r="H38" s="562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</row>
    <row r="39" spans="1:60" x14ac:dyDescent="0.25">
      <c r="A39" s="456" t="s">
        <v>95</v>
      </c>
      <c r="B39" s="456"/>
      <c r="C39" s="456"/>
      <c r="D39" s="456"/>
      <c r="E39" s="456"/>
      <c r="F39" s="456"/>
      <c r="G39" s="456"/>
      <c r="H39" s="456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</row>
    <row r="40" spans="1:60" x14ac:dyDescent="0.25">
      <c r="A40" s="455" t="s">
        <v>97</v>
      </c>
      <c r="B40" s="455"/>
      <c r="C40" s="455"/>
      <c r="D40" s="455"/>
      <c r="E40" s="455"/>
      <c r="F40" s="455"/>
      <c r="G40" s="103"/>
      <c r="H40" s="103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</row>
    <row r="41" spans="1:60" x14ac:dyDescent="0.25">
      <c r="A41" s="104"/>
      <c r="B41" s="104"/>
      <c r="C41" s="104"/>
      <c r="D41" s="104"/>
      <c r="E41" s="104"/>
      <c r="F41" s="104"/>
      <c r="G41" s="104"/>
      <c r="H41" s="10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</row>
    <row r="42" spans="1:60" x14ac:dyDescent="0.25">
      <c r="A42" s="104"/>
      <c r="B42" s="104"/>
      <c r="C42" s="104"/>
      <c r="D42" s="104"/>
      <c r="E42" s="104"/>
      <c r="F42" s="104"/>
      <c r="G42" s="104"/>
      <c r="H42" s="10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</row>
    <row r="43" spans="1:60" x14ac:dyDescent="0.25">
      <c r="A43" s="104"/>
      <c r="B43" s="104"/>
      <c r="C43" s="104"/>
      <c r="D43" s="104"/>
      <c r="E43" s="104"/>
      <c r="F43" s="104"/>
      <c r="G43" s="104"/>
      <c r="H43" s="10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</row>
    <row r="44" spans="1:60" x14ac:dyDescent="0.25">
      <c r="A44" s="1"/>
      <c r="B44" s="1"/>
      <c r="C44" s="1"/>
      <c r="D44" s="1"/>
      <c r="E44" s="1"/>
      <c r="F44" s="1"/>
      <c r="G44" s="1"/>
      <c r="H44" s="1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</row>
    <row r="45" spans="1:60" x14ac:dyDescent="0.25">
      <c r="A45" s="1"/>
      <c r="B45" s="1"/>
      <c r="C45" s="1"/>
      <c r="D45" s="1"/>
      <c r="E45" s="1"/>
      <c r="F45" s="1"/>
      <c r="G45" s="1"/>
      <c r="H45" s="1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</row>
  </sheetData>
  <mergeCells count="66">
    <mergeCell ref="B37:C37"/>
    <mergeCell ref="G37:H37"/>
    <mergeCell ref="G38:H38"/>
    <mergeCell ref="A39:H39"/>
    <mergeCell ref="A40:F40"/>
    <mergeCell ref="AX6:BA7"/>
    <mergeCell ref="BB6:BB8"/>
    <mergeCell ref="L7:L8"/>
    <mergeCell ref="M7:M8"/>
    <mergeCell ref="N7:N8"/>
    <mergeCell ref="O7:O8"/>
    <mergeCell ref="P7:P8"/>
    <mergeCell ref="Q7:Q8"/>
    <mergeCell ref="T7:U7"/>
    <mergeCell ref="V7:W7"/>
    <mergeCell ref="X7:Y7"/>
    <mergeCell ref="Z7:AA7"/>
    <mergeCell ref="AH7:AI7"/>
    <mergeCell ref="AJ7:AK7"/>
    <mergeCell ref="AL7:AM7"/>
    <mergeCell ref="AN7:AO7"/>
    <mergeCell ref="AE6:AE8"/>
    <mergeCell ref="AF6:AF8"/>
    <mergeCell ref="AG6:AG8"/>
    <mergeCell ref="AH6:AO6"/>
    <mergeCell ref="AP6:AW6"/>
    <mergeCell ref="AP7:AQ7"/>
    <mergeCell ref="AR7:AS7"/>
    <mergeCell ref="AT7:AU7"/>
    <mergeCell ref="AV7:AW7"/>
    <mergeCell ref="R6:R8"/>
    <mergeCell ref="S6:S8"/>
    <mergeCell ref="T6:AA6"/>
    <mergeCell ref="AC6:AC8"/>
    <mergeCell ref="AD6:AD8"/>
    <mergeCell ref="I6:I8"/>
    <mergeCell ref="J6:J8"/>
    <mergeCell ref="K6:K8"/>
    <mergeCell ref="L6:N6"/>
    <mergeCell ref="O6:Q6"/>
    <mergeCell ref="BD3:BD8"/>
    <mergeCell ref="BE3:BE8"/>
    <mergeCell ref="BF3:BF8"/>
    <mergeCell ref="BG3:BG8"/>
    <mergeCell ref="BH3:BH8"/>
    <mergeCell ref="A3:A8"/>
    <mergeCell ref="B3:B8"/>
    <mergeCell ref="C3:AA3"/>
    <mergeCell ref="AB3:BA3"/>
    <mergeCell ref="BC3:BC8"/>
    <mergeCell ref="C4:AA4"/>
    <mergeCell ref="AB4:BA4"/>
    <mergeCell ref="C5:C8"/>
    <mergeCell ref="E5:AA5"/>
    <mergeCell ref="AB5:AB8"/>
    <mergeCell ref="AC5:BA5"/>
    <mergeCell ref="D6:D8"/>
    <mergeCell ref="E6:E8"/>
    <mergeCell ref="F6:F8"/>
    <mergeCell ref="G6:G8"/>
    <mergeCell ref="H6:H8"/>
    <mergeCell ref="A1:O1"/>
    <mergeCell ref="AX1:AX2"/>
    <mergeCell ref="AY1:AY2"/>
    <mergeCell ref="AZ1:AZ2"/>
    <mergeCell ref="A2:M2"/>
  </mergeCells>
  <hyperlinks>
    <hyperlink ref="BC11" r:id="rId1" xr:uid="{00000000-0004-0000-1400-000000000000}"/>
    <hyperlink ref="BD11" r:id="rId2" xr:uid="{00000000-0004-0000-1400-000001000000}"/>
    <hyperlink ref="BE11" r:id="rId3" xr:uid="{00000000-0004-0000-1400-000002000000}"/>
    <hyperlink ref="BC12" r:id="rId4" xr:uid="{00000000-0004-0000-1400-000003000000}"/>
    <hyperlink ref="BD12" r:id="rId5" xr:uid="{00000000-0004-0000-1400-000004000000}"/>
    <hyperlink ref="BE12" r:id="rId6" xr:uid="{00000000-0004-0000-1400-000005000000}"/>
    <hyperlink ref="BC13" r:id="rId7" xr:uid="{00000000-0004-0000-1400-000006000000}"/>
    <hyperlink ref="BD13" r:id="rId8" xr:uid="{00000000-0004-0000-1400-000007000000}"/>
    <hyperlink ref="BE13" r:id="rId9" xr:uid="{00000000-0004-0000-1400-000008000000}"/>
    <hyperlink ref="BC14" r:id="rId10" xr:uid="{00000000-0004-0000-1400-000009000000}"/>
    <hyperlink ref="BD14" r:id="rId11" xr:uid="{00000000-0004-0000-1400-00000A000000}"/>
    <hyperlink ref="BE14" r:id="rId12" xr:uid="{00000000-0004-0000-1400-00000B000000}"/>
    <hyperlink ref="BC15" r:id="rId13" xr:uid="{00000000-0004-0000-1400-00000C000000}"/>
    <hyperlink ref="BD15" r:id="rId14" xr:uid="{00000000-0004-0000-1400-00000D000000}"/>
    <hyperlink ref="BE15" r:id="rId15" xr:uid="{00000000-0004-0000-1400-00000E000000}"/>
    <hyperlink ref="BC16" r:id="rId16" xr:uid="{00000000-0004-0000-1400-00000F000000}"/>
    <hyperlink ref="BD16" r:id="rId17" xr:uid="{00000000-0004-0000-1400-000010000000}"/>
    <hyperlink ref="BE16" r:id="rId18" xr:uid="{00000000-0004-0000-1400-000011000000}"/>
    <hyperlink ref="BC17" r:id="rId19" xr:uid="{00000000-0004-0000-1400-000012000000}"/>
    <hyperlink ref="BD17" r:id="rId20" xr:uid="{00000000-0004-0000-1400-000013000000}"/>
    <hyperlink ref="BE17" r:id="rId21" xr:uid="{00000000-0004-0000-1400-000014000000}"/>
    <hyperlink ref="BC18" r:id="rId22" xr:uid="{00000000-0004-0000-1400-000015000000}"/>
    <hyperlink ref="BD18" r:id="rId23" xr:uid="{00000000-0004-0000-1400-000016000000}"/>
    <hyperlink ref="BC19" r:id="rId24" xr:uid="{00000000-0004-0000-1400-000017000000}"/>
    <hyperlink ref="BD19" r:id="rId25" xr:uid="{00000000-0004-0000-1400-000018000000}"/>
    <hyperlink ref="BE19" r:id="rId26" xr:uid="{00000000-0004-0000-1400-000019000000}"/>
    <hyperlink ref="BC20" r:id="rId27" xr:uid="{00000000-0004-0000-1400-00001A000000}"/>
    <hyperlink ref="BC21" r:id="rId28" xr:uid="{00000000-0004-0000-1400-00001B000000}"/>
    <hyperlink ref="BD21" r:id="rId29" xr:uid="{00000000-0004-0000-1400-00001C000000}"/>
    <hyperlink ref="BE21" r:id="rId30" xr:uid="{00000000-0004-0000-1400-00001D000000}"/>
    <hyperlink ref="BC22" r:id="rId31" xr:uid="{00000000-0004-0000-1400-00001E000000}"/>
    <hyperlink ref="BD22" r:id="rId32" xr:uid="{00000000-0004-0000-1400-00001F000000}"/>
    <hyperlink ref="BE22" r:id="rId33" xr:uid="{00000000-0004-0000-1400-000020000000}"/>
    <hyperlink ref="BC23" r:id="rId34" xr:uid="{00000000-0004-0000-1400-000021000000}"/>
    <hyperlink ref="BD23" r:id="rId35" xr:uid="{00000000-0004-0000-1400-000022000000}"/>
    <hyperlink ref="BE23" r:id="rId36" xr:uid="{00000000-0004-0000-1400-000023000000}"/>
    <hyperlink ref="BC24" r:id="rId37" xr:uid="{00000000-0004-0000-1400-000024000000}"/>
    <hyperlink ref="BD24" r:id="rId38" xr:uid="{00000000-0004-0000-1400-000025000000}"/>
    <hyperlink ref="BE24" r:id="rId39" xr:uid="{00000000-0004-0000-1400-000026000000}"/>
    <hyperlink ref="BC25" r:id="rId40" xr:uid="{00000000-0004-0000-1400-000027000000}"/>
    <hyperlink ref="BD25" r:id="rId41" xr:uid="{00000000-0004-0000-1400-000028000000}"/>
    <hyperlink ref="BE25" r:id="rId42" xr:uid="{00000000-0004-0000-1400-000029000000}"/>
    <hyperlink ref="BC26" r:id="rId43" xr:uid="{00000000-0004-0000-1400-00002A000000}"/>
    <hyperlink ref="BD26" r:id="rId44" xr:uid="{00000000-0004-0000-1400-00002B000000}"/>
    <hyperlink ref="BE26" r:id="rId45" xr:uid="{00000000-0004-0000-1400-00002C000000}"/>
    <hyperlink ref="BC27" r:id="rId46" xr:uid="{00000000-0004-0000-1400-00002D000000}"/>
    <hyperlink ref="BD27" r:id="rId47" xr:uid="{00000000-0004-0000-1400-00002E000000}"/>
    <hyperlink ref="BE27" r:id="rId48" xr:uid="{00000000-0004-0000-1400-00002F000000}"/>
    <hyperlink ref="BC28" r:id="rId49" xr:uid="{00000000-0004-0000-1400-000030000000}"/>
    <hyperlink ref="BD28" r:id="rId50" xr:uid="{00000000-0004-0000-1400-000031000000}"/>
    <hyperlink ref="BE28" r:id="rId51" xr:uid="{00000000-0004-0000-1400-000032000000}"/>
    <hyperlink ref="BC29" r:id="rId52" xr:uid="{00000000-0004-0000-1400-000033000000}"/>
    <hyperlink ref="BD29" r:id="rId53" xr:uid="{00000000-0004-0000-1400-000034000000}"/>
    <hyperlink ref="BE29" r:id="rId54" xr:uid="{00000000-0004-0000-1400-000035000000}"/>
    <hyperlink ref="BC30" r:id="rId55" xr:uid="{00000000-0004-0000-1400-000036000000}"/>
    <hyperlink ref="BC32" r:id="rId56" xr:uid="{00000000-0004-0000-1400-000037000000}"/>
    <hyperlink ref="BD32" r:id="rId57" xr:uid="{00000000-0004-0000-1400-000038000000}"/>
    <hyperlink ref="BE32" r:id="rId58" xr:uid="{00000000-0004-0000-1400-000039000000}"/>
    <hyperlink ref="BC33" r:id="rId59" xr:uid="{00000000-0004-0000-1400-00003A000000}"/>
    <hyperlink ref="BD33" r:id="rId60" xr:uid="{00000000-0004-0000-1400-00003B000000}"/>
    <hyperlink ref="BE33" r:id="rId61" xr:uid="{00000000-0004-0000-1400-00003C000000}"/>
    <hyperlink ref="BC34" r:id="rId62" xr:uid="{00000000-0004-0000-1400-00003D000000}"/>
    <hyperlink ref="G37" r:id="rId63" xr:uid="{00000000-0004-0000-1400-00003E000000}"/>
    <hyperlink ref="G38" r:id="rId64" xr:uid="{00000000-0004-0000-1400-00003F000000}"/>
  </hyperlinks>
  <pageMargins left="0.70078740157480324" right="0.70078740157480324" top="0.75196850393700776" bottom="0.75196850393700776" header="0.3" footer="0.3"/>
  <pageSetup paperSize="9" scale="53" firstPageNumber="2147483648" fitToWidth="0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BH26"/>
  <sheetViews>
    <sheetView topLeftCell="A7" workbookViewId="0">
      <selection sqref="A1:O1"/>
    </sheetView>
  </sheetViews>
  <sheetFormatPr defaultRowHeight="15" x14ac:dyDescent="0.25"/>
  <cols>
    <col min="1" max="1" width="36.42578125" customWidth="1"/>
    <col min="2" max="2" width="17.85546875" customWidth="1"/>
    <col min="3" max="53" width="12.5703125" bestFit="1"/>
    <col min="54" max="54" width="14.5703125" customWidth="1"/>
    <col min="55" max="60" width="16.7109375" customWidth="1"/>
  </cols>
  <sheetData>
    <row r="1" spans="1:60" ht="31.15" customHeight="1" x14ac:dyDescent="0.25">
      <c r="A1" s="394" t="s">
        <v>855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96"/>
      <c r="AY1" s="396"/>
      <c r="AZ1" s="396"/>
      <c r="BA1" s="3"/>
      <c r="BB1" s="3"/>
      <c r="BC1" s="4"/>
      <c r="BD1" s="4"/>
      <c r="BE1" s="4"/>
      <c r="BF1" s="4"/>
      <c r="BG1" s="4"/>
      <c r="BH1" s="4"/>
    </row>
    <row r="2" spans="1:60" ht="19.899999999999999" customHeight="1" x14ac:dyDescent="0.25">
      <c r="A2" s="398" t="s">
        <v>1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397"/>
      <c r="AY2" s="397"/>
      <c r="AZ2" s="397"/>
      <c r="BA2" s="6"/>
      <c r="BB2" s="6"/>
      <c r="BC2" s="7"/>
      <c r="BD2" s="7"/>
      <c r="BE2" s="7"/>
      <c r="BF2" s="7"/>
      <c r="BG2" s="7"/>
      <c r="BH2" s="7"/>
    </row>
    <row r="3" spans="1:60" ht="18.75" x14ac:dyDescent="0.25">
      <c r="A3" s="400" t="s">
        <v>2</v>
      </c>
      <c r="B3" s="402" t="s">
        <v>3</v>
      </c>
      <c r="C3" s="404" t="s">
        <v>4</v>
      </c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05"/>
      <c r="T3" s="405"/>
      <c r="U3" s="405"/>
      <c r="V3" s="405"/>
      <c r="W3" s="405"/>
      <c r="X3" s="405"/>
      <c r="Y3" s="405"/>
      <c r="Z3" s="405"/>
      <c r="AA3" s="406"/>
      <c r="AB3" s="407" t="s">
        <v>5</v>
      </c>
      <c r="AC3" s="408"/>
      <c r="AD3" s="408"/>
      <c r="AE3" s="408"/>
      <c r="AF3" s="408"/>
      <c r="AG3" s="408"/>
      <c r="AH3" s="408"/>
      <c r="AI3" s="408"/>
      <c r="AJ3" s="408"/>
      <c r="AK3" s="408"/>
      <c r="AL3" s="408"/>
      <c r="AM3" s="408"/>
      <c r="AN3" s="408"/>
      <c r="AO3" s="408"/>
      <c r="AP3" s="408"/>
      <c r="AQ3" s="408"/>
      <c r="AR3" s="408"/>
      <c r="AS3" s="408"/>
      <c r="AT3" s="408"/>
      <c r="AU3" s="408"/>
      <c r="AV3" s="408"/>
      <c r="AW3" s="408"/>
      <c r="AX3" s="408"/>
      <c r="AY3" s="408"/>
      <c r="AZ3" s="408"/>
      <c r="BA3" s="409"/>
      <c r="BB3" s="8"/>
      <c r="BC3" s="410" t="s">
        <v>6</v>
      </c>
      <c r="BD3" s="410" t="s">
        <v>7</v>
      </c>
      <c r="BE3" s="410" t="s">
        <v>8</v>
      </c>
      <c r="BF3" s="410" t="s">
        <v>9</v>
      </c>
      <c r="BG3" s="410" t="s">
        <v>10</v>
      </c>
      <c r="BH3" s="410" t="s">
        <v>11</v>
      </c>
    </row>
    <row r="4" spans="1:60" ht="15.75" x14ac:dyDescent="0.25">
      <c r="A4" s="401"/>
      <c r="B4" s="403"/>
      <c r="C4" s="412" t="s">
        <v>12</v>
      </c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  <c r="O4" s="413"/>
      <c r="P4" s="413"/>
      <c r="Q4" s="413"/>
      <c r="R4" s="413"/>
      <c r="S4" s="413"/>
      <c r="T4" s="413"/>
      <c r="U4" s="413"/>
      <c r="V4" s="413"/>
      <c r="W4" s="413"/>
      <c r="X4" s="413"/>
      <c r="Y4" s="413"/>
      <c r="Z4" s="413"/>
      <c r="AA4" s="414"/>
      <c r="AB4" s="415" t="s">
        <v>13</v>
      </c>
      <c r="AC4" s="416"/>
      <c r="AD4" s="416"/>
      <c r="AE4" s="416"/>
      <c r="AF4" s="416"/>
      <c r="AG4" s="416"/>
      <c r="AH4" s="416"/>
      <c r="AI4" s="416"/>
      <c r="AJ4" s="416"/>
      <c r="AK4" s="416"/>
      <c r="AL4" s="416"/>
      <c r="AM4" s="416"/>
      <c r="AN4" s="416"/>
      <c r="AO4" s="416"/>
      <c r="AP4" s="416"/>
      <c r="AQ4" s="416"/>
      <c r="AR4" s="416"/>
      <c r="AS4" s="416"/>
      <c r="AT4" s="416"/>
      <c r="AU4" s="416"/>
      <c r="AV4" s="416"/>
      <c r="AW4" s="416"/>
      <c r="AX4" s="416"/>
      <c r="AY4" s="416"/>
      <c r="AZ4" s="416"/>
      <c r="BA4" s="417"/>
      <c r="BB4" s="10"/>
      <c r="BC4" s="411"/>
      <c r="BD4" s="411"/>
      <c r="BE4" s="411"/>
      <c r="BF4" s="411"/>
      <c r="BG4" s="411"/>
      <c r="BH4" s="411"/>
    </row>
    <row r="5" spans="1:60" x14ac:dyDescent="0.25">
      <c r="A5" s="401"/>
      <c r="B5" s="403"/>
      <c r="C5" s="418" t="s">
        <v>14</v>
      </c>
      <c r="D5" s="11"/>
      <c r="E5" s="420" t="s">
        <v>15</v>
      </c>
      <c r="F5" s="421"/>
      <c r="G5" s="421"/>
      <c r="H5" s="421"/>
      <c r="I5" s="421"/>
      <c r="J5" s="421"/>
      <c r="K5" s="421"/>
      <c r="L5" s="421"/>
      <c r="M5" s="421"/>
      <c r="N5" s="421"/>
      <c r="O5" s="421"/>
      <c r="P5" s="421"/>
      <c r="Q5" s="421"/>
      <c r="R5" s="421"/>
      <c r="S5" s="421"/>
      <c r="T5" s="421"/>
      <c r="U5" s="421"/>
      <c r="V5" s="421"/>
      <c r="W5" s="421"/>
      <c r="X5" s="421"/>
      <c r="Y5" s="421"/>
      <c r="Z5" s="421"/>
      <c r="AA5" s="422"/>
      <c r="AB5" s="423" t="s">
        <v>16</v>
      </c>
      <c r="AC5" s="425" t="s">
        <v>17</v>
      </c>
      <c r="AD5" s="426"/>
      <c r="AE5" s="426"/>
      <c r="AF5" s="426"/>
      <c r="AG5" s="426"/>
      <c r="AH5" s="426"/>
      <c r="AI5" s="426"/>
      <c r="AJ5" s="426"/>
      <c r="AK5" s="426"/>
      <c r="AL5" s="426"/>
      <c r="AM5" s="426"/>
      <c r="AN5" s="426"/>
      <c r="AO5" s="426"/>
      <c r="AP5" s="426"/>
      <c r="AQ5" s="426"/>
      <c r="AR5" s="426"/>
      <c r="AS5" s="426"/>
      <c r="AT5" s="426"/>
      <c r="AU5" s="426"/>
      <c r="AV5" s="426"/>
      <c r="AW5" s="426"/>
      <c r="AX5" s="426"/>
      <c r="AY5" s="426"/>
      <c r="AZ5" s="426"/>
      <c r="BA5" s="427"/>
      <c r="BB5" s="13"/>
      <c r="BC5" s="411"/>
      <c r="BD5" s="411"/>
      <c r="BE5" s="411"/>
      <c r="BF5" s="411"/>
      <c r="BG5" s="411"/>
      <c r="BH5" s="411"/>
    </row>
    <row r="6" spans="1:60" ht="25.9" customHeight="1" x14ac:dyDescent="0.25">
      <c r="A6" s="401"/>
      <c r="B6" s="403"/>
      <c r="C6" s="419"/>
      <c r="D6" s="418" t="s">
        <v>18</v>
      </c>
      <c r="E6" s="418" t="s">
        <v>19</v>
      </c>
      <c r="F6" s="418" t="s">
        <v>20</v>
      </c>
      <c r="G6" s="418" t="s">
        <v>21</v>
      </c>
      <c r="H6" s="418" t="s">
        <v>22</v>
      </c>
      <c r="I6" s="418" t="s">
        <v>23</v>
      </c>
      <c r="J6" s="418" t="s">
        <v>24</v>
      </c>
      <c r="K6" s="418" t="s">
        <v>25</v>
      </c>
      <c r="L6" s="429" t="s">
        <v>26</v>
      </c>
      <c r="M6" s="430"/>
      <c r="N6" s="431"/>
      <c r="O6" s="429" t="s">
        <v>27</v>
      </c>
      <c r="P6" s="430"/>
      <c r="Q6" s="431"/>
      <c r="R6" s="418" t="s">
        <v>28</v>
      </c>
      <c r="S6" s="418" t="s">
        <v>29</v>
      </c>
      <c r="T6" s="429" t="s">
        <v>30</v>
      </c>
      <c r="U6" s="430"/>
      <c r="V6" s="430"/>
      <c r="W6" s="430"/>
      <c r="X6" s="430"/>
      <c r="Y6" s="430"/>
      <c r="Z6" s="430"/>
      <c r="AA6" s="431"/>
      <c r="AB6" s="424"/>
      <c r="AC6" s="423" t="s">
        <v>31</v>
      </c>
      <c r="AD6" s="423" t="s">
        <v>32</v>
      </c>
      <c r="AE6" s="423" t="s">
        <v>33</v>
      </c>
      <c r="AF6" s="423" t="s">
        <v>28</v>
      </c>
      <c r="AG6" s="423" t="s">
        <v>34</v>
      </c>
      <c r="AH6" s="436" t="s">
        <v>30</v>
      </c>
      <c r="AI6" s="437"/>
      <c r="AJ6" s="437"/>
      <c r="AK6" s="437"/>
      <c r="AL6" s="437"/>
      <c r="AM6" s="437"/>
      <c r="AN6" s="437"/>
      <c r="AO6" s="438"/>
      <c r="AP6" s="436" t="s">
        <v>35</v>
      </c>
      <c r="AQ6" s="437"/>
      <c r="AR6" s="437"/>
      <c r="AS6" s="437"/>
      <c r="AT6" s="437"/>
      <c r="AU6" s="437"/>
      <c r="AV6" s="437"/>
      <c r="AW6" s="438"/>
      <c r="AX6" s="439" t="s">
        <v>99</v>
      </c>
      <c r="AY6" s="440"/>
      <c r="AZ6" s="440"/>
      <c r="BA6" s="441"/>
      <c r="BB6" s="423" t="s">
        <v>37</v>
      </c>
      <c r="BC6" s="411"/>
      <c r="BD6" s="411"/>
      <c r="BE6" s="411"/>
      <c r="BF6" s="411"/>
      <c r="BG6" s="411"/>
      <c r="BH6" s="411"/>
    </row>
    <row r="7" spans="1:60" ht="33" customHeight="1" x14ac:dyDescent="0.25">
      <c r="A7" s="401"/>
      <c r="B7" s="403"/>
      <c r="C7" s="419"/>
      <c r="D7" s="419"/>
      <c r="E7" s="428"/>
      <c r="F7" s="428"/>
      <c r="G7" s="428"/>
      <c r="H7" s="428"/>
      <c r="I7" s="428"/>
      <c r="J7" s="428"/>
      <c r="K7" s="428"/>
      <c r="L7" s="418" t="s">
        <v>38</v>
      </c>
      <c r="M7" s="418" t="s">
        <v>39</v>
      </c>
      <c r="N7" s="418" t="s">
        <v>40</v>
      </c>
      <c r="O7" s="418" t="s">
        <v>41</v>
      </c>
      <c r="P7" s="418" t="s">
        <v>32</v>
      </c>
      <c r="Q7" s="418" t="s">
        <v>42</v>
      </c>
      <c r="R7" s="432"/>
      <c r="S7" s="419"/>
      <c r="T7" s="429" t="s">
        <v>43</v>
      </c>
      <c r="U7" s="431"/>
      <c r="V7" s="429" t="s">
        <v>44</v>
      </c>
      <c r="W7" s="431"/>
      <c r="X7" s="429" t="s">
        <v>45</v>
      </c>
      <c r="Y7" s="431"/>
      <c r="Z7" s="429" t="s">
        <v>46</v>
      </c>
      <c r="AA7" s="431"/>
      <c r="AB7" s="424"/>
      <c r="AC7" s="434"/>
      <c r="AD7" s="434"/>
      <c r="AE7" s="434"/>
      <c r="AF7" s="434"/>
      <c r="AG7" s="434"/>
      <c r="AH7" s="436" t="s">
        <v>43</v>
      </c>
      <c r="AI7" s="438"/>
      <c r="AJ7" s="436" t="s">
        <v>44</v>
      </c>
      <c r="AK7" s="438"/>
      <c r="AL7" s="436" t="s">
        <v>45</v>
      </c>
      <c r="AM7" s="438"/>
      <c r="AN7" s="436" t="s">
        <v>46</v>
      </c>
      <c r="AO7" s="438"/>
      <c r="AP7" s="436" t="s">
        <v>43</v>
      </c>
      <c r="AQ7" s="438"/>
      <c r="AR7" s="436" t="s">
        <v>44</v>
      </c>
      <c r="AS7" s="438"/>
      <c r="AT7" s="436" t="s">
        <v>45</v>
      </c>
      <c r="AU7" s="438"/>
      <c r="AV7" s="436" t="s">
        <v>46</v>
      </c>
      <c r="AW7" s="438"/>
      <c r="AX7" s="424"/>
      <c r="AY7" s="442"/>
      <c r="AZ7" s="442"/>
      <c r="BA7" s="442"/>
      <c r="BB7" s="434"/>
      <c r="BC7" s="411"/>
      <c r="BD7" s="411"/>
      <c r="BE7" s="411"/>
      <c r="BF7" s="411"/>
      <c r="BG7" s="411"/>
      <c r="BH7" s="411"/>
    </row>
    <row r="8" spans="1:60" ht="105.6" customHeight="1" x14ac:dyDescent="0.25">
      <c r="A8" s="401"/>
      <c r="B8" s="403"/>
      <c r="C8" s="419"/>
      <c r="D8" s="419"/>
      <c r="E8" s="428"/>
      <c r="F8" s="428"/>
      <c r="G8" s="428"/>
      <c r="H8" s="428"/>
      <c r="I8" s="428"/>
      <c r="J8" s="428"/>
      <c r="K8" s="428"/>
      <c r="L8" s="428"/>
      <c r="M8" s="428"/>
      <c r="N8" s="428"/>
      <c r="O8" s="428"/>
      <c r="P8" s="428"/>
      <c r="Q8" s="428"/>
      <c r="R8" s="433"/>
      <c r="S8" s="419"/>
      <c r="T8" s="11" t="s">
        <v>47</v>
      </c>
      <c r="U8" s="11" t="s">
        <v>48</v>
      </c>
      <c r="V8" s="11" t="s">
        <v>47</v>
      </c>
      <c r="W8" s="11" t="s">
        <v>48</v>
      </c>
      <c r="X8" s="11" t="s">
        <v>47</v>
      </c>
      <c r="Y8" s="11" t="s">
        <v>48</v>
      </c>
      <c r="Z8" s="11" t="s">
        <v>47</v>
      </c>
      <c r="AA8" s="11" t="s">
        <v>48</v>
      </c>
      <c r="AB8" s="424"/>
      <c r="AC8" s="435"/>
      <c r="AD8" s="435"/>
      <c r="AE8" s="435"/>
      <c r="AF8" s="435"/>
      <c r="AG8" s="435"/>
      <c r="AH8" s="14" t="s">
        <v>47</v>
      </c>
      <c r="AI8" s="14" t="s">
        <v>48</v>
      </c>
      <c r="AJ8" s="14" t="s">
        <v>47</v>
      </c>
      <c r="AK8" s="14" t="s">
        <v>48</v>
      </c>
      <c r="AL8" s="14" t="s">
        <v>47</v>
      </c>
      <c r="AM8" s="14" t="s">
        <v>48</v>
      </c>
      <c r="AN8" s="14" t="s">
        <v>47</v>
      </c>
      <c r="AO8" s="14" t="s">
        <v>48</v>
      </c>
      <c r="AP8" s="14" t="s">
        <v>47</v>
      </c>
      <c r="AQ8" s="14" t="s">
        <v>48</v>
      </c>
      <c r="AR8" s="14" t="s">
        <v>47</v>
      </c>
      <c r="AS8" s="14" t="s">
        <v>48</v>
      </c>
      <c r="AT8" s="14" t="s">
        <v>47</v>
      </c>
      <c r="AU8" s="14" t="s">
        <v>48</v>
      </c>
      <c r="AV8" s="14" t="s">
        <v>47</v>
      </c>
      <c r="AW8" s="14" t="s">
        <v>48</v>
      </c>
      <c r="AX8" s="14" t="s">
        <v>49</v>
      </c>
      <c r="AY8" s="14" t="s">
        <v>50</v>
      </c>
      <c r="AZ8" s="14" t="s">
        <v>51</v>
      </c>
      <c r="BA8" s="14" t="s">
        <v>52</v>
      </c>
      <c r="BB8" s="435"/>
      <c r="BC8" s="411"/>
      <c r="BD8" s="411"/>
      <c r="BE8" s="411"/>
      <c r="BF8" s="411"/>
      <c r="BG8" s="411"/>
      <c r="BH8" s="411"/>
    </row>
    <row r="9" spans="1:60" x14ac:dyDescent="0.25">
      <c r="A9" s="15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  <c r="O9" s="16">
        <v>15</v>
      </c>
      <c r="P9" s="16">
        <v>16</v>
      </c>
      <c r="Q9" s="16">
        <v>17</v>
      </c>
      <c r="R9" s="16">
        <v>18</v>
      </c>
      <c r="S9" s="16">
        <v>19</v>
      </c>
      <c r="T9" s="16">
        <v>20</v>
      </c>
      <c r="U9" s="16">
        <v>21</v>
      </c>
      <c r="V9" s="16">
        <v>22</v>
      </c>
      <c r="W9" s="16">
        <v>23</v>
      </c>
      <c r="X9" s="16">
        <v>24</v>
      </c>
      <c r="Y9" s="16">
        <v>25</v>
      </c>
      <c r="Z9" s="16">
        <v>26</v>
      </c>
      <c r="AA9" s="16">
        <v>27</v>
      </c>
      <c r="AB9" s="16">
        <v>28</v>
      </c>
      <c r="AC9" s="16">
        <v>29</v>
      </c>
      <c r="AD9" s="16">
        <v>30</v>
      </c>
      <c r="AE9" s="16">
        <v>31</v>
      </c>
      <c r="AF9" s="16">
        <v>32</v>
      </c>
      <c r="AG9" s="16">
        <v>33</v>
      </c>
      <c r="AH9" s="16">
        <v>34</v>
      </c>
      <c r="AI9" s="16">
        <v>35</v>
      </c>
      <c r="AJ9" s="16">
        <v>36</v>
      </c>
      <c r="AK9" s="16">
        <v>37</v>
      </c>
      <c r="AL9" s="16">
        <v>38</v>
      </c>
      <c r="AM9" s="16">
        <v>39</v>
      </c>
      <c r="AN9" s="16">
        <v>40</v>
      </c>
      <c r="AO9" s="16">
        <v>41</v>
      </c>
      <c r="AP9" s="16">
        <v>42</v>
      </c>
      <c r="AQ9" s="16">
        <v>43</v>
      </c>
      <c r="AR9" s="16">
        <v>44</v>
      </c>
      <c r="AS9" s="16">
        <v>45</v>
      </c>
      <c r="AT9" s="16">
        <v>46</v>
      </c>
      <c r="AU9" s="16">
        <v>47</v>
      </c>
      <c r="AV9" s="16">
        <v>48</v>
      </c>
      <c r="AW9" s="16">
        <v>49</v>
      </c>
      <c r="AX9" s="16">
        <v>50</v>
      </c>
      <c r="AY9" s="16">
        <v>51</v>
      </c>
      <c r="AZ9" s="16">
        <v>52</v>
      </c>
      <c r="BA9" s="16">
        <v>53</v>
      </c>
      <c r="BB9" s="16">
        <v>54</v>
      </c>
      <c r="BC9" s="16">
        <v>55</v>
      </c>
      <c r="BD9" s="16">
        <v>56</v>
      </c>
      <c r="BE9" s="16">
        <v>57</v>
      </c>
      <c r="BF9" s="16">
        <v>58</v>
      </c>
      <c r="BG9" s="16">
        <v>59</v>
      </c>
      <c r="BH9" s="16">
        <v>60</v>
      </c>
    </row>
    <row r="10" spans="1:60" ht="18.75" x14ac:dyDescent="0.3">
      <c r="A10" s="258" t="s">
        <v>74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58"/>
      <c r="BD10" s="58"/>
      <c r="BE10" s="58"/>
      <c r="BF10" s="58"/>
      <c r="BG10" s="58"/>
      <c r="BH10" s="58"/>
    </row>
    <row r="11" spans="1:60" ht="18.75" x14ac:dyDescent="0.3">
      <c r="A11" s="259" t="s">
        <v>856</v>
      </c>
      <c r="B11" s="260">
        <v>28</v>
      </c>
      <c r="C11" s="261">
        <v>28</v>
      </c>
      <c r="D11" s="261">
        <v>3</v>
      </c>
      <c r="E11" s="261">
        <v>1</v>
      </c>
      <c r="F11" s="261">
        <v>0</v>
      </c>
      <c r="G11" s="261">
        <v>2</v>
      </c>
      <c r="H11" s="261">
        <v>3</v>
      </c>
      <c r="I11" s="261">
        <v>0</v>
      </c>
      <c r="J11" s="261">
        <v>0</v>
      </c>
      <c r="K11" s="261">
        <v>0</v>
      </c>
      <c r="L11" s="261">
        <v>1</v>
      </c>
      <c r="M11" s="261">
        <v>0</v>
      </c>
      <c r="N11" s="261">
        <v>1</v>
      </c>
      <c r="O11" s="261">
        <v>1</v>
      </c>
      <c r="P11" s="261">
        <v>1</v>
      </c>
      <c r="Q11" s="261">
        <v>0</v>
      </c>
      <c r="R11" s="261">
        <v>0</v>
      </c>
      <c r="S11" s="261">
        <v>0</v>
      </c>
      <c r="T11" s="261">
        <v>0</v>
      </c>
      <c r="U11" s="261">
        <v>0</v>
      </c>
      <c r="V11" s="261">
        <v>1</v>
      </c>
      <c r="W11" s="261">
        <v>0</v>
      </c>
      <c r="X11" s="261">
        <v>1</v>
      </c>
      <c r="Y11" s="261">
        <v>1</v>
      </c>
      <c r="Z11" s="261">
        <v>0</v>
      </c>
      <c r="AA11" s="261">
        <v>0</v>
      </c>
      <c r="AB11" s="262">
        <v>1</v>
      </c>
      <c r="AC11" s="262">
        <v>0</v>
      </c>
      <c r="AD11" s="262">
        <v>1</v>
      </c>
      <c r="AE11" s="262">
        <v>0</v>
      </c>
      <c r="AF11" s="262">
        <v>0</v>
      </c>
      <c r="AG11" s="262">
        <v>0</v>
      </c>
      <c r="AH11" s="262">
        <v>0</v>
      </c>
      <c r="AI11" s="262">
        <v>0</v>
      </c>
      <c r="AJ11" s="262">
        <v>0</v>
      </c>
      <c r="AK11" s="262">
        <v>0</v>
      </c>
      <c r="AL11" s="262">
        <v>0</v>
      </c>
      <c r="AM11" s="262">
        <v>0</v>
      </c>
      <c r="AN11" s="262">
        <v>0</v>
      </c>
      <c r="AO11" s="262">
        <v>0</v>
      </c>
      <c r="AP11" s="262">
        <v>0</v>
      </c>
      <c r="AQ11" s="262">
        <v>0</v>
      </c>
      <c r="AR11" s="262">
        <v>0</v>
      </c>
      <c r="AS11" s="262">
        <v>0</v>
      </c>
      <c r="AT11" s="262">
        <v>0</v>
      </c>
      <c r="AU11" s="262">
        <v>0</v>
      </c>
      <c r="AV11" s="262">
        <v>0</v>
      </c>
      <c r="AW11" s="262">
        <v>0</v>
      </c>
      <c r="AX11" s="262">
        <v>0</v>
      </c>
      <c r="AY11" s="262">
        <v>0</v>
      </c>
      <c r="AZ11" s="262">
        <v>0</v>
      </c>
      <c r="BA11" s="262">
        <v>0</v>
      </c>
      <c r="BB11" s="262">
        <v>0</v>
      </c>
      <c r="BC11" s="58"/>
      <c r="BD11" s="58"/>
      <c r="BE11" s="58">
        <v>1</v>
      </c>
      <c r="BF11" s="58">
        <v>1</v>
      </c>
      <c r="BG11" s="58">
        <v>0</v>
      </c>
      <c r="BH11" s="58">
        <v>0</v>
      </c>
    </row>
    <row r="12" spans="1:60" ht="18.75" x14ac:dyDescent="0.3">
      <c r="A12" s="259" t="s">
        <v>857</v>
      </c>
      <c r="B12" s="260">
        <v>14</v>
      </c>
      <c r="C12" s="261">
        <v>14</v>
      </c>
      <c r="D12" s="261">
        <v>1</v>
      </c>
      <c r="E12" s="261">
        <v>0</v>
      </c>
      <c r="F12" s="261">
        <v>1</v>
      </c>
      <c r="G12" s="261">
        <v>0</v>
      </c>
      <c r="H12" s="261">
        <v>1</v>
      </c>
      <c r="I12" s="261">
        <v>1</v>
      </c>
      <c r="J12" s="261">
        <v>1</v>
      </c>
      <c r="K12" s="261">
        <v>0</v>
      </c>
      <c r="L12" s="261">
        <v>0</v>
      </c>
      <c r="M12" s="261">
        <v>0</v>
      </c>
      <c r="N12" s="261">
        <v>0</v>
      </c>
      <c r="O12" s="261">
        <v>0</v>
      </c>
      <c r="P12" s="261">
        <v>1</v>
      </c>
      <c r="Q12" s="261">
        <v>0</v>
      </c>
      <c r="R12" s="261">
        <v>0</v>
      </c>
      <c r="S12" s="261">
        <v>0</v>
      </c>
      <c r="T12" s="261">
        <v>0</v>
      </c>
      <c r="U12" s="261">
        <v>0</v>
      </c>
      <c r="V12" s="261">
        <v>0</v>
      </c>
      <c r="W12" s="261">
        <v>0</v>
      </c>
      <c r="X12" s="261">
        <v>0</v>
      </c>
      <c r="Y12" s="261">
        <v>0</v>
      </c>
      <c r="Z12" s="261">
        <v>0</v>
      </c>
      <c r="AA12" s="261">
        <v>0</v>
      </c>
      <c r="AB12" s="262">
        <v>0</v>
      </c>
      <c r="AC12" s="262">
        <v>0</v>
      </c>
      <c r="AD12" s="262">
        <v>0</v>
      </c>
      <c r="AE12" s="262">
        <v>0</v>
      </c>
      <c r="AF12" s="262">
        <v>0</v>
      </c>
      <c r="AG12" s="262">
        <v>0</v>
      </c>
      <c r="AH12" s="262">
        <v>0</v>
      </c>
      <c r="AI12" s="262">
        <v>0</v>
      </c>
      <c r="AJ12" s="262">
        <v>0</v>
      </c>
      <c r="AK12" s="262">
        <v>0</v>
      </c>
      <c r="AL12" s="262">
        <v>0</v>
      </c>
      <c r="AM12" s="262">
        <v>0</v>
      </c>
      <c r="AN12" s="262">
        <v>0</v>
      </c>
      <c r="AO12" s="262">
        <v>0</v>
      </c>
      <c r="AP12" s="262">
        <v>0</v>
      </c>
      <c r="AQ12" s="262">
        <v>0</v>
      </c>
      <c r="AR12" s="262">
        <v>0</v>
      </c>
      <c r="AS12" s="262">
        <v>0</v>
      </c>
      <c r="AT12" s="262">
        <v>0</v>
      </c>
      <c r="AU12" s="262">
        <v>0</v>
      </c>
      <c r="AV12" s="262">
        <v>0</v>
      </c>
      <c r="AW12" s="262">
        <v>0</v>
      </c>
      <c r="AX12" s="262">
        <v>0</v>
      </c>
      <c r="AY12" s="262">
        <v>0</v>
      </c>
      <c r="AZ12" s="262">
        <v>0</v>
      </c>
      <c r="BA12" s="262">
        <v>0</v>
      </c>
      <c r="BB12" s="262">
        <v>0</v>
      </c>
      <c r="BC12" s="58"/>
      <c r="BD12" s="58"/>
      <c r="BE12" s="58">
        <v>1</v>
      </c>
      <c r="BF12" s="58">
        <v>1</v>
      </c>
      <c r="BG12" s="58">
        <v>0</v>
      </c>
      <c r="BH12" s="58">
        <v>0</v>
      </c>
    </row>
    <row r="13" spans="1:60" ht="18.75" x14ac:dyDescent="0.3">
      <c r="A13" s="139" t="s">
        <v>85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69"/>
      <c r="BD13" s="69"/>
      <c r="BE13" s="69"/>
      <c r="BF13" s="69"/>
      <c r="BG13" s="69"/>
      <c r="BH13" s="69"/>
    </row>
    <row r="14" spans="1:60" ht="18.75" x14ac:dyDescent="0.3">
      <c r="A14" s="277" t="s">
        <v>858</v>
      </c>
      <c r="B14" s="266">
        <v>15</v>
      </c>
      <c r="C14" s="267">
        <v>15</v>
      </c>
      <c r="D14" s="267">
        <v>1</v>
      </c>
      <c r="E14" s="267">
        <v>1</v>
      </c>
      <c r="F14" s="267">
        <v>0</v>
      </c>
      <c r="G14" s="267">
        <v>0</v>
      </c>
      <c r="H14" s="267">
        <v>1</v>
      </c>
      <c r="I14" s="267">
        <v>0</v>
      </c>
      <c r="J14" s="267">
        <v>1</v>
      </c>
      <c r="K14" s="267">
        <v>0</v>
      </c>
      <c r="L14" s="267">
        <v>0</v>
      </c>
      <c r="M14" s="267">
        <v>0</v>
      </c>
      <c r="N14" s="267">
        <v>0</v>
      </c>
      <c r="O14" s="267">
        <v>0</v>
      </c>
      <c r="P14" s="267">
        <v>0</v>
      </c>
      <c r="Q14" s="267">
        <v>1</v>
      </c>
      <c r="R14" s="267">
        <v>0</v>
      </c>
      <c r="S14" s="267">
        <v>0</v>
      </c>
      <c r="T14" s="267">
        <v>0</v>
      </c>
      <c r="U14" s="267">
        <v>0</v>
      </c>
      <c r="V14" s="267">
        <v>0</v>
      </c>
      <c r="W14" s="267">
        <v>0</v>
      </c>
      <c r="X14" s="267">
        <v>0</v>
      </c>
      <c r="Y14" s="267">
        <v>0</v>
      </c>
      <c r="Z14" s="267">
        <v>0</v>
      </c>
      <c r="AA14" s="267">
        <v>0</v>
      </c>
      <c r="AB14" s="268">
        <v>1</v>
      </c>
      <c r="AC14" s="268">
        <v>0</v>
      </c>
      <c r="AD14" s="268">
        <v>0</v>
      </c>
      <c r="AE14" s="268">
        <v>0</v>
      </c>
      <c r="AF14" s="268">
        <v>0</v>
      </c>
      <c r="AG14" s="268">
        <v>0</v>
      </c>
      <c r="AH14" s="268">
        <v>0</v>
      </c>
      <c r="AI14" s="268">
        <v>0</v>
      </c>
      <c r="AJ14" s="268">
        <v>0</v>
      </c>
      <c r="AK14" s="268">
        <v>0</v>
      </c>
      <c r="AL14" s="268">
        <v>0</v>
      </c>
      <c r="AM14" s="268">
        <v>0</v>
      </c>
      <c r="AN14" s="268">
        <v>0</v>
      </c>
      <c r="AO14" s="268">
        <v>0</v>
      </c>
      <c r="AP14" s="268">
        <v>0</v>
      </c>
      <c r="AQ14" s="268">
        <v>0</v>
      </c>
      <c r="AR14" s="268">
        <v>0</v>
      </c>
      <c r="AS14" s="268">
        <v>0</v>
      </c>
      <c r="AT14" s="268">
        <v>0</v>
      </c>
      <c r="AU14" s="268">
        <v>0</v>
      </c>
      <c r="AV14" s="268">
        <v>0</v>
      </c>
      <c r="AW14" s="268">
        <v>0</v>
      </c>
      <c r="AX14" s="268">
        <v>0</v>
      </c>
      <c r="AY14" s="268">
        <v>0</v>
      </c>
      <c r="AZ14" s="268">
        <v>0</v>
      </c>
      <c r="BA14" s="268">
        <v>0</v>
      </c>
      <c r="BB14" s="268">
        <v>0</v>
      </c>
      <c r="BC14" s="69"/>
      <c r="BD14" s="69"/>
      <c r="BE14" s="69">
        <v>1</v>
      </c>
      <c r="BF14" s="69">
        <v>1</v>
      </c>
      <c r="BG14" s="69">
        <v>0</v>
      </c>
      <c r="BH14" s="69">
        <v>0</v>
      </c>
    </row>
    <row r="15" spans="1:60" ht="18.75" x14ac:dyDescent="0.3">
      <c r="A15" s="141" t="s">
        <v>93</v>
      </c>
      <c r="B15" s="88">
        <v>57</v>
      </c>
      <c r="C15" s="88">
        <v>57</v>
      </c>
      <c r="D15" s="88">
        <v>5</v>
      </c>
      <c r="E15" s="88">
        <v>2</v>
      </c>
      <c r="F15" s="88">
        <v>1</v>
      </c>
      <c r="G15" s="88">
        <v>2</v>
      </c>
      <c r="H15" s="88">
        <f t="shared" ref="H15:BB15" si="0">H13+H10</f>
        <v>0</v>
      </c>
      <c r="I15" s="88">
        <f t="shared" si="0"/>
        <v>0</v>
      </c>
      <c r="J15" s="88">
        <f t="shared" si="0"/>
        <v>0</v>
      </c>
      <c r="K15" s="88">
        <f t="shared" si="0"/>
        <v>0</v>
      </c>
      <c r="L15" s="88">
        <f t="shared" si="0"/>
        <v>0</v>
      </c>
      <c r="M15" s="88">
        <f t="shared" si="0"/>
        <v>0</v>
      </c>
      <c r="N15" s="88">
        <f t="shared" si="0"/>
        <v>0</v>
      </c>
      <c r="O15" s="88">
        <f t="shared" si="0"/>
        <v>0</v>
      </c>
      <c r="P15" s="88">
        <f t="shared" si="0"/>
        <v>0</v>
      </c>
      <c r="Q15" s="88">
        <f t="shared" si="0"/>
        <v>0</v>
      </c>
      <c r="R15" s="88">
        <f t="shared" si="0"/>
        <v>0</v>
      </c>
      <c r="S15" s="88">
        <f t="shared" si="0"/>
        <v>0</v>
      </c>
      <c r="T15" s="88">
        <f t="shared" si="0"/>
        <v>0</v>
      </c>
      <c r="U15" s="88">
        <f t="shared" si="0"/>
        <v>0</v>
      </c>
      <c r="V15" s="88">
        <f t="shared" si="0"/>
        <v>0</v>
      </c>
      <c r="W15" s="88">
        <f t="shared" si="0"/>
        <v>0</v>
      </c>
      <c r="X15" s="88">
        <f t="shared" si="0"/>
        <v>0</v>
      </c>
      <c r="Y15" s="88">
        <f t="shared" si="0"/>
        <v>0</v>
      </c>
      <c r="Z15" s="88">
        <f t="shared" si="0"/>
        <v>0</v>
      </c>
      <c r="AA15" s="88">
        <f t="shared" si="0"/>
        <v>0</v>
      </c>
      <c r="AB15" s="88">
        <f t="shared" si="0"/>
        <v>0</v>
      </c>
      <c r="AC15" s="88">
        <f t="shared" si="0"/>
        <v>0</v>
      </c>
      <c r="AD15" s="88">
        <f t="shared" si="0"/>
        <v>0</v>
      </c>
      <c r="AE15" s="88">
        <f t="shared" si="0"/>
        <v>0</v>
      </c>
      <c r="AF15" s="88">
        <f t="shared" si="0"/>
        <v>0</v>
      </c>
      <c r="AG15" s="88">
        <f t="shared" si="0"/>
        <v>0</v>
      </c>
      <c r="AH15" s="88">
        <f t="shared" si="0"/>
        <v>0</v>
      </c>
      <c r="AI15" s="88">
        <f t="shared" si="0"/>
        <v>0</v>
      </c>
      <c r="AJ15" s="88">
        <f t="shared" si="0"/>
        <v>0</v>
      </c>
      <c r="AK15" s="88">
        <f t="shared" si="0"/>
        <v>0</v>
      </c>
      <c r="AL15" s="88">
        <f t="shared" si="0"/>
        <v>0</v>
      </c>
      <c r="AM15" s="88">
        <f t="shared" si="0"/>
        <v>0</v>
      </c>
      <c r="AN15" s="88">
        <f t="shared" si="0"/>
        <v>0</v>
      </c>
      <c r="AO15" s="88">
        <f t="shared" si="0"/>
        <v>0</v>
      </c>
      <c r="AP15" s="88">
        <f t="shared" si="0"/>
        <v>0</v>
      </c>
      <c r="AQ15" s="88">
        <f t="shared" si="0"/>
        <v>0</v>
      </c>
      <c r="AR15" s="88">
        <f t="shared" si="0"/>
        <v>0</v>
      </c>
      <c r="AS15" s="88">
        <f t="shared" si="0"/>
        <v>0</v>
      </c>
      <c r="AT15" s="88">
        <f t="shared" si="0"/>
        <v>0</v>
      </c>
      <c r="AU15" s="88">
        <f t="shared" si="0"/>
        <v>0</v>
      </c>
      <c r="AV15" s="88">
        <f t="shared" si="0"/>
        <v>0</v>
      </c>
      <c r="AW15" s="88">
        <f t="shared" si="0"/>
        <v>0</v>
      </c>
      <c r="AX15" s="88">
        <f t="shared" si="0"/>
        <v>0</v>
      </c>
      <c r="AY15" s="88">
        <f t="shared" si="0"/>
        <v>0</v>
      </c>
      <c r="AZ15" s="88">
        <f t="shared" si="0"/>
        <v>0</v>
      </c>
      <c r="BA15" s="88">
        <f t="shared" si="0"/>
        <v>0</v>
      </c>
      <c r="BB15" s="88">
        <f t="shared" si="0"/>
        <v>0</v>
      </c>
      <c r="BC15" s="69"/>
      <c r="BD15" s="69"/>
      <c r="BE15" s="69"/>
      <c r="BF15" s="69"/>
      <c r="BG15" s="69"/>
      <c r="BH15" s="69"/>
    </row>
    <row r="16" spans="1:60" x14ac:dyDescent="0.25">
      <c r="A16" s="44"/>
      <c r="B16" s="44"/>
      <c r="C16" s="44"/>
      <c r="D16" s="44"/>
      <c r="E16" s="44"/>
      <c r="F16" s="44"/>
      <c r="G16" s="44"/>
      <c r="H16" s="44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</row>
    <row r="17" spans="1:60" x14ac:dyDescent="0.25">
      <c r="A17" s="99"/>
      <c r="B17" s="99"/>
      <c r="C17" s="99"/>
      <c r="D17" s="99"/>
      <c r="E17" s="99"/>
      <c r="F17" s="99"/>
      <c r="G17" s="99"/>
      <c r="H17" s="99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</row>
    <row r="18" spans="1:60" x14ac:dyDescent="0.25">
      <c r="A18" s="454" t="s">
        <v>94</v>
      </c>
      <c r="B18" s="454"/>
      <c r="C18" s="101"/>
      <c r="D18" s="101"/>
      <c r="E18" s="102" t="s">
        <v>95</v>
      </c>
      <c r="F18" s="102" t="s">
        <v>95</v>
      </c>
      <c r="G18" s="102" t="s">
        <v>95</v>
      </c>
      <c r="H18" s="102" t="s">
        <v>95</v>
      </c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</row>
    <row r="19" spans="1:60" x14ac:dyDescent="0.25">
      <c r="A19" s="101"/>
      <c r="B19" s="101"/>
      <c r="C19" s="101"/>
      <c r="D19" s="101"/>
      <c r="E19" s="455" t="s">
        <v>96</v>
      </c>
      <c r="F19" s="455"/>
      <c r="G19" s="455"/>
      <c r="H19" s="455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</row>
    <row r="20" spans="1:60" x14ac:dyDescent="0.25">
      <c r="A20" s="456" t="s">
        <v>95</v>
      </c>
      <c r="B20" s="456"/>
      <c r="C20" s="456"/>
      <c r="D20" s="456"/>
      <c r="E20" s="456"/>
      <c r="F20" s="456"/>
      <c r="G20" s="456"/>
      <c r="H20" s="456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</row>
    <row r="21" spans="1:60" x14ac:dyDescent="0.25">
      <c r="A21" s="455" t="s">
        <v>97</v>
      </c>
      <c r="B21" s="455"/>
      <c r="C21" s="455"/>
      <c r="D21" s="455"/>
      <c r="E21" s="455"/>
      <c r="F21" s="455"/>
      <c r="G21" s="103"/>
      <c r="H21" s="103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</row>
    <row r="22" spans="1:60" x14ac:dyDescent="0.25">
      <c r="A22" s="104"/>
      <c r="B22" s="104"/>
      <c r="C22" s="104"/>
      <c r="D22" s="104"/>
      <c r="E22" s="104"/>
      <c r="F22" s="104"/>
      <c r="G22" s="104"/>
      <c r="H22" s="10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</row>
    <row r="23" spans="1:60" x14ac:dyDescent="0.25">
      <c r="A23" s="104"/>
      <c r="B23" s="104"/>
      <c r="C23" s="104"/>
      <c r="D23" s="104"/>
      <c r="E23" s="104"/>
      <c r="F23" s="104"/>
      <c r="G23" s="104"/>
      <c r="H23" s="10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</row>
    <row r="24" spans="1:60" x14ac:dyDescent="0.25">
      <c r="A24" s="104"/>
      <c r="B24" s="104"/>
      <c r="C24" s="104"/>
      <c r="D24" s="104"/>
      <c r="E24" s="104"/>
      <c r="F24" s="104"/>
      <c r="G24" s="104"/>
      <c r="H24" s="10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</row>
    <row r="25" spans="1:60" x14ac:dyDescent="0.25">
      <c r="A25" s="1"/>
      <c r="B25" s="1"/>
      <c r="C25" s="1"/>
      <c r="D25" s="1"/>
      <c r="E25" s="1"/>
      <c r="F25" s="1"/>
      <c r="G25" s="1"/>
      <c r="H25" s="1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</row>
    <row r="26" spans="1:60" x14ac:dyDescent="0.25">
      <c r="A26" s="1"/>
      <c r="B26" s="1"/>
      <c r="C26" s="1"/>
      <c r="D26" s="1"/>
      <c r="E26" s="1"/>
      <c r="F26" s="1"/>
      <c r="G26" s="1"/>
      <c r="H26" s="1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</row>
  </sheetData>
  <mergeCells count="65">
    <mergeCell ref="A18:B18"/>
    <mergeCell ref="E19:H19"/>
    <mergeCell ref="A20:H20"/>
    <mergeCell ref="A21:F21"/>
    <mergeCell ref="AX6:BA7"/>
    <mergeCell ref="BB6:BB8"/>
    <mergeCell ref="L7:L8"/>
    <mergeCell ref="M7:M8"/>
    <mergeCell ref="N7:N8"/>
    <mergeCell ref="O7:O8"/>
    <mergeCell ref="P7:P8"/>
    <mergeCell ref="Q7:Q8"/>
    <mergeCell ref="T7:U7"/>
    <mergeCell ref="V7:W7"/>
    <mergeCell ref="X7:Y7"/>
    <mergeCell ref="Z7:AA7"/>
    <mergeCell ref="AH7:AI7"/>
    <mergeCell ref="AJ7:AK7"/>
    <mergeCell ref="AL7:AM7"/>
    <mergeCell ref="AN7:AO7"/>
    <mergeCell ref="AE6:AE8"/>
    <mergeCell ref="AF6:AF8"/>
    <mergeCell ref="AG6:AG8"/>
    <mergeCell ref="AH6:AO6"/>
    <mergeCell ref="AP6:AW6"/>
    <mergeCell ref="AP7:AQ7"/>
    <mergeCell ref="AR7:AS7"/>
    <mergeCell ref="AT7:AU7"/>
    <mergeCell ref="AV7:AW7"/>
    <mergeCell ref="R6:R8"/>
    <mergeCell ref="S6:S8"/>
    <mergeCell ref="T6:AA6"/>
    <mergeCell ref="AC6:AC8"/>
    <mergeCell ref="AD6:AD8"/>
    <mergeCell ref="I6:I8"/>
    <mergeCell ref="J6:J8"/>
    <mergeCell ref="K6:K8"/>
    <mergeCell ref="L6:N6"/>
    <mergeCell ref="O6:Q6"/>
    <mergeCell ref="BD3:BD8"/>
    <mergeCell ref="BE3:BE8"/>
    <mergeCell ref="BF3:BF8"/>
    <mergeCell ref="BG3:BG8"/>
    <mergeCell ref="BH3:BH8"/>
    <mergeCell ref="A3:A8"/>
    <mergeCell ref="B3:B8"/>
    <mergeCell ref="C3:AA3"/>
    <mergeCell ref="AB3:BA3"/>
    <mergeCell ref="BC3:BC8"/>
    <mergeCell ref="C4:AA4"/>
    <mergeCell ref="AB4:BA4"/>
    <mergeCell ref="C5:C8"/>
    <mergeCell ref="E5:AA5"/>
    <mergeCell ref="AB5:AB8"/>
    <mergeCell ref="AC5:BA5"/>
    <mergeCell ref="D6:D8"/>
    <mergeCell ref="E6:E8"/>
    <mergeCell ref="F6:F8"/>
    <mergeCell ref="G6:G8"/>
    <mergeCell ref="H6:H8"/>
    <mergeCell ref="A1:O1"/>
    <mergeCell ref="AX1:AX2"/>
    <mergeCell ref="AY1:AY2"/>
    <mergeCell ref="AZ1:AZ2"/>
    <mergeCell ref="A2:M2"/>
  </mergeCells>
  <pageMargins left="0.70078740157480324" right="0.70078740157480324" top="0.75196850393700787" bottom="0.75196850393700787" header="0.3" footer="0.3"/>
  <pageSetup paperSize="9" firstPageNumber="2147483648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H37"/>
  <sheetViews>
    <sheetView topLeftCell="A7" workbookViewId="0">
      <pane xSplit="1" topLeftCell="B1" activePane="topRight" state="frozen"/>
      <selection pane="topRight" activeCell="A7" sqref="A7"/>
    </sheetView>
  </sheetViews>
  <sheetFormatPr defaultRowHeight="15" x14ac:dyDescent="0.25"/>
  <cols>
    <col min="1" max="1" width="37.5703125" customWidth="1"/>
    <col min="2" max="2" width="11.42578125" customWidth="1"/>
    <col min="3" max="53" width="12.5703125" bestFit="1"/>
    <col min="54" max="60" width="16.7109375" customWidth="1"/>
  </cols>
  <sheetData>
    <row r="1" spans="1:60" ht="24.6" customHeight="1" x14ac:dyDescent="0.25">
      <c r="A1" s="394" t="s">
        <v>98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96"/>
      <c r="AY1" s="396"/>
      <c r="AZ1" s="396"/>
      <c r="BA1" s="3"/>
      <c r="BB1" s="3"/>
      <c r="BC1" s="4"/>
      <c r="BD1" s="4"/>
      <c r="BE1" s="4"/>
      <c r="BF1" s="4"/>
      <c r="BG1" s="4"/>
      <c r="BH1" s="4"/>
    </row>
    <row r="2" spans="1:60" ht="28.15" customHeight="1" x14ac:dyDescent="0.25">
      <c r="A2" s="398" t="s">
        <v>1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397"/>
      <c r="AY2" s="397"/>
      <c r="AZ2" s="397"/>
      <c r="BA2" s="6"/>
      <c r="BB2" s="6"/>
      <c r="BC2" s="7"/>
      <c r="BD2" s="7"/>
      <c r="BE2" s="7"/>
      <c r="BF2" s="7"/>
      <c r="BG2" s="7"/>
      <c r="BH2" s="7"/>
    </row>
    <row r="3" spans="1:60" ht="18.75" x14ac:dyDescent="0.25">
      <c r="A3" s="400" t="s">
        <v>2</v>
      </c>
      <c r="B3" s="402" t="s">
        <v>3</v>
      </c>
      <c r="C3" s="404" t="s">
        <v>4</v>
      </c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05"/>
      <c r="T3" s="405"/>
      <c r="U3" s="405"/>
      <c r="V3" s="405"/>
      <c r="W3" s="405"/>
      <c r="X3" s="405"/>
      <c r="Y3" s="405"/>
      <c r="Z3" s="405"/>
      <c r="AA3" s="406"/>
      <c r="AB3" s="407" t="s">
        <v>5</v>
      </c>
      <c r="AC3" s="408"/>
      <c r="AD3" s="408"/>
      <c r="AE3" s="408"/>
      <c r="AF3" s="408"/>
      <c r="AG3" s="408"/>
      <c r="AH3" s="408"/>
      <c r="AI3" s="408"/>
      <c r="AJ3" s="408"/>
      <c r="AK3" s="408"/>
      <c r="AL3" s="408"/>
      <c r="AM3" s="408"/>
      <c r="AN3" s="408"/>
      <c r="AO3" s="408"/>
      <c r="AP3" s="408"/>
      <c r="AQ3" s="408"/>
      <c r="AR3" s="408"/>
      <c r="AS3" s="408"/>
      <c r="AT3" s="408"/>
      <c r="AU3" s="408"/>
      <c r="AV3" s="408"/>
      <c r="AW3" s="408"/>
      <c r="AX3" s="408"/>
      <c r="AY3" s="408"/>
      <c r="AZ3" s="408"/>
      <c r="BA3" s="409"/>
      <c r="BB3" s="8"/>
      <c r="BC3" s="410" t="s">
        <v>6</v>
      </c>
      <c r="BD3" s="410" t="s">
        <v>7</v>
      </c>
      <c r="BE3" s="410" t="s">
        <v>8</v>
      </c>
      <c r="BF3" s="410" t="s">
        <v>9</v>
      </c>
      <c r="BG3" s="410" t="s">
        <v>10</v>
      </c>
      <c r="BH3" s="410" t="s">
        <v>11</v>
      </c>
    </row>
    <row r="4" spans="1:60" ht="15.75" x14ac:dyDescent="0.25">
      <c r="A4" s="401"/>
      <c r="B4" s="403"/>
      <c r="C4" s="412" t="s">
        <v>12</v>
      </c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  <c r="O4" s="413"/>
      <c r="P4" s="413"/>
      <c r="Q4" s="413"/>
      <c r="R4" s="413"/>
      <c r="S4" s="413"/>
      <c r="T4" s="413"/>
      <c r="U4" s="413"/>
      <c r="V4" s="413"/>
      <c r="W4" s="413"/>
      <c r="X4" s="413"/>
      <c r="Y4" s="413"/>
      <c r="Z4" s="413"/>
      <c r="AA4" s="414"/>
      <c r="AB4" s="415" t="s">
        <v>13</v>
      </c>
      <c r="AC4" s="416"/>
      <c r="AD4" s="416"/>
      <c r="AE4" s="416"/>
      <c r="AF4" s="416"/>
      <c r="AG4" s="416"/>
      <c r="AH4" s="416"/>
      <c r="AI4" s="416"/>
      <c r="AJ4" s="416"/>
      <c r="AK4" s="416"/>
      <c r="AL4" s="416"/>
      <c r="AM4" s="416"/>
      <c r="AN4" s="416"/>
      <c r="AO4" s="416"/>
      <c r="AP4" s="416"/>
      <c r="AQ4" s="416"/>
      <c r="AR4" s="416"/>
      <c r="AS4" s="416"/>
      <c r="AT4" s="416"/>
      <c r="AU4" s="416"/>
      <c r="AV4" s="416"/>
      <c r="AW4" s="416"/>
      <c r="AX4" s="416"/>
      <c r="AY4" s="416"/>
      <c r="AZ4" s="416"/>
      <c r="BA4" s="417"/>
      <c r="BB4" s="10"/>
      <c r="BC4" s="411"/>
      <c r="BD4" s="411"/>
      <c r="BE4" s="411"/>
      <c r="BF4" s="411"/>
      <c r="BG4" s="411"/>
      <c r="BH4" s="411"/>
    </row>
    <row r="5" spans="1:60" ht="18.600000000000001" customHeight="1" x14ac:dyDescent="0.25">
      <c r="A5" s="401"/>
      <c r="B5" s="403"/>
      <c r="C5" s="418" t="s">
        <v>14</v>
      </c>
      <c r="D5" s="11"/>
      <c r="E5" s="420" t="s">
        <v>15</v>
      </c>
      <c r="F5" s="421"/>
      <c r="G5" s="421"/>
      <c r="H5" s="421"/>
      <c r="I5" s="421"/>
      <c r="J5" s="421"/>
      <c r="K5" s="421"/>
      <c r="L5" s="421"/>
      <c r="M5" s="421"/>
      <c r="N5" s="421"/>
      <c r="O5" s="421"/>
      <c r="P5" s="421"/>
      <c r="Q5" s="421"/>
      <c r="R5" s="421"/>
      <c r="S5" s="421"/>
      <c r="T5" s="421"/>
      <c r="U5" s="421"/>
      <c r="V5" s="421"/>
      <c r="W5" s="421"/>
      <c r="X5" s="421"/>
      <c r="Y5" s="421"/>
      <c r="Z5" s="421"/>
      <c r="AA5" s="422"/>
      <c r="AB5" s="423" t="s">
        <v>16</v>
      </c>
      <c r="AC5" s="425" t="s">
        <v>17</v>
      </c>
      <c r="AD5" s="426"/>
      <c r="AE5" s="426"/>
      <c r="AF5" s="426"/>
      <c r="AG5" s="426"/>
      <c r="AH5" s="426"/>
      <c r="AI5" s="426"/>
      <c r="AJ5" s="426"/>
      <c r="AK5" s="426"/>
      <c r="AL5" s="426"/>
      <c r="AM5" s="426"/>
      <c r="AN5" s="426"/>
      <c r="AO5" s="426"/>
      <c r="AP5" s="426"/>
      <c r="AQ5" s="426"/>
      <c r="AR5" s="426"/>
      <c r="AS5" s="426"/>
      <c r="AT5" s="426"/>
      <c r="AU5" s="426"/>
      <c r="AV5" s="426"/>
      <c r="AW5" s="426"/>
      <c r="AX5" s="426"/>
      <c r="AY5" s="426"/>
      <c r="AZ5" s="426"/>
      <c r="BA5" s="427"/>
      <c r="BB5" s="13"/>
      <c r="BC5" s="411"/>
      <c r="BD5" s="411"/>
      <c r="BE5" s="411"/>
      <c r="BF5" s="411"/>
      <c r="BG5" s="411"/>
      <c r="BH5" s="411"/>
    </row>
    <row r="6" spans="1:60" ht="26.45" customHeight="1" x14ac:dyDescent="0.25">
      <c r="A6" s="401"/>
      <c r="B6" s="403"/>
      <c r="C6" s="419"/>
      <c r="D6" s="418" t="s">
        <v>18</v>
      </c>
      <c r="E6" s="418" t="s">
        <v>19</v>
      </c>
      <c r="F6" s="418" t="s">
        <v>20</v>
      </c>
      <c r="G6" s="418" t="s">
        <v>21</v>
      </c>
      <c r="H6" s="418" t="s">
        <v>22</v>
      </c>
      <c r="I6" s="418" t="s">
        <v>23</v>
      </c>
      <c r="J6" s="418" t="s">
        <v>24</v>
      </c>
      <c r="K6" s="418" t="s">
        <v>25</v>
      </c>
      <c r="L6" s="429" t="s">
        <v>26</v>
      </c>
      <c r="M6" s="430"/>
      <c r="N6" s="431"/>
      <c r="O6" s="429" t="s">
        <v>27</v>
      </c>
      <c r="P6" s="430"/>
      <c r="Q6" s="431"/>
      <c r="R6" s="418" t="s">
        <v>28</v>
      </c>
      <c r="S6" s="418" t="s">
        <v>29</v>
      </c>
      <c r="T6" s="429" t="s">
        <v>30</v>
      </c>
      <c r="U6" s="430"/>
      <c r="V6" s="430"/>
      <c r="W6" s="430"/>
      <c r="X6" s="430"/>
      <c r="Y6" s="430"/>
      <c r="Z6" s="430"/>
      <c r="AA6" s="431"/>
      <c r="AB6" s="424"/>
      <c r="AC6" s="423" t="s">
        <v>31</v>
      </c>
      <c r="AD6" s="423" t="s">
        <v>32</v>
      </c>
      <c r="AE6" s="423" t="s">
        <v>33</v>
      </c>
      <c r="AF6" s="423" t="s">
        <v>28</v>
      </c>
      <c r="AG6" s="423" t="s">
        <v>34</v>
      </c>
      <c r="AH6" s="436" t="s">
        <v>30</v>
      </c>
      <c r="AI6" s="437"/>
      <c r="AJ6" s="437"/>
      <c r="AK6" s="437"/>
      <c r="AL6" s="437"/>
      <c r="AM6" s="437"/>
      <c r="AN6" s="437"/>
      <c r="AO6" s="438"/>
      <c r="AP6" s="436" t="s">
        <v>35</v>
      </c>
      <c r="AQ6" s="437"/>
      <c r="AR6" s="437"/>
      <c r="AS6" s="437"/>
      <c r="AT6" s="437"/>
      <c r="AU6" s="437"/>
      <c r="AV6" s="437"/>
      <c r="AW6" s="438"/>
      <c r="AX6" s="439" t="s">
        <v>99</v>
      </c>
      <c r="AY6" s="440"/>
      <c r="AZ6" s="440"/>
      <c r="BA6" s="441"/>
      <c r="BB6" s="423" t="s">
        <v>37</v>
      </c>
      <c r="BC6" s="411"/>
      <c r="BD6" s="411"/>
      <c r="BE6" s="411"/>
      <c r="BF6" s="411"/>
      <c r="BG6" s="411"/>
      <c r="BH6" s="411"/>
    </row>
    <row r="7" spans="1:60" ht="33.6" customHeight="1" x14ac:dyDescent="0.25">
      <c r="A7" s="401"/>
      <c r="B7" s="403"/>
      <c r="C7" s="419"/>
      <c r="D7" s="419"/>
      <c r="E7" s="428"/>
      <c r="F7" s="428"/>
      <c r="G7" s="428"/>
      <c r="H7" s="428"/>
      <c r="I7" s="428"/>
      <c r="J7" s="428"/>
      <c r="K7" s="428"/>
      <c r="L7" s="418" t="s">
        <v>38</v>
      </c>
      <c r="M7" s="418" t="s">
        <v>39</v>
      </c>
      <c r="N7" s="418" t="s">
        <v>40</v>
      </c>
      <c r="O7" s="418" t="s">
        <v>41</v>
      </c>
      <c r="P7" s="418" t="s">
        <v>32</v>
      </c>
      <c r="Q7" s="418" t="s">
        <v>42</v>
      </c>
      <c r="R7" s="432"/>
      <c r="S7" s="419"/>
      <c r="T7" s="429" t="s">
        <v>43</v>
      </c>
      <c r="U7" s="431"/>
      <c r="V7" s="429" t="s">
        <v>44</v>
      </c>
      <c r="W7" s="431"/>
      <c r="X7" s="429" t="s">
        <v>45</v>
      </c>
      <c r="Y7" s="431"/>
      <c r="Z7" s="429" t="s">
        <v>46</v>
      </c>
      <c r="AA7" s="431"/>
      <c r="AB7" s="424"/>
      <c r="AC7" s="434"/>
      <c r="AD7" s="434"/>
      <c r="AE7" s="434"/>
      <c r="AF7" s="434"/>
      <c r="AG7" s="434"/>
      <c r="AH7" s="436" t="s">
        <v>43</v>
      </c>
      <c r="AI7" s="438"/>
      <c r="AJ7" s="436" t="s">
        <v>44</v>
      </c>
      <c r="AK7" s="438"/>
      <c r="AL7" s="436" t="s">
        <v>45</v>
      </c>
      <c r="AM7" s="438"/>
      <c r="AN7" s="436" t="s">
        <v>46</v>
      </c>
      <c r="AO7" s="438"/>
      <c r="AP7" s="436" t="s">
        <v>43</v>
      </c>
      <c r="AQ7" s="438"/>
      <c r="AR7" s="436" t="s">
        <v>44</v>
      </c>
      <c r="AS7" s="438"/>
      <c r="AT7" s="436" t="s">
        <v>45</v>
      </c>
      <c r="AU7" s="438"/>
      <c r="AV7" s="436" t="s">
        <v>46</v>
      </c>
      <c r="AW7" s="438"/>
      <c r="AX7" s="424"/>
      <c r="AY7" s="442"/>
      <c r="AZ7" s="442"/>
      <c r="BA7" s="442"/>
      <c r="BB7" s="434"/>
      <c r="BC7" s="411"/>
      <c r="BD7" s="411"/>
      <c r="BE7" s="411"/>
      <c r="BF7" s="411"/>
      <c r="BG7" s="411"/>
      <c r="BH7" s="411"/>
    </row>
    <row r="8" spans="1:60" ht="109.15" customHeight="1" x14ac:dyDescent="0.25">
      <c r="A8" s="401"/>
      <c r="B8" s="403"/>
      <c r="C8" s="419"/>
      <c r="D8" s="419"/>
      <c r="E8" s="428"/>
      <c r="F8" s="428"/>
      <c r="G8" s="428"/>
      <c r="H8" s="428"/>
      <c r="I8" s="428"/>
      <c r="J8" s="428"/>
      <c r="K8" s="428"/>
      <c r="L8" s="428"/>
      <c r="M8" s="428"/>
      <c r="N8" s="428"/>
      <c r="O8" s="428"/>
      <c r="P8" s="428"/>
      <c r="Q8" s="428"/>
      <c r="R8" s="433"/>
      <c r="S8" s="419"/>
      <c r="T8" s="11" t="s">
        <v>47</v>
      </c>
      <c r="U8" s="11" t="s">
        <v>48</v>
      </c>
      <c r="V8" s="11" t="s">
        <v>47</v>
      </c>
      <c r="W8" s="11" t="s">
        <v>48</v>
      </c>
      <c r="X8" s="11" t="s">
        <v>47</v>
      </c>
      <c r="Y8" s="11" t="s">
        <v>48</v>
      </c>
      <c r="Z8" s="11" t="s">
        <v>47</v>
      </c>
      <c r="AA8" s="11" t="s">
        <v>48</v>
      </c>
      <c r="AB8" s="424"/>
      <c r="AC8" s="435"/>
      <c r="AD8" s="435"/>
      <c r="AE8" s="435"/>
      <c r="AF8" s="435"/>
      <c r="AG8" s="435"/>
      <c r="AH8" s="14" t="s">
        <v>47</v>
      </c>
      <c r="AI8" s="14" t="s">
        <v>48</v>
      </c>
      <c r="AJ8" s="14" t="s">
        <v>47</v>
      </c>
      <c r="AK8" s="14" t="s">
        <v>48</v>
      </c>
      <c r="AL8" s="14" t="s">
        <v>47</v>
      </c>
      <c r="AM8" s="14" t="s">
        <v>48</v>
      </c>
      <c r="AN8" s="14" t="s">
        <v>47</v>
      </c>
      <c r="AO8" s="14" t="s">
        <v>48</v>
      </c>
      <c r="AP8" s="14" t="s">
        <v>47</v>
      </c>
      <c r="AQ8" s="14" t="s">
        <v>48</v>
      </c>
      <c r="AR8" s="14" t="s">
        <v>47</v>
      </c>
      <c r="AS8" s="14" t="s">
        <v>48</v>
      </c>
      <c r="AT8" s="14" t="s">
        <v>47</v>
      </c>
      <c r="AU8" s="14" t="s">
        <v>48</v>
      </c>
      <c r="AV8" s="14" t="s">
        <v>47</v>
      </c>
      <c r="AW8" s="14" t="s">
        <v>48</v>
      </c>
      <c r="AX8" s="14" t="s">
        <v>49</v>
      </c>
      <c r="AY8" s="14" t="s">
        <v>50</v>
      </c>
      <c r="AZ8" s="14" t="s">
        <v>51</v>
      </c>
      <c r="BA8" s="14" t="s">
        <v>52</v>
      </c>
      <c r="BB8" s="435"/>
      <c r="BC8" s="411"/>
      <c r="BD8" s="411"/>
      <c r="BE8" s="411"/>
      <c r="BF8" s="411"/>
      <c r="BG8" s="411"/>
      <c r="BH8" s="411"/>
    </row>
    <row r="9" spans="1:60" x14ac:dyDescent="0.25">
      <c r="A9" s="15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  <c r="O9" s="16">
        <v>15</v>
      </c>
      <c r="P9" s="16">
        <v>16</v>
      </c>
      <c r="Q9" s="16">
        <v>17</v>
      </c>
      <c r="R9" s="16">
        <v>18</v>
      </c>
      <c r="S9" s="16">
        <v>19</v>
      </c>
      <c r="T9" s="16">
        <v>20</v>
      </c>
      <c r="U9" s="16">
        <v>21</v>
      </c>
      <c r="V9" s="16">
        <v>22</v>
      </c>
      <c r="W9" s="16">
        <v>23</v>
      </c>
      <c r="X9" s="16">
        <v>24</v>
      </c>
      <c r="Y9" s="16">
        <v>25</v>
      </c>
      <c r="Z9" s="16">
        <v>26</v>
      </c>
      <c r="AA9" s="16">
        <v>27</v>
      </c>
      <c r="AB9" s="16">
        <v>28</v>
      </c>
      <c r="AC9" s="16">
        <v>29</v>
      </c>
      <c r="AD9" s="16">
        <v>30</v>
      </c>
      <c r="AE9" s="16">
        <v>31</v>
      </c>
      <c r="AF9" s="16">
        <v>32</v>
      </c>
      <c r="AG9" s="16">
        <v>33</v>
      </c>
      <c r="AH9" s="16">
        <v>34</v>
      </c>
      <c r="AI9" s="16">
        <v>35</v>
      </c>
      <c r="AJ9" s="16">
        <v>36</v>
      </c>
      <c r="AK9" s="16">
        <v>37</v>
      </c>
      <c r="AL9" s="16">
        <v>38</v>
      </c>
      <c r="AM9" s="16">
        <v>39</v>
      </c>
      <c r="AN9" s="16">
        <v>40</v>
      </c>
      <c r="AO9" s="16">
        <v>41</v>
      </c>
      <c r="AP9" s="16">
        <v>42</v>
      </c>
      <c r="AQ9" s="16">
        <v>43</v>
      </c>
      <c r="AR9" s="16">
        <v>44</v>
      </c>
      <c r="AS9" s="16">
        <v>45</v>
      </c>
      <c r="AT9" s="16">
        <v>46</v>
      </c>
      <c r="AU9" s="16">
        <v>47</v>
      </c>
      <c r="AV9" s="16">
        <v>48</v>
      </c>
      <c r="AW9" s="16">
        <v>49</v>
      </c>
      <c r="AX9" s="16">
        <v>50</v>
      </c>
      <c r="AY9" s="16">
        <v>51</v>
      </c>
      <c r="AZ9" s="16">
        <v>52</v>
      </c>
      <c r="BA9" s="16">
        <v>53</v>
      </c>
      <c r="BB9" s="16">
        <v>54</v>
      </c>
      <c r="BC9" s="16">
        <v>55</v>
      </c>
      <c r="BD9" s="16">
        <v>56</v>
      </c>
      <c r="BE9" s="16">
        <v>57</v>
      </c>
      <c r="BF9" s="16">
        <v>58</v>
      </c>
      <c r="BG9" s="16">
        <v>59</v>
      </c>
      <c r="BH9" s="16">
        <v>60</v>
      </c>
    </row>
    <row r="10" spans="1:60" ht="18.75" x14ac:dyDescent="0.3">
      <c r="A10" s="73" t="s">
        <v>74</v>
      </c>
      <c r="B10" s="74">
        <f t="shared" ref="B10:AG10" si="0">B11+B12+B13+B14+B15+B16+B17+B18</f>
        <v>232</v>
      </c>
      <c r="C10" s="74">
        <f t="shared" si="0"/>
        <v>58</v>
      </c>
      <c r="D10" s="74">
        <f t="shared" si="0"/>
        <v>14</v>
      </c>
      <c r="E10" s="74">
        <f t="shared" si="0"/>
        <v>15</v>
      </c>
      <c r="F10" s="74">
        <f t="shared" si="0"/>
        <v>17</v>
      </c>
      <c r="G10" s="74">
        <f t="shared" si="0"/>
        <v>12</v>
      </c>
      <c r="H10" s="74">
        <f t="shared" si="0"/>
        <v>33</v>
      </c>
      <c r="I10" s="74">
        <f t="shared" si="0"/>
        <v>2</v>
      </c>
      <c r="J10" s="74">
        <f t="shared" si="0"/>
        <v>19</v>
      </c>
      <c r="K10" s="74">
        <f t="shared" si="0"/>
        <v>1</v>
      </c>
      <c r="L10" s="74">
        <f t="shared" si="0"/>
        <v>18</v>
      </c>
      <c r="M10" s="74">
        <f t="shared" si="0"/>
        <v>9</v>
      </c>
      <c r="N10" s="74">
        <f t="shared" si="0"/>
        <v>3</v>
      </c>
      <c r="O10" s="74">
        <f t="shared" si="0"/>
        <v>7</v>
      </c>
      <c r="P10" s="74">
        <f t="shared" si="0"/>
        <v>16</v>
      </c>
      <c r="Q10" s="74">
        <f t="shared" si="0"/>
        <v>1</v>
      </c>
      <c r="R10" s="74">
        <f t="shared" si="0"/>
        <v>3</v>
      </c>
      <c r="S10" s="74">
        <f t="shared" si="0"/>
        <v>2</v>
      </c>
      <c r="T10" s="74">
        <f t="shared" si="0"/>
        <v>11</v>
      </c>
      <c r="U10" s="74">
        <f t="shared" si="0"/>
        <v>11</v>
      </c>
      <c r="V10" s="74">
        <f t="shared" si="0"/>
        <v>11</v>
      </c>
      <c r="W10" s="74">
        <f t="shared" si="0"/>
        <v>11</v>
      </c>
      <c r="X10" s="74">
        <f t="shared" si="0"/>
        <v>4</v>
      </c>
      <c r="Y10" s="74">
        <f t="shared" si="0"/>
        <v>4</v>
      </c>
      <c r="Z10" s="74">
        <f t="shared" si="0"/>
        <v>0</v>
      </c>
      <c r="AA10" s="74">
        <f t="shared" si="0"/>
        <v>0</v>
      </c>
      <c r="AB10" s="74">
        <f t="shared" si="0"/>
        <v>32</v>
      </c>
      <c r="AC10" s="74">
        <f t="shared" si="0"/>
        <v>8</v>
      </c>
      <c r="AD10" s="74">
        <f t="shared" si="0"/>
        <v>19</v>
      </c>
      <c r="AE10" s="74">
        <f t="shared" si="0"/>
        <v>4</v>
      </c>
      <c r="AF10" s="74">
        <f t="shared" si="0"/>
        <v>10</v>
      </c>
      <c r="AG10" s="74">
        <f t="shared" si="0"/>
        <v>1</v>
      </c>
      <c r="AH10" s="74">
        <f t="shared" ref="AH10:BM10" si="1">AH11+AH12+AH13+AH14+AH15+AH16+AH17+AH18</f>
        <v>7</v>
      </c>
      <c r="AI10" s="74">
        <f t="shared" si="1"/>
        <v>7</v>
      </c>
      <c r="AJ10" s="74">
        <f t="shared" si="1"/>
        <v>4</v>
      </c>
      <c r="AK10" s="74">
        <f t="shared" si="1"/>
        <v>4</v>
      </c>
      <c r="AL10" s="74">
        <f t="shared" si="1"/>
        <v>2</v>
      </c>
      <c r="AM10" s="74">
        <f t="shared" si="1"/>
        <v>2</v>
      </c>
      <c r="AN10" s="74">
        <f t="shared" si="1"/>
        <v>0</v>
      </c>
      <c r="AO10" s="74">
        <f t="shared" si="1"/>
        <v>0</v>
      </c>
      <c r="AP10" s="74">
        <f t="shared" si="1"/>
        <v>12</v>
      </c>
      <c r="AQ10" s="74">
        <f t="shared" si="1"/>
        <v>12</v>
      </c>
      <c r="AR10" s="74">
        <f t="shared" si="1"/>
        <v>8</v>
      </c>
      <c r="AS10" s="74">
        <f t="shared" si="1"/>
        <v>8</v>
      </c>
      <c r="AT10" s="74">
        <f t="shared" si="1"/>
        <v>1</v>
      </c>
      <c r="AU10" s="74">
        <f t="shared" si="1"/>
        <v>1</v>
      </c>
      <c r="AV10" s="74">
        <f t="shared" si="1"/>
        <v>0</v>
      </c>
      <c r="AW10" s="74">
        <f t="shared" si="1"/>
        <v>0</v>
      </c>
      <c r="AX10" s="74">
        <f t="shared" si="1"/>
        <v>0</v>
      </c>
      <c r="AY10" s="74">
        <f t="shared" si="1"/>
        <v>0</v>
      </c>
      <c r="AZ10" s="74">
        <f t="shared" si="1"/>
        <v>1</v>
      </c>
      <c r="BA10" s="74" t="e">
        <f t="shared" si="1"/>
        <v>#VALUE!</v>
      </c>
      <c r="BB10" s="74">
        <f t="shared" si="1"/>
        <v>11</v>
      </c>
      <c r="BC10" s="58"/>
      <c r="BD10" s="58"/>
      <c r="BE10" s="58"/>
      <c r="BF10" s="58"/>
      <c r="BG10" s="58"/>
      <c r="BH10" s="58"/>
    </row>
    <row r="11" spans="1:60" ht="150" x14ac:dyDescent="0.25">
      <c r="A11" s="75" t="s">
        <v>100</v>
      </c>
      <c r="B11" s="76">
        <v>15</v>
      </c>
      <c r="C11" s="77">
        <v>6</v>
      </c>
      <c r="D11" s="77">
        <v>1</v>
      </c>
      <c r="E11" s="77">
        <v>1</v>
      </c>
      <c r="F11" s="77">
        <v>1</v>
      </c>
      <c r="G11" s="77">
        <v>2</v>
      </c>
      <c r="H11" s="77">
        <v>2</v>
      </c>
      <c r="I11" s="77">
        <v>0</v>
      </c>
      <c r="J11" s="77">
        <v>3</v>
      </c>
      <c r="K11" s="77">
        <v>0</v>
      </c>
      <c r="L11" s="77">
        <v>2</v>
      </c>
      <c r="M11" s="77">
        <v>0</v>
      </c>
      <c r="N11" s="77">
        <v>0</v>
      </c>
      <c r="O11" s="77">
        <v>2</v>
      </c>
      <c r="P11" s="77">
        <v>0</v>
      </c>
      <c r="Q11" s="77">
        <v>0</v>
      </c>
      <c r="R11" s="77">
        <v>0</v>
      </c>
      <c r="S11" s="77">
        <v>0</v>
      </c>
      <c r="T11" s="77">
        <v>2</v>
      </c>
      <c r="U11" s="77">
        <v>2</v>
      </c>
      <c r="V11" s="77">
        <v>2</v>
      </c>
      <c r="W11" s="77">
        <v>2</v>
      </c>
      <c r="X11" s="77">
        <v>0</v>
      </c>
      <c r="Y11" s="77">
        <v>0</v>
      </c>
      <c r="Z11" s="77">
        <v>0</v>
      </c>
      <c r="AA11" s="77">
        <v>0</v>
      </c>
      <c r="AB11" s="78">
        <v>2</v>
      </c>
      <c r="AC11" s="78">
        <v>0</v>
      </c>
      <c r="AD11" s="78">
        <v>1</v>
      </c>
      <c r="AE11" s="78">
        <v>1</v>
      </c>
      <c r="AF11" s="78">
        <v>1</v>
      </c>
      <c r="AG11" s="78">
        <v>0</v>
      </c>
      <c r="AH11" s="78">
        <v>0</v>
      </c>
      <c r="AI11" s="78">
        <v>0</v>
      </c>
      <c r="AJ11" s="78">
        <v>0</v>
      </c>
      <c r="AK11" s="78">
        <v>0</v>
      </c>
      <c r="AL11" s="78">
        <v>0</v>
      </c>
      <c r="AM11" s="78">
        <v>0</v>
      </c>
      <c r="AN11" s="78">
        <v>0</v>
      </c>
      <c r="AO11" s="78">
        <v>0</v>
      </c>
      <c r="AP11" s="78">
        <v>2</v>
      </c>
      <c r="AQ11" s="78">
        <v>2</v>
      </c>
      <c r="AR11" s="78">
        <v>1</v>
      </c>
      <c r="AS11" s="78">
        <v>1</v>
      </c>
      <c r="AT11" s="78">
        <v>0</v>
      </c>
      <c r="AU11" s="78">
        <v>0</v>
      </c>
      <c r="AV11" s="78">
        <v>0</v>
      </c>
      <c r="AW11" s="78">
        <v>0</v>
      </c>
      <c r="AX11" s="78">
        <v>0</v>
      </c>
      <c r="AY11" s="78">
        <v>0</v>
      </c>
      <c r="AZ11" s="78">
        <v>0</v>
      </c>
      <c r="BA11" s="78">
        <v>0</v>
      </c>
      <c r="BB11" s="78">
        <v>2</v>
      </c>
      <c r="BC11" s="79" t="s">
        <v>101</v>
      </c>
      <c r="BD11" s="79" t="s">
        <v>101</v>
      </c>
      <c r="BE11" s="79" t="s">
        <v>101</v>
      </c>
      <c r="BF11" s="80" t="s">
        <v>57</v>
      </c>
      <c r="BG11" s="80">
        <v>0</v>
      </c>
      <c r="BH11" s="80">
        <v>1800</v>
      </c>
    </row>
    <row r="12" spans="1:60" ht="60" x14ac:dyDescent="0.25">
      <c r="A12" s="75" t="s">
        <v>102</v>
      </c>
      <c r="B12" s="76">
        <v>17</v>
      </c>
      <c r="C12" s="77">
        <v>6</v>
      </c>
      <c r="D12" s="77">
        <v>1</v>
      </c>
      <c r="E12" s="77">
        <v>1</v>
      </c>
      <c r="F12" s="77">
        <v>1</v>
      </c>
      <c r="G12" s="77">
        <v>0</v>
      </c>
      <c r="H12" s="77">
        <v>3</v>
      </c>
      <c r="I12" s="77">
        <v>0</v>
      </c>
      <c r="J12" s="77">
        <v>3</v>
      </c>
      <c r="K12" s="77">
        <v>1</v>
      </c>
      <c r="L12" s="77">
        <v>2</v>
      </c>
      <c r="M12" s="77">
        <v>0</v>
      </c>
      <c r="N12" s="77">
        <v>0</v>
      </c>
      <c r="O12" s="77">
        <v>0</v>
      </c>
      <c r="P12" s="77">
        <v>4</v>
      </c>
      <c r="Q12" s="77">
        <v>0</v>
      </c>
      <c r="R12" s="77">
        <v>0</v>
      </c>
      <c r="S12" s="77">
        <v>0</v>
      </c>
      <c r="T12" s="77">
        <v>2</v>
      </c>
      <c r="U12" s="77">
        <v>2</v>
      </c>
      <c r="V12" s="77">
        <v>2</v>
      </c>
      <c r="W12" s="77">
        <v>2</v>
      </c>
      <c r="X12" s="77">
        <v>1</v>
      </c>
      <c r="Y12" s="77">
        <v>1</v>
      </c>
      <c r="Z12" s="77">
        <v>0</v>
      </c>
      <c r="AA12" s="77">
        <v>0</v>
      </c>
      <c r="AB12" s="78">
        <v>2</v>
      </c>
      <c r="AC12" s="78">
        <v>0</v>
      </c>
      <c r="AD12" s="78">
        <v>2</v>
      </c>
      <c r="AE12" s="78">
        <v>0</v>
      </c>
      <c r="AF12" s="78">
        <v>1</v>
      </c>
      <c r="AG12" s="78">
        <v>0</v>
      </c>
      <c r="AH12" s="78">
        <v>0</v>
      </c>
      <c r="AI12" s="78">
        <v>0</v>
      </c>
      <c r="AJ12" s="78">
        <v>0</v>
      </c>
      <c r="AK12" s="78">
        <v>0</v>
      </c>
      <c r="AL12" s="78">
        <v>0</v>
      </c>
      <c r="AM12" s="78">
        <v>0</v>
      </c>
      <c r="AN12" s="78">
        <v>0</v>
      </c>
      <c r="AO12" s="78">
        <v>0</v>
      </c>
      <c r="AP12" s="78">
        <v>0</v>
      </c>
      <c r="AQ12" s="78">
        <v>0</v>
      </c>
      <c r="AR12" s="78">
        <v>1</v>
      </c>
      <c r="AS12" s="78">
        <v>1</v>
      </c>
      <c r="AT12" s="78">
        <v>0</v>
      </c>
      <c r="AU12" s="78">
        <v>0</v>
      </c>
      <c r="AV12" s="78">
        <v>0</v>
      </c>
      <c r="AW12" s="78">
        <v>0</v>
      </c>
      <c r="AX12" s="78">
        <v>0</v>
      </c>
      <c r="AY12" s="78">
        <v>0</v>
      </c>
      <c r="AZ12" s="78">
        <v>0</v>
      </c>
      <c r="BA12" s="78">
        <v>0</v>
      </c>
      <c r="BB12" s="78">
        <v>1</v>
      </c>
      <c r="BC12" s="79" t="s">
        <v>103</v>
      </c>
      <c r="BD12" s="79" t="s">
        <v>103</v>
      </c>
      <c r="BE12" s="79" t="s">
        <v>103</v>
      </c>
      <c r="BF12" s="80" t="s">
        <v>57</v>
      </c>
      <c r="BG12" s="80">
        <v>0</v>
      </c>
      <c r="BH12" s="80">
        <v>5800</v>
      </c>
    </row>
    <row r="13" spans="1:60" ht="60" x14ac:dyDescent="0.25">
      <c r="A13" s="75" t="s">
        <v>104</v>
      </c>
      <c r="B13" s="81">
        <v>21</v>
      </c>
      <c r="C13" s="82">
        <v>8</v>
      </c>
      <c r="D13" s="82">
        <v>1</v>
      </c>
      <c r="E13" s="82">
        <v>2</v>
      </c>
      <c r="F13" s="82">
        <v>2</v>
      </c>
      <c r="G13" s="82">
        <v>2</v>
      </c>
      <c r="H13" s="77">
        <v>3</v>
      </c>
      <c r="I13" s="77">
        <v>0</v>
      </c>
      <c r="J13" s="77">
        <v>4</v>
      </c>
      <c r="K13" s="77">
        <v>0</v>
      </c>
      <c r="L13" s="77">
        <v>1</v>
      </c>
      <c r="M13" s="77">
        <v>2</v>
      </c>
      <c r="N13" s="77">
        <v>0</v>
      </c>
      <c r="O13" s="77">
        <v>1</v>
      </c>
      <c r="P13" s="77">
        <v>2</v>
      </c>
      <c r="Q13" s="77">
        <v>0</v>
      </c>
      <c r="R13" s="77">
        <v>0</v>
      </c>
      <c r="S13" s="77">
        <v>1</v>
      </c>
      <c r="T13" s="77">
        <v>2</v>
      </c>
      <c r="U13" s="77">
        <v>2</v>
      </c>
      <c r="V13" s="77">
        <v>1</v>
      </c>
      <c r="W13" s="77">
        <v>1</v>
      </c>
      <c r="X13" s="77">
        <v>0</v>
      </c>
      <c r="Y13" s="77">
        <v>0</v>
      </c>
      <c r="Z13" s="77">
        <v>0</v>
      </c>
      <c r="AA13" s="77">
        <v>0</v>
      </c>
      <c r="AB13" s="78">
        <v>4</v>
      </c>
      <c r="AC13" s="78">
        <v>1</v>
      </c>
      <c r="AD13" s="78">
        <v>3</v>
      </c>
      <c r="AE13" s="78">
        <v>0</v>
      </c>
      <c r="AF13" s="78">
        <v>0</v>
      </c>
      <c r="AG13" s="78">
        <v>0</v>
      </c>
      <c r="AH13" s="78">
        <v>1</v>
      </c>
      <c r="AI13" s="78">
        <v>1</v>
      </c>
      <c r="AJ13" s="78">
        <v>1</v>
      </c>
      <c r="AK13" s="78">
        <v>1</v>
      </c>
      <c r="AL13" s="78">
        <v>0</v>
      </c>
      <c r="AM13" s="78">
        <v>0</v>
      </c>
      <c r="AN13" s="78">
        <v>0</v>
      </c>
      <c r="AO13" s="78">
        <v>0</v>
      </c>
      <c r="AP13" s="78">
        <v>2</v>
      </c>
      <c r="AQ13" s="78">
        <v>2</v>
      </c>
      <c r="AR13" s="78">
        <v>2</v>
      </c>
      <c r="AS13" s="78">
        <v>2</v>
      </c>
      <c r="AT13" s="78">
        <v>1</v>
      </c>
      <c r="AU13" s="78">
        <v>1</v>
      </c>
      <c r="AV13" s="78">
        <v>0</v>
      </c>
      <c r="AW13" s="78">
        <v>0</v>
      </c>
      <c r="AX13" s="78">
        <v>0</v>
      </c>
      <c r="AY13" s="78">
        <v>0</v>
      </c>
      <c r="AZ13" s="78">
        <v>1</v>
      </c>
      <c r="BA13" s="78">
        <v>0</v>
      </c>
      <c r="BB13" s="78">
        <v>2</v>
      </c>
      <c r="BC13" s="83" t="s">
        <v>105</v>
      </c>
      <c r="BD13" s="83" t="s">
        <v>105</v>
      </c>
      <c r="BE13" s="83" t="s">
        <v>105</v>
      </c>
      <c r="BF13" s="80" t="s">
        <v>57</v>
      </c>
      <c r="BG13" s="80">
        <v>0</v>
      </c>
      <c r="BH13" s="80">
        <v>1800</v>
      </c>
    </row>
    <row r="14" spans="1:60" ht="60" x14ac:dyDescent="0.25">
      <c r="A14" s="75" t="s">
        <v>106</v>
      </c>
      <c r="B14" s="84">
        <v>59</v>
      </c>
      <c r="C14" s="85">
        <v>14</v>
      </c>
      <c r="D14" s="85">
        <v>4</v>
      </c>
      <c r="E14" s="85">
        <v>4</v>
      </c>
      <c r="F14" s="85">
        <v>4</v>
      </c>
      <c r="G14" s="85">
        <v>3</v>
      </c>
      <c r="H14" s="77">
        <v>12</v>
      </c>
      <c r="I14" s="77">
        <v>0</v>
      </c>
      <c r="J14" s="77">
        <v>2</v>
      </c>
      <c r="K14" s="77">
        <v>0</v>
      </c>
      <c r="L14" s="77">
        <v>4</v>
      </c>
      <c r="M14" s="77">
        <v>3</v>
      </c>
      <c r="N14" s="77">
        <v>0</v>
      </c>
      <c r="O14" s="77">
        <v>1</v>
      </c>
      <c r="P14" s="77">
        <v>4</v>
      </c>
      <c r="Q14" s="77">
        <v>1</v>
      </c>
      <c r="R14" s="77">
        <v>0</v>
      </c>
      <c r="S14" s="77">
        <v>0</v>
      </c>
      <c r="T14" s="77">
        <v>0</v>
      </c>
      <c r="U14" s="77">
        <v>0</v>
      </c>
      <c r="V14" s="77">
        <v>1</v>
      </c>
      <c r="W14" s="77">
        <v>1</v>
      </c>
      <c r="X14" s="77">
        <v>0</v>
      </c>
      <c r="Y14" s="77">
        <v>0</v>
      </c>
      <c r="Z14" s="77">
        <v>0</v>
      </c>
      <c r="AA14" s="77">
        <v>0</v>
      </c>
      <c r="AB14" s="78">
        <v>9</v>
      </c>
      <c r="AC14" s="78">
        <v>4</v>
      </c>
      <c r="AD14" s="78">
        <v>3</v>
      </c>
      <c r="AE14" s="78">
        <v>1</v>
      </c>
      <c r="AF14" s="78">
        <v>1</v>
      </c>
      <c r="AG14" s="78">
        <v>0</v>
      </c>
      <c r="AH14" s="78">
        <v>0</v>
      </c>
      <c r="AI14" s="78">
        <v>0</v>
      </c>
      <c r="AJ14" s="78">
        <v>0</v>
      </c>
      <c r="AK14" s="78">
        <v>0</v>
      </c>
      <c r="AL14" s="78">
        <v>1</v>
      </c>
      <c r="AM14" s="78">
        <v>1</v>
      </c>
      <c r="AN14" s="78">
        <v>0</v>
      </c>
      <c r="AO14" s="78">
        <v>0</v>
      </c>
      <c r="AP14" s="78">
        <v>0</v>
      </c>
      <c r="AQ14" s="78">
        <v>0</v>
      </c>
      <c r="AR14" s="78">
        <v>1</v>
      </c>
      <c r="AS14" s="78">
        <v>1</v>
      </c>
      <c r="AT14" s="78">
        <v>0</v>
      </c>
      <c r="AU14" s="78">
        <v>0</v>
      </c>
      <c r="AV14" s="78">
        <v>0</v>
      </c>
      <c r="AW14" s="78">
        <v>0</v>
      </c>
      <c r="AX14" s="78">
        <v>0</v>
      </c>
      <c r="AY14" s="78">
        <v>0</v>
      </c>
      <c r="AZ14" s="78">
        <v>0</v>
      </c>
      <c r="BA14" s="78">
        <v>0</v>
      </c>
      <c r="BB14" s="78">
        <v>0</v>
      </c>
      <c r="BC14" s="79" t="s">
        <v>107</v>
      </c>
      <c r="BD14" s="79" t="s">
        <v>107</v>
      </c>
      <c r="BE14" s="79" t="s">
        <v>107</v>
      </c>
      <c r="BF14" s="80" t="s">
        <v>57</v>
      </c>
      <c r="BG14" s="80">
        <v>995</v>
      </c>
      <c r="BH14" s="80">
        <v>5800</v>
      </c>
    </row>
    <row r="15" spans="1:60" ht="75" x14ac:dyDescent="0.25">
      <c r="A15" s="75" t="s">
        <v>108</v>
      </c>
      <c r="B15" s="81">
        <v>46</v>
      </c>
      <c r="C15" s="82">
        <v>10</v>
      </c>
      <c r="D15" s="82">
        <v>4</v>
      </c>
      <c r="E15" s="82">
        <v>4</v>
      </c>
      <c r="F15" s="82">
        <v>4</v>
      </c>
      <c r="G15" s="82">
        <v>2</v>
      </c>
      <c r="H15" s="77">
        <v>4</v>
      </c>
      <c r="I15" s="77">
        <v>2</v>
      </c>
      <c r="J15" s="77">
        <v>4</v>
      </c>
      <c r="K15" s="77">
        <v>0</v>
      </c>
      <c r="L15" s="77">
        <v>4</v>
      </c>
      <c r="M15" s="77">
        <v>2</v>
      </c>
      <c r="N15" s="77">
        <v>2</v>
      </c>
      <c r="O15" s="77">
        <v>0</v>
      </c>
      <c r="P15" s="77">
        <v>3</v>
      </c>
      <c r="Q15" s="77">
        <v>0</v>
      </c>
      <c r="R15" s="77">
        <v>2</v>
      </c>
      <c r="S15" s="77">
        <v>0</v>
      </c>
      <c r="T15" s="77">
        <v>5</v>
      </c>
      <c r="U15" s="77">
        <v>5</v>
      </c>
      <c r="V15" s="77">
        <v>2</v>
      </c>
      <c r="W15" s="77">
        <v>2</v>
      </c>
      <c r="X15" s="77">
        <v>1</v>
      </c>
      <c r="Y15" s="77">
        <v>1</v>
      </c>
      <c r="Z15" s="77">
        <v>0</v>
      </c>
      <c r="AA15" s="77">
        <v>0</v>
      </c>
      <c r="AB15" s="78">
        <v>8</v>
      </c>
      <c r="AC15" s="78">
        <v>2</v>
      </c>
      <c r="AD15" s="78">
        <v>5</v>
      </c>
      <c r="AE15" s="78">
        <v>1</v>
      </c>
      <c r="AF15" s="78">
        <v>4</v>
      </c>
      <c r="AG15" s="78">
        <v>1</v>
      </c>
      <c r="AH15" s="78">
        <v>5</v>
      </c>
      <c r="AI15" s="78">
        <v>5</v>
      </c>
      <c r="AJ15" s="78">
        <v>2</v>
      </c>
      <c r="AK15" s="78">
        <v>2</v>
      </c>
      <c r="AL15" s="78">
        <v>1</v>
      </c>
      <c r="AM15" s="78">
        <v>1</v>
      </c>
      <c r="AN15" s="78">
        <v>0</v>
      </c>
      <c r="AO15" s="78">
        <v>0</v>
      </c>
      <c r="AP15" s="78">
        <v>8</v>
      </c>
      <c r="AQ15" s="78">
        <v>8</v>
      </c>
      <c r="AR15" s="78">
        <v>1</v>
      </c>
      <c r="AS15" s="78">
        <v>1</v>
      </c>
      <c r="AT15" s="78">
        <v>0</v>
      </c>
      <c r="AU15" s="78">
        <v>0</v>
      </c>
      <c r="AV15" s="78">
        <v>0</v>
      </c>
      <c r="AW15" s="78">
        <v>0</v>
      </c>
      <c r="AX15" s="78">
        <v>0</v>
      </c>
      <c r="AY15" s="78">
        <v>0</v>
      </c>
      <c r="AZ15" s="78">
        <v>0</v>
      </c>
      <c r="BA15" s="78" t="s">
        <v>109</v>
      </c>
      <c r="BB15" s="78">
        <v>5</v>
      </c>
      <c r="BC15" s="79" t="s">
        <v>110</v>
      </c>
      <c r="BD15" s="79" t="s">
        <v>110</v>
      </c>
      <c r="BE15" s="79" t="s">
        <v>110</v>
      </c>
      <c r="BF15" s="80" t="s">
        <v>57</v>
      </c>
      <c r="BG15" s="80">
        <v>1000</v>
      </c>
      <c r="BH15" s="80">
        <v>5800</v>
      </c>
    </row>
    <row r="16" spans="1:60" ht="60" x14ac:dyDescent="0.25">
      <c r="A16" s="75" t="s">
        <v>111</v>
      </c>
      <c r="B16" s="84">
        <v>35</v>
      </c>
      <c r="C16" s="85">
        <v>5</v>
      </c>
      <c r="D16" s="85">
        <v>2</v>
      </c>
      <c r="E16" s="85">
        <v>0</v>
      </c>
      <c r="F16" s="77">
        <v>2</v>
      </c>
      <c r="G16" s="77">
        <v>2</v>
      </c>
      <c r="H16" s="77">
        <v>3</v>
      </c>
      <c r="I16" s="77">
        <v>0</v>
      </c>
      <c r="J16" s="77">
        <v>2</v>
      </c>
      <c r="K16" s="77">
        <v>0</v>
      </c>
      <c r="L16" s="77">
        <v>3</v>
      </c>
      <c r="M16" s="77">
        <v>0</v>
      </c>
      <c r="N16" s="77">
        <v>1</v>
      </c>
      <c r="O16" s="77">
        <v>1</v>
      </c>
      <c r="P16" s="77">
        <v>0</v>
      </c>
      <c r="Q16" s="77">
        <v>0</v>
      </c>
      <c r="R16" s="77">
        <v>0</v>
      </c>
      <c r="S16" s="77">
        <v>0</v>
      </c>
      <c r="T16" s="77">
        <v>0</v>
      </c>
      <c r="U16" s="77">
        <v>0</v>
      </c>
      <c r="V16" s="77">
        <v>1</v>
      </c>
      <c r="W16" s="77">
        <v>1</v>
      </c>
      <c r="X16" s="77">
        <v>0</v>
      </c>
      <c r="Y16" s="77">
        <v>0</v>
      </c>
      <c r="Z16" s="77">
        <v>0</v>
      </c>
      <c r="AA16" s="77">
        <v>0</v>
      </c>
      <c r="AB16" s="78">
        <v>3</v>
      </c>
      <c r="AC16" s="78">
        <v>0</v>
      </c>
      <c r="AD16" s="78">
        <v>3</v>
      </c>
      <c r="AE16" s="78">
        <v>0</v>
      </c>
      <c r="AF16" s="78">
        <v>1</v>
      </c>
      <c r="AG16" s="78">
        <v>0</v>
      </c>
      <c r="AH16" s="78">
        <v>0</v>
      </c>
      <c r="AI16" s="78">
        <v>0</v>
      </c>
      <c r="AJ16" s="78">
        <v>0</v>
      </c>
      <c r="AK16" s="78">
        <v>0</v>
      </c>
      <c r="AL16" s="78">
        <v>0</v>
      </c>
      <c r="AM16" s="78">
        <v>0</v>
      </c>
      <c r="AN16" s="78">
        <v>0</v>
      </c>
      <c r="AO16" s="78">
        <v>0</v>
      </c>
      <c r="AP16" s="78">
        <v>0</v>
      </c>
      <c r="AQ16" s="78">
        <v>0</v>
      </c>
      <c r="AR16" s="78">
        <v>1</v>
      </c>
      <c r="AS16" s="78">
        <v>1</v>
      </c>
      <c r="AT16" s="78">
        <v>0</v>
      </c>
      <c r="AU16" s="78">
        <v>0</v>
      </c>
      <c r="AV16" s="78">
        <v>0</v>
      </c>
      <c r="AW16" s="78">
        <v>0</v>
      </c>
      <c r="AX16" s="78">
        <v>0</v>
      </c>
      <c r="AY16" s="78">
        <v>0</v>
      </c>
      <c r="AZ16" s="78">
        <v>0</v>
      </c>
      <c r="BA16" s="78">
        <v>0</v>
      </c>
      <c r="BB16" s="78">
        <v>1</v>
      </c>
      <c r="BC16" s="79" t="s">
        <v>112</v>
      </c>
      <c r="BD16" s="79" t="s">
        <v>112</v>
      </c>
      <c r="BE16" s="79" t="s">
        <v>112</v>
      </c>
      <c r="BF16" s="80" t="s">
        <v>57</v>
      </c>
      <c r="BG16" s="80">
        <v>1000</v>
      </c>
      <c r="BH16" s="80">
        <v>3400</v>
      </c>
    </row>
    <row r="17" spans="1:60" ht="30" x14ac:dyDescent="0.25">
      <c r="A17" s="75" t="s">
        <v>113</v>
      </c>
      <c r="B17" s="84">
        <v>21</v>
      </c>
      <c r="C17" s="85">
        <v>5</v>
      </c>
      <c r="D17" s="85">
        <v>0</v>
      </c>
      <c r="E17" s="85">
        <v>2</v>
      </c>
      <c r="F17" s="77">
        <v>1</v>
      </c>
      <c r="G17" s="77">
        <v>0</v>
      </c>
      <c r="H17" s="77">
        <v>4</v>
      </c>
      <c r="I17" s="77">
        <v>0</v>
      </c>
      <c r="J17" s="77">
        <v>1</v>
      </c>
      <c r="K17" s="77">
        <v>0</v>
      </c>
      <c r="L17" s="77">
        <v>0</v>
      </c>
      <c r="M17" s="77">
        <v>2</v>
      </c>
      <c r="N17" s="77">
        <v>0</v>
      </c>
      <c r="O17" s="77">
        <v>1</v>
      </c>
      <c r="P17" s="77">
        <v>2</v>
      </c>
      <c r="Q17" s="77">
        <v>0</v>
      </c>
      <c r="R17" s="77">
        <v>0</v>
      </c>
      <c r="S17" s="77">
        <v>0</v>
      </c>
      <c r="T17" s="77">
        <v>0</v>
      </c>
      <c r="U17" s="77">
        <v>0</v>
      </c>
      <c r="V17" s="77">
        <v>0</v>
      </c>
      <c r="W17" s="77">
        <v>0</v>
      </c>
      <c r="X17" s="77">
        <v>1</v>
      </c>
      <c r="Y17" s="77">
        <v>1</v>
      </c>
      <c r="Z17" s="77">
        <v>0</v>
      </c>
      <c r="AA17" s="77">
        <v>0</v>
      </c>
      <c r="AB17" s="78">
        <v>2</v>
      </c>
      <c r="AC17" s="78">
        <v>0</v>
      </c>
      <c r="AD17" s="78">
        <v>1</v>
      </c>
      <c r="AE17" s="78">
        <v>1</v>
      </c>
      <c r="AF17" s="78">
        <v>1</v>
      </c>
      <c r="AG17" s="78">
        <v>0</v>
      </c>
      <c r="AH17" s="78">
        <v>1</v>
      </c>
      <c r="AI17" s="78">
        <v>1</v>
      </c>
      <c r="AJ17" s="78">
        <v>1</v>
      </c>
      <c r="AK17" s="78">
        <v>1</v>
      </c>
      <c r="AL17" s="78">
        <v>0</v>
      </c>
      <c r="AM17" s="78">
        <v>0</v>
      </c>
      <c r="AN17" s="78">
        <v>0</v>
      </c>
      <c r="AO17" s="78">
        <v>0</v>
      </c>
      <c r="AP17" s="78">
        <v>0</v>
      </c>
      <c r="AQ17" s="78">
        <v>0</v>
      </c>
      <c r="AR17" s="78">
        <v>0</v>
      </c>
      <c r="AS17" s="78">
        <v>0</v>
      </c>
      <c r="AT17" s="78">
        <v>0</v>
      </c>
      <c r="AU17" s="78">
        <v>0</v>
      </c>
      <c r="AV17" s="78">
        <v>0</v>
      </c>
      <c r="AW17" s="78">
        <v>0</v>
      </c>
      <c r="AX17" s="78">
        <v>0</v>
      </c>
      <c r="AY17" s="78">
        <v>0</v>
      </c>
      <c r="AZ17" s="78">
        <v>0</v>
      </c>
      <c r="BA17" s="78">
        <v>0</v>
      </c>
      <c r="BB17" s="78">
        <v>0</v>
      </c>
      <c r="BC17" s="80" t="s">
        <v>114</v>
      </c>
      <c r="BD17" s="80" t="s">
        <v>114</v>
      </c>
      <c r="BE17" s="86" t="s">
        <v>115</v>
      </c>
      <c r="BF17" s="80" t="s">
        <v>57</v>
      </c>
      <c r="BG17" s="80">
        <v>570</v>
      </c>
      <c r="BH17" s="80">
        <v>0</v>
      </c>
    </row>
    <row r="18" spans="1:60" ht="30" x14ac:dyDescent="0.25">
      <c r="A18" s="75" t="s">
        <v>116</v>
      </c>
      <c r="B18" s="84">
        <v>18</v>
      </c>
      <c r="C18" s="85">
        <v>4</v>
      </c>
      <c r="D18" s="85">
        <v>1</v>
      </c>
      <c r="E18" s="85">
        <v>1</v>
      </c>
      <c r="F18" s="77">
        <v>2</v>
      </c>
      <c r="G18" s="77">
        <v>1</v>
      </c>
      <c r="H18" s="77">
        <v>2</v>
      </c>
      <c r="I18" s="77">
        <v>0</v>
      </c>
      <c r="J18" s="77">
        <v>0</v>
      </c>
      <c r="K18" s="77">
        <v>0</v>
      </c>
      <c r="L18" s="77">
        <v>2</v>
      </c>
      <c r="M18" s="77">
        <v>0</v>
      </c>
      <c r="N18" s="77">
        <v>0</v>
      </c>
      <c r="O18" s="77">
        <v>1</v>
      </c>
      <c r="P18" s="77">
        <v>1</v>
      </c>
      <c r="Q18" s="77">
        <v>0</v>
      </c>
      <c r="R18" s="77">
        <v>1</v>
      </c>
      <c r="S18" s="77">
        <v>1</v>
      </c>
      <c r="T18" s="77">
        <v>0</v>
      </c>
      <c r="U18" s="77">
        <v>0</v>
      </c>
      <c r="V18" s="77">
        <v>2</v>
      </c>
      <c r="W18" s="77">
        <v>2</v>
      </c>
      <c r="X18" s="77">
        <v>1</v>
      </c>
      <c r="Y18" s="77">
        <v>1</v>
      </c>
      <c r="Z18" s="77">
        <v>0</v>
      </c>
      <c r="AA18" s="77">
        <v>0</v>
      </c>
      <c r="AB18" s="78">
        <v>2</v>
      </c>
      <c r="AC18" s="78">
        <v>1</v>
      </c>
      <c r="AD18" s="78">
        <v>1</v>
      </c>
      <c r="AE18" s="78">
        <v>0</v>
      </c>
      <c r="AF18" s="78">
        <v>1</v>
      </c>
      <c r="AG18" s="78">
        <v>0</v>
      </c>
      <c r="AH18" s="78">
        <v>0</v>
      </c>
      <c r="AI18" s="78">
        <v>0</v>
      </c>
      <c r="AJ18" s="78">
        <v>0</v>
      </c>
      <c r="AK18" s="78">
        <v>0</v>
      </c>
      <c r="AL18" s="78">
        <v>0</v>
      </c>
      <c r="AM18" s="78">
        <v>0</v>
      </c>
      <c r="AN18" s="78">
        <v>0</v>
      </c>
      <c r="AO18" s="78">
        <v>0</v>
      </c>
      <c r="AP18" s="78">
        <v>0</v>
      </c>
      <c r="AQ18" s="78">
        <v>0</v>
      </c>
      <c r="AR18" s="78">
        <v>1</v>
      </c>
      <c r="AS18" s="78">
        <v>1</v>
      </c>
      <c r="AT18" s="78">
        <v>0</v>
      </c>
      <c r="AU18" s="78">
        <v>0</v>
      </c>
      <c r="AV18" s="78">
        <v>0</v>
      </c>
      <c r="AW18" s="78">
        <v>0</v>
      </c>
      <c r="AX18" s="78">
        <v>0</v>
      </c>
      <c r="AY18" s="78">
        <v>0</v>
      </c>
      <c r="AZ18" s="78">
        <v>0</v>
      </c>
      <c r="BA18" s="78">
        <v>0</v>
      </c>
      <c r="BB18" s="78">
        <v>0</v>
      </c>
      <c r="BC18" s="80" t="s">
        <v>54</v>
      </c>
      <c r="BD18" s="80" t="s">
        <v>54</v>
      </c>
      <c r="BE18" s="86" t="s">
        <v>115</v>
      </c>
      <c r="BF18" s="80" t="s">
        <v>57</v>
      </c>
      <c r="BG18" s="80">
        <v>0</v>
      </c>
      <c r="BH18" s="80">
        <v>5800</v>
      </c>
    </row>
    <row r="19" spans="1:60" ht="18.75" x14ac:dyDescent="0.3">
      <c r="A19" s="87" t="s">
        <v>85</v>
      </c>
      <c r="B19" s="88">
        <f t="shared" ref="B19:R19" si="2">B20+B21+B22</f>
        <v>37</v>
      </c>
      <c r="C19" s="88">
        <f t="shared" si="2"/>
        <v>14</v>
      </c>
      <c r="D19" s="88">
        <f t="shared" si="2"/>
        <v>1</v>
      </c>
      <c r="E19" s="88">
        <f t="shared" si="2"/>
        <v>4</v>
      </c>
      <c r="F19" s="88">
        <f t="shared" si="2"/>
        <v>8</v>
      </c>
      <c r="G19" s="88">
        <f t="shared" si="2"/>
        <v>2</v>
      </c>
      <c r="H19" s="88">
        <f t="shared" si="2"/>
        <v>5</v>
      </c>
      <c r="I19" s="88">
        <f t="shared" si="2"/>
        <v>1</v>
      </c>
      <c r="J19" s="88">
        <f t="shared" si="2"/>
        <v>7</v>
      </c>
      <c r="K19" s="88">
        <f t="shared" si="2"/>
        <v>2</v>
      </c>
      <c r="L19" s="88">
        <f t="shared" si="2"/>
        <v>1</v>
      </c>
      <c r="M19" s="88">
        <f t="shared" si="2"/>
        <v>6</v>
      </c>
      <c r="N19" s="88">
        <f t="shared" si="2"/>
        <v>0</v>
      </c>
      <c r="O19" s="88">
        <f t="shared" si="2"/>
        <v>1</v>
      </c>
      <c r="P19" s="88">
        <f t="shared" si="2"/>
        <v>4</v>
      </c>
      <c r="Q19" s="88">
        <f t="shared" si="2"/>
        <v>0</v>
      </c>
      <c r="R19" s="88">
        <f t="shared" si="2"/>
        <v>0</v>
      </c>
      <c r="S19" s="88">
        <v>0</v>
      </c>
      <c r="T19" s="88">
        <v>0</v>
      </c>
      <c r="U19" s="88">
        <v>0</v>
      </c>
      <c r="V19" s="88">
        <f t="shared" ref="V19:BB19" si="3">V20+V21+V22</f>
        <v>5</v>
      </c>
      <c r="W19" s="88">
        <f t="shared" si="3"/>
        <v>5</v>
      </c>
      <c r="X19" s="88">
        <f t="shared" si="3"/>
        <v>2</v>
      </c>
      <c r="Y19" s="88">
        <f t="shared" si="3"/>
        <v>2</v>
      </c>
      <c r="Z19" s="88">
        <f t="shared" si="3"/>
        <v>0</v>
      </c>
      <c r="AA19" s="88">
        <f t="shared" si="3"/>
        <v>0</v>
      </c>
      <c r="AB19" s="88">
        <f t="shared" si="3"/>
        <v>5</v>
      </c>
      <c r="AC19" s="88">
        <f t="shared" si="3"/>
        <v>2</v>
      </c>
      <c r="AD19" s="88">
        <f t="shared" si="3"/>
        <v>3</v>
      </c>
      <c r="AE19" s="88">
        <f t="shared" si="3"/>
        <v>0</v>
      </c>
      <c r="AF19" s="88">
        <f t="shared" si="3"/>
        <v>0</v>
      </c>
      <c r="AG19" s="88">
        <f t="shared" si="3"/>
        <v>0</v>
      </c>
      <c r="AH19" s="88">
        <f t="shared" si="3"/>
        <v>0</v>
      </c>
      <c r="AI19" s="88">
        <f t="shared" si="3"/>
        <v>0</v>
      </c>
      <c r="AJ19" s="88">
        <f t="shared" si="3"/>
        <v>1</v>
      </c>
      <c r="AK19" s="88">
        <f t="shared" si="3"/>
        <v>1</v>
      </c>
      <c r="AL19" s="88">
        <f t="shared" si="3"/>
        <v>0</v>
      </c>
      <c r="AM19" s="88">
        <f t="shared" si="3"/>
        <v>0</v>
      </c>
      <c r="AN19" s="88">
        <f t="shared" si="3"/>
        <v>0</v>
      </c>
      <c r="AO19" s="88">
        <f t="shared" si="3"/>
        <v>0</v>
      </c>
      <c r="AP19" s="88">
        <f t="shared" si="3"/>
        <v>3</v>
      </c>
      <c r="AQ19" s="88">
        <f t="shared" si="3"/>
        <v>3</v>
      </c>
      <c r="AR19" s="88">
        <f t="shared" si="3"/>
        <v>2</v>
      </c>
      <c r="AS19" s="88">
        <f t="shared" si="3"/>
        <v>2</v>
      </c>
      <c r="AT19" s="88">
        <f t="shared" si="3"/>
        <v>0</v>
      </c>
      <c r="AU19" s="88">
        <f t="shared" si="3"/>
        <v>0</v>
      </c>
      <c r="AV19" s="88">
        <f t="shared" si="3"/>
        <v>0</v>
      </c>
      <c r="AW19" s="88">
        <f t="shared" si="3"/>
        <v>0</v>
      </c>
      <c r="AX19" s="88">
        <f t="shared" si="3"/>
        <v>0</v>
      </c>
      <c r="AY19" s="88">
        <f t="shared" si="3"/>
        <v>0</v>
      </c>
      <c r="AZ19" s="88">
        <f t="shared" si="3"/>
        <v>0</v>
      </c>
      <c r="BA19" s="88">
        <f t="shared" si="3"/>
        <v>0</v>
      </c>
      <c r="BB19" s="88">
        <f t="shared" si="3"/>
        <v>2</v>
      </c>
      <c r="BC19" s="69"/>
      <c r="BD19" s="69"/>
      <c r="BE19" s="69"/>
      <c r="BF19" s="69"/>
      <c r="BG19" s="69"/>
      <c r="BH19" s="69"/>
    </row>
    <row r="20" spans="1:60" ht="180" x14ac:dyDescent="0.25">
      <c r="A20" s="89" t="s">
        <v>117</v>
      </c>
      <c r="B20" s="90">
        <v>15</v>
      </c>
      <c r="C20" s="91">
        <v>6</v>
      </c>
      <c r="D20" s="91">
        <v>1</v>
      </c>
      <c r="E20" s="91">
        <v>1</v>
      </c>
      <c r="F20" s="91">
        <v>3</v>
      </c>
      <c r="G20" s="91">
        <v>2</v>
      </c>
      <c r="H20" s="91">
        <v>2</v>
      </c>
      <c r="I20" s="91">
        <v>0</v>
      </c>
      <c r="J20" s="91">
        <v>4</v>
      </c>
      <c r="K20" s="91">
        <v>0</v>
      </c>
      <c r="L20" s="91">
        <v>1</v>
      </c>
      <c r="M20" s="91">
        <v>2</v>
      </c>
      <c r="N20" s="91">
        <v>0</v>
      </c>
      <c r="O20" s="91">
        <v>1</v>
      </c>
      <c r="P20" s="91">
        <v>1</v>
      </c>
      <c r="Q20" s="91">
        <v>0</v>
      </c>
      <c r="R20" s="91">
        <v>0</v>
      </c>
      <c r="S20" s="91">
        <v>0</v>
      </c>
      <c r="T20" s="91">
        <v>0</v>
      </c>
      <c r="U20" s="91">
        <v>0</v>
      </c>
      <c r="V20" s="91">
        <v>3</v>
      </c>
      <c r="W20" s="91">
        <v>3</v>
      </c>
      <c r="X20" s="91">
        <v>1</v>
      </c>
      <c r="Y20" s="91">
        <v>1</v>
      </c>
      <c r="Z20" s="91">
        <v>0</v>
      </c>
      <c r="AA20" s="91">
        <v>0</v>
      </c>
      <c r="AB20" s="92">
        <v>3</v>
      </c>
      <c r="AC20" s="92">
        <v>1</v>
      </c>
      <c r="AD20" s="92">
        <v>2</v>
      </c>
      <c r="AE20" s="92">
        <v>0</v>
      </c>
      <c r="AF20" s="92">
        <v>0</v>
      </c>
      <c r="AG20" s="92">
        <v>0</v>
      </c>
      <c r="AH20" s="92">
        <v>0</v>
      </c>
      <c r="AI20" s="92">
        <v>0</v>
      </c>
      <c r="AJ20" s="92">
        <v>0</v>
      </c>
      <c r="AK20" s="92">
        <v>0</v>
      </c>
      <c r="AL20" s="92">
        <v>0</v>
      </c>
      <c r="AM20" s="92">
        <v>0</v>
      </c>
      <c r="AN20" s="92">
        <v>0</v>
      </c>
      <c r="AO20" s="92">
        <v>0</v>
      </c>
      <c r="AP20" s="92">
        <v>3</v>
      </c>
      <c r="AQ20" s="92">
        <v>3</v>
      </c>
      <c r="AR20" s="92">
        <v>1</v>
      </c>
      <c r="AS20" s="92">
        <v>1</v>
      </c>
      <c r="AT20" s="92">
        <v>0</v>
      </c>
      <c r="AU20" s="92">
        <v>0</v>
      </c>
      <c r="AV20" s="92">
        <v>0</v>
      </c>
      <c r="AW20" s="92">
        <v>0</v>
      </c>
      <c r="AX20" s="92">
        <v>0</v>
      </c>
      <c r="AY20" s="92">
        <v>0</v>
      </c>
      <c r="AZ20" s="92">
        <v>0</v>
      </c>
      <c r="BA20" s="92">
        <v>0</v>
      </c>
      <c r="BB20" s="92">
        <v>2</v>
      </c>
      <c r="BC20" s="93" t="s">
        <v>118</v>
      </c>
      <c r="BD20" s="94" t="s">
        <v>119</v>
      </c>
      <c r="BE20" s="79" t="s">
        <v>120</v>
      </c>
      <c r="BF20" s="80" t="s">
        <v>57</v>
      </c>
      <c r="BG20" s="80">
        <v>0</v>
      </c>
      <c r="BH20" s="80">
        <v>1566</v>
      </c>
    </row>
    <row r="21" spans="1:60" ht="150" x14ac:dyDescent="0.25">
      <c r="A21" s="89" t="s">
        <v>121</v>
      </c>
      <c r="B21" s="90">
        <v>11</v>
      </c>
      <c r="C21" s="91">
        <v>2</v>
      </c>
      <c r="D21" s="91">
        <v>0</v>
      </c>
      <c r="E21" s="91">
        <v>1</v>
      </c>
      <c r="F21" s="91">
        <v>1</v>
      </c>
      <c r="G21" s="91">
        <v>0</v>
      </c>
      <c r="H21" s="91">
        <v>0</v>
      </c>
      <c r="I21" s="91">
        <v>0</v>
      </c>
      <c r="J21" s="91">
        <v>2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  <c r="P21" s="91">
        <v>2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1</v>
      </c>
      <c r="W21" s="91">
        <v>1</v>
      </c>
      <c r="X21" s="91">
        <v>0</v>
      </c>
      <c r="Y21" s="91">
        <v>0</v>
      </c>
      <c r="Z21" s="91">
        <v>0</v>
      </c>
      <c r="AA21" s="91">
        <v>0</v>
      </c>
      <c r="AB21" s="92">
        <v>0</v>
      </c>
      <c r="AC21" s="92">
        <v>0</v>
      </c>
      <c r="AD21" s="92">
        <v>0</v>
      </c>
      <c r="AE21" s="92">
        <v>0</v>
      </c>
      <c r="AF21" s="92">
        <v>0</v>
      </c>
      <c r="AG21" s="92">
        <v>0</v>
      </c>
      <c r="AH21" s="92">
        <v>0</v>
      </c>
      <c r="AI21" s="92">
        <v>0</v>
      </c>
      <c r="AJ21" s="92">
        <v>0</v>
      </c>
      <c r="AK21" s="92">
        <v>0</v>
      </c>
      <c r="AL21" s="92">
        <v>0</v>
      </c>
      <c r="AM21" s="92">
        <v>0</v>
      </c>
      <c r="AN21" s="92">
        <v>0</v>
      </c>
      <c r="AO21" s="92">
        <v>0</v>
      </c>
      <c r="AP21" s="92">
        <v>0</v>
      </c>
      <c r="AQ21" s="92">
        <v>0</v>
      </c>
      <c r="AR21" s="92">
        <v>0</v>
      </c>
      <c r="AS21" s="92">
        <v>0</v>
      </c>
      <c r="AT21" s="92">
        <v>0</v>
      </c>
      <c r="AU21" s="92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2">
        <v>0</v>
      </c>
      <c r="BB21" s="92">
        <v>0</v>
      </c>
      <c r="BC21" s="94" t="s">
        <v>122</v>
      </c>
      <c r="BD21" s="94" t="s">
        <v>122</v>
      </c>
      <c r="BE21" s="79" t="s">
        <v>123</v>
      </c>
      <c r="BF21" s="80" t="s">
        <v>54</v>
      </c>
      <c r="BG21" s="80">
        <v>0</v>
      </c>
      <c r="BH21" s="80">
        <v>0</v>
      </c>
    </row>
    <row r="22" spans="1:60" ht="24.6" customHeight="1" x14ac:dyDescent="0.25">
      <c r="A22" s="89" t="s">
        <v>124</v>
      </c>
      <c r="B22" s="90">
        <v>11</v>
      </c>
      <c r="C22" s="91">
        <v>6</v>
      </c>
      <c r="D22" s="91">
        <v>0</v>
      </c>
      <c r="E22" s="91">
        <v>2</v>
      </c>
      <c r="F22" s="91">
        <v>4</v>
      </c>
      <c r="G22" s="91">
        <v>0</v>
      </c>
      <c r="H22" s="91">
        <v>3</v>
      </c>
      <c r="I22" s="91">
        <v>1</v>
      </c>
      <c r="J22" s="91">
        <v>1</v>
      </c>
      <c r="K22" s="91">
        <v>2</v>
      </c>
      <c r="L22" s="91">
        <v>0</v>
      </c>
      <c r="M22" s="91">
        <v>4</v>
      </c>
      <c r="N22" s="91">
        <v>0</v>
      </c>
      <c r="O22" s="91">
        <v>0</v>
      </c>
      <c r="P22" s="91">
        <v>1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1</v>
      </c>
      <c r="W22" s="91">
        <v>1</v>
      </c>
      <c r="X22" s="91">
        <v>1</v>
      </c>
      <c r="Y22" s="91">
        <v>1</v>
      </c>
      <c r="Z22" s="91">
        <v>0</v>
      </c>
      <c r="AA22" s="91">
        <v>0</v>
      </c>
      <c r="AB22" s="92">
        <v>2</v>
      </c>
      <c r="AC22" s="92">
        <v>1</v>
      </c>
      <c r="AD22" s="92">
        <v>1</v>
      </c>
      <c r="AE22" s="92">
        <v>0</v>
      </c>
      <c r="AF22" s="92">
        <v>0</v>
      </c>
      <c r="AG22" s="92">
        <v>0</v>
      </c>
      <c r="AH22" s="92">
        <v>0</v>
      </c>
      <c r="AI22" s="92">
        <v>0</v>
      </c>
      <c r="AJ22" s="92">
        <v>1</v>
      </c>
      <c r="AK22" s="92">
        <v>1</v>
      </c>
      <c r="AL22" s="92">
        <v>0</v>
      </c>
      <c r="AM22" s="92">
        <v>0</v>
      </c>
      <c r="AN22" s="92">
        <v>0</v>
      </c>
      <c r="AO22" s="92">
        <v>0</v>
      </c>
      <c r="AP22" s="92">
        <v>0</v>
      </c>
      <c r="AQ22" s="92">
        <v>0</v>
      </c>
      <c r="AR22" s="92">
        <v>1</v>
      </c>
      <c r="AS22" s="92">
        <v>1</v>
      </c>
      <c r="AT22" s="92">
        <v>0</v>
      </c>
      <c r="AU22" s="92">
        <v>0</v>
      </c>
      <c r="AV22" s="92">
        <v>0</v>
      </c>
      <c r="AW22" s="92">
        <v>0</v>
      </c>
      <c r="AX22" s="92">
        <v>0</v>
      </c>
      <c r="AY22" s="92">
        <v>0</v>
      </c>
      <c r="AZ22" s="92">
        <v>0</v>
      </c>
      <c r="BA22" s="92">
        <v>0</v>
      </c>
      <c r="BB22" s="92">
        <v>0</v>
      </c>
      <c r="BC22" s="95" t="s">
        <v>125</v>
      </c>
      <c r="BD22" s="95" t="s">
        <v>125</v>
      </c>
      <c r="BE22" s="83" t="s">
        <v>126</v>
      </c>
      <c r="BF22" s="80" t="s">
        <v>57</v>
      </c>
      <c r="BG22" s="80">
        <v>0</v>
      </c>
      <c r="BH22" s="80">
        <v>0</v>
      </c>
    </row>
    <row r="23" spans="1:60" ht="18.75" x14ac:dyDescent="0.3">
      <c r="A23" s="87" t="s">
        <v>90</v>
      </c>
      <c r="B23" s="88">
        <f t="shared" ref="B23:AG23" si="4">B24+B25</f>
        <v>21</v>
      </c>
      <c r="C23" s="88">
        <f t="shared" si="4"/>
        <v>5</v>
      </c>
      <c r="D23" s="88">
        <f t="shared" si="4"/>
        <v>0</v>
      </c>
      <c r="E23" s="88">
        <f t="shared" si="4"/>
        <v>1</v>
      </c>
      <c r="F23" s="88">
        <f t="shared" si="4"/>
        <v>1</v>
      </c>
      <c r="G23" s="88">
        <f t="shared" si="4"/>
        <v>3</v>
      </c>
      <c r="H23" s="88">
        <f t="shared" si="4"/>
        <v>2</v>
      </c>
      <c r="I23" s="88">
        <f t="shared" si="4"/>
        <v>1</v>
      </c>
      <c r="J23" s="88">
        <f t="shared" si="4"/>
        <v>1</v>
      </c>
      <c r="K23" s="88">
        <f t="shared" si="4"/>
        <v>0</v>
      </c>
      <c r="L23" s="88">
        <f t="shared" si="4"/>
        <v>0</v>
      </c>
      <c r="M23" s="88">
        <f t="shared" si="4"/>
        <v>1</v>
      </c>
      <c r="N23" s="88">
        <f t="shared" si="4"/>
        <v>0</v>
      </c>
      <c r="O23" s="88">
        <f t="shared" si="4"/>
        <v>1</v>
      </c>
      <c r="P23" s="88">
        <f t="shared" si="4"/>
        <v>2</v>
      </c>
      <c r="Q23" s="88">
        <f t="shared" si="4"/>
        <v>0</v>
      </c>
      <c r="R23" s="88">
        <f t="shared" si="4"/>
        <v>0</v>
      </c>
      <c r="S23" s="88">
        <f t="shared" si="4"/>
        <v>0</v>
      </c>
      <c r="T23" s="88">
        <f t="shared" si="4"/>
        <v>0</v>
      </c>
      <c r="U23" s="88">
        <f t="shared" si="4"/>
        <v>0</v>
      </c>
      <c r="V23" s="88">
        <f t="shared" si="4"/>
        <v>0</v>
      </c>
      <c r="W23" s="88">
        <f t="shared" si="4"/>
        <v>0</v>
      </c>
      <c r="X23" s="88">
        <f t="shared" si="4"/>
        <v>0</v>
      </c>
      <c r="Y23" s="88">
        <f t="shared" si="4"/>
        <v>0</v>
      </c>
      <c r="Z23" s="88">
        <f t="shared" si="4"/>
        <v>0</v>
      </c>
      <c r="AA23" s="88">
        <f t="shared" si="4"/>
        <v>0</v>
      </c>
      <c r="AB23" s="88">
        <f t="shared" si="4"/>
        <v>1</v>
      </c>
      <c r="AC23" s="88">
        <f t="shared" si="4"/>
        <v>0</v>
      </c>
      <c r="AD23" s="88">
        <f t="shared" si="4"/>
        <v>1</v>
      </c>
      <c r="AE23" s="88">
        <f t="shared" si="4"/>
        <v>0</v>
      </c>
      <c r="AF23" s="88">
        <f t="shared" si="4"/>
        <v>0</v>
      </c>
      <c r="AG23" s="88">
        <f t="shared" si="4"/>
        <v>0</v>
      </c>
      <c r="AH23" s="88">
        <f t="shared" ref="AH23:BM23" si="5">AH24+AH25</f>
        <v>0</v>
      </c>
      <c r="AI23" s="88">
        <f t="shared" si="5"/>
        <v>0</v>
      </c>
      <c r="AJ23" s="88">
        <f t="shared" si="5"/>
        <v>0</v>
      </c>
      <c r="AK23" s="88">
        <f t="shared" si="5"/>
        <v>0</v>
      </c>
      <c r="AL23" s="88">
        <f t="shared" si="5"/>
        <v>0</v>
      </c>
      <c r="AM23" s="88">
        <f t="shared" si="5"/>
        <v>0</v>
      </c>
      <c r="AN23" s="88">
        <f t="shared" si="5"/>
        <v>0</v>
      </c>
      <c r="AO23" s="88">
        <f t="shared" si="5"/>
        <v>0</v>
      </c>
      <c r="AP23" s="88">
        <f t="shared" si="5"/>
        <v>0</v>
      </c>
      <c r="AQ23" s="88">
        <f t="shared" si="5"/>
        <v>0</v>
      </c>
      <c r="AR23" s="88">
        <f t="shared" si="5"/>
        <v>0</v>
      </c>
      <c r="AS23" s="88">
        <f t="shared" si="5"/>
        <v>0</v>
      </c>
      <c r="AT23" s="88">
        <f t="shared" si="5"/>
        <v>0</v>
      </c>
      <c r="AU23" s="88">
        <f t="shared" si="5"/>
        <v>0</v>
      </c>
      <c r="AV23" s="88">
        <f t="shared" si="5"/>
        <v>0</v>
      </c>
      <c r="AW23" s="88">
        <f t="shared" si="5"/>
        <v>0</v>
      </c>
      <c r="AX23" s="88">
        <f t="shared" si="5"/>
        <v>0</v>
      </c>
      <c r="AY23" s="88">
        <f t="shared" si="5"/>
        <v>0</v>
      </c>
      <c r="AZ23" s="88">
        <f t="shared" si="5"/>
        <v>0</v>
      </c>
      <c r="BA23" s="88">
        <f t="shared" si="5"/>
        <v>0</v>
      </c>
      <c r="BB23" s="88">
        <f t="shared" si="5"/>
        <v>0</v>
      </c>
      <c r="BC23" s="69"/>
      <c r="BD23" s="69"/>
      <c r="BE23" s="69"/>
      <c r="BF23" s="69"/>
      <c r="BG23" s="69"/>
      <c r="BH23" s="69"/>
    </row>
    <row r="24" spans="1:60" ht="120" x14ac:dyDescent="0.25">
      <c r="A24" s="89" t="s">
        <v>127</v>
      </c>
      <c r="B24" s="90">
        <v>11</v>
      </c>
      <c r="C24" s="91">
        <v>1</v>
      </c>
      <c r="D24" s="91">
        <v>0</v>
      </c>
      <c r="E24" s="91">
        <v>0</v>
      </c>
      <c r="F24" s="91">
        <v>1</v>
      </c>
      <c r="G24" s="91">
        <v>0</v>
      </c>
      <c r="H24" s="91">
        <v>0</v>
      </c>
      <c r="I24" s="38">
        <v>0</v>
      </c>
      <c r="J24" s="38">
        <v>1</v>
      </c>
      <c r="K24" s="38">
        <v>0</v>
      </c>
      <c r="L24" s="38">
        <v>0</v>
      </c>
      <c r="M24" s="38">
        <v>1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8">
        <v>0</v>
      </c>
      <c r="X24" s="38">
        <v>0</v>
      </c>
      <c r="Y24" s="38">
        <v>0</v>
      </c>
      <c r="Z24" s="38">
        <v>0</v>
      </c>
      <c r="AA24" s="38">
        <v>0</v>
      </c>
      <c r="AB24" s="39">
        <v>1</v>
      </c>
      <c r="AC24" s="39">
        <v>0</v>
      </c>
      <c r="AD24" s="39">
        <v>1</v>
      </c>
      <c r="AE24" s="39">
        <v>0</v>
      </c>
      <c r="AF24" s="39">
        <v>0</v>
      </c>
      <c r="AG24" s="39">
        <v>0</v>
      </c>
      <c r="AH24" s="39">
        <v>0</v>
      </c>
      <c r="AI24" s="39">
        <v>0</v>
      </c>
      <c r="AJ24" s="39">
        <v>0</v>
      </c>
      <c r="AK24" s="39">
        <v>0</v>
      </c>
      <c r="AL24" s="39">
        <v>0</v>
      </c>
      <c r="AM24" s="39">
        <v>0</v>
      </c>
      <c r="AN24" s="39">
        <v>0</v>
      </c>
      <c r="AO24" s="39">
        <v>0</v>
      </c>
      <c r="AP24" s="39">
        <v>0</v>
      </c>
      <c r="AQ24" s="39">
        <v>0</v>
      </c>
      <c r="AR24" s="39">
        <v>0</v>
      </c>
      <c r="AS24" s="39">
        <v>0</v>
      </c>
      <c r="AT24" s="39">
        <v>0</v>
      </c>
      <c r="AU24" s="39">
        <v>0</v>
      </c>
      <c r="AV24" s="39">
        <v>0</v>
      </c>
      <c r="AW24" s="39">
        <v>0</v>
      </c>
      <c r="AX24" s="39">
        <v>0</v>
      </c>
      <c r="AY24" s="39">
        <v>0</v>
      </c>
      <c r="AZ24" s="39">
        <v>0</v>
      </c>
      <c r="BA24" s="39">
        <v>0</v>
      </c>
      <c r="BB24" s="39">
        <v>0</v>
      </c>
      <c r="BC24" s="96" t="s">
        <v>128</v>
      </c>
      <c r="BD24" s="96" t="s">
        <v>128</v>
      </c>
      <c r="BE24" s="96" t="s">
        <v>128</v>
      </c>
      <c r="BF24" s="21" t="s">
        <v>57</v>
      </c>
      <c r="BG24" s="21">
        <v>0</v>
      </c>
      <c r="BH24" s="21">
        <v>0</v>
      </c>
    </row>
    <row r="25" spans="1:60" x14ac:dyDescent="0.25">
      <c r="A25" s="89" t="s">
        <v>129</v>
      </c>
      <c r="B25" s="90">
        <v>10</v>
      </c>
      <c r="C25" s="91">
        <v>4</v>
      </c>
      <c r="D25" s="91">
        <v>0</v>
      </c>
      <c r="E25" s="91">
        <v>1</v>
      </c>
      <c r="F25" s="91">
        <v>0</v>
      </c>
      <c r="G25" s="91">
        <v>3</v>
      </c>
      <c r="H25" s="91">
        <v>2</v>
      </c>
      <c r="I25" s="38">
        <v>1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1</v>
      </c>
      <c r="P25" s="38">
        <v>2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8">
        <v>0</v>
      </c>
      <c r="X25" s="38">
        <v>0</v>
      </c>
      <c r="Y25" s="38">
        <v>0</v>
      </c>
      <c r="Z25" s="38">
        <v>0</v>
      </c>
      <c r="AA25" s="38">
        <v>0</v>
      </c>
      <c r="AB25" s="39">
        <v>0</v>
      </c>
      <c r="AC25" s="39">
        <v>0</v>
      </c>
      <c r="AD25" s="39">
        <v>0</v>
      </c>
      <c r="AE25" s="39">
        <v>0</v>
      </c>
      <c r="AF25" s="39">
        <v>0</v>
      </c>
      <c r="AG25" s="39">
        <v>0</v>
      </c>
      <c r="AH25" s="39">
        <v>0</v>
      </c>
      <c r="AI25" s="39">
        <v>0</v>
      </c>
      <c r="AJ25" s="39">
        <v>0</v>
      </c>
      <c r="AK25" s="39">
        <v>0</v>
      </c>
      <c r="AL25" s="39">
        <v>0</v>
      </c>
      <c r="AM25" s="39">
        <v>0</v>
      </c>
      <c r="AN25" s="39">
        <v>0</v>
      </c>
      <c r="AO25" s="39">
        <v>0</v>
      </c>
      <c r="AP25" s="39">
        <v>0</v>
      </c>
      <c r="AQ25" s="39">
        <v>0</v>
      </c>
      <c r="AR25" s="39">
        <v>0</v>
      </c>
      <c r="AS25" s="39">
        <v>0</v>
      </c>
      <c r="AT25" s="39">
        <v>0</v>
      </c>
      <c r="AU25" s="39">
        <v>0</v>
      </c>
      <c r="AV25" s="39">
        <v>0</v>
      </c>
      <c r="AW25" s="39">
        <v>0</v>
      </c>
      <c r="AX25" s="39">
        <v>0</v>
      </c>
      <c r="AY25" s="39">
        <v>0</v>
      </c>
      <c r="AZ25" s="39">
        <v>0</v>
      </c>
      <c r="BA25" s="39">
        <v>0</v>
      </c>
      <c r="BB25" s="39">
        <v>0</v>
      </c>
      <c r="BC25" s="21" t="s">
        <v>54</v>
      </c>
      <c r="BD25" s="21" t="s">
        <v>130</v>
      </c>
      <c r="BE25" s="21" t="s">
        <v>54</v>
      </c>
      <c r="BF25" s="21" t="s">
        <v>54</v>
      </c>
      <c r="BG25" s="21">
        <v>0</v>
      </c>
      <c r="BH25" s="21">
        <v>0</v>
      </c>
    </row>
    <row r="26" spans="1:60" ht="255.75" x14ac:dyDescent="0.3">
      <c r="A26" s="97" t="s">
        <v>93</v>
      </c>
      <c r="B26" s="88">
        <f t="shared" ref="B26:AG26" si="6">B23+B19+B10</f>
        <v>290</v>
      </c>
      <c r="C26" s="88">
        <f t="shared" si="6"/>
        <v>77</v>
      </c>
      <c r="D26" s="88">
        <f t="shared" si="6"/>
        <v>15</v>
      </c>
      <c r="E26" s="88">
        <f t="shared" si="6"/>
        <v>20</v>
      </c>
      <c r="F26" s="88">
        <f t="shared" si="6"/>
        <v>26</v>
      </c>
      <c r="G26" s="88">
        <f t="shared" si="6"/>
        <v>17</v>
      </c>
      <c r="H26" s="88">
        <f t="shared" si="6"/>
        <v>40</v>
      </c>
      <c r="I26" s="88">
        <f t="shared" si="6"/>
        <v>4</v>
      </c>
      <c r="J26" s="88">
        <f t="shared" si="6"/>
        <v>27</v>
      </c>
      <c r="K26" s="88">
        <f t="shared" si="6"/>
        <v>3</v>
      </c>
      <c r="L26" s="88">
        <f t="shared" si="6"/>
        <v>19</v>
      </c>
      <c r="M26" s="88">
        <f t="shared" si="6"/>
        <v>16</v>
      </c>
      <c r="N26" s="88">
        <f t="shared" si="6"/>
        <v>3</v>
      </c>
      <c r="O26" s="88">
        <f t="shared" si="6"/>
        <v>9</v>
      </c>
      <c r="P26" s="88">
        <f t="shared" si="6"/>
        <v>22</v>
      </c>
      <c r="Q26" s="88">
        <f t="shared" si="6"/>
        <v>1</v>
      </c>
      <c r="R26" s="88">
        <f t="shared" si="6"/>
        <v>3</v>
      </c>
      <c r="S26" s="88">
        <f t="shared" si="6"/>
        <v>2</v>
      </c>
      <c r="T26" s="88">
        <f t="shared" si="6"/>
        <v>11</v>
      </c>
      <c r="U26" s="88">
        <f t="shared" si="6"/>
        <v>11</v>
      </c>
      <c r="V26" s="88">
        <f t="shared" si="6"/>
        <v>16</v>
      </c>
      <c r="W26" s="88">
        <f t="shared" si="6"/>
        <v>16</v>
      </c>
      <c r="X26" s="88">
        <f t="shared" si="6"/>
        <v>6</v>
      </c>
      <c r="Y26" s="88">
        <f t="shared" si="6"/>
        <v>6</v>
      </c>
      <c r="Z26" s="88">
        <f t="shared" si="6"/>
        <v>0</v>
      </c>
      <c r="AA26" s="88">
        <f t="shared" si="6"/>
        <v>0</v>
      </c>
      <c r="AB26" s="88">
        <f t="shared" si="6"/>
        <v>38</v>
      </c>
      <c r="AC26" s="88">
        <f t="shared" si="6"/>
        <v>10</v>
      </c>
      <c r="AD26" s="88">
        <f t="shared" si="6"/>
        <v>23</v>
      </c>
      <c r="AE26" s="88">
        <f t="shared" si="6"/>
        <v>4</v>
      </c>
      <c r="AF26" s="88">
        <f t="shared" si="6"/>
        <v>10</v>
      </c>
      <c r="AG26" s="88">
        <f t="shared" si="6"/>
        <v>1</v>
      </c>
      <c r="AH26" s="88">
        <f t="shared" ref="AH26:BB26" si="7">AH23+AH19+AH10</f>
        <v>7</v>
      </c>
      <c r="AI26" s="88">
        <f t="shared" si="7"/>
        <v>7</v>
      </c>
      <c r="AJ26" s="88">
        <f t="shared" si="7"/>
        <v>5</v>
      </c>
      <c r="AK26" s="88">
        <f t="shared" si="7"/>
        <v>5</v>
      </c>
      <c r="AL26" s="88">
        <f t="shared" si="7"/>
        <v>2</v>
      </c>
      <c r="AM26" s="88">
        <f t="shared" si="7"/>
        <v>2</v>
      </c>
      <c r="AN26" s="88">
        <f t="shared" si="7"/>
        <v>0</v>
      </c>
      <c r="AO26" s="88">
        <f t="shared" si="7"/>
        <v>0</v>
      </c>
      <c r="AP26" s="88">
        <f t="shared" si="7"/>
        <v>15</v>
      </c>
      <c r="AQ26" s="88">
        <f t="shared" si="7"/>
        <v>15</v>
      </c>
      <c r="AR26" s="88">
        <f t="shared" si="7"/>
        <v>10</v>
      </c>
      <c r="AS26" s="88">
        <f t="shared" si="7"/>
        <v>10</v>
      </c>
      <c r="AT26" s="88">
        <f t="shared" si="7"/>
        <v>1</v>
      </c>
      <c r="AU26" s="88">
        <f t="shared" si="7"/>
        <v>1</v>
      </c>
      <c r="AV26" s="88">
        <f t="shared" si="7"/>
        <v>0</v>
      </c>
      <c r="AW26" s="88">
        <f t="shared" si="7"/>
        <v>0</v>
      </c>
      <c r="AX26" s="88">
        <f t="shared" si="7"/>
        <v>0</v>
      </c>
      <c r="AY26" s="88">
        <f t="shared" si="7"/>
        <v>0</v>
      </c>
      <c r="AZ26" s="88">
        <f t="shared" si="7"/>
        <v>1</v>
      </c>
      <c r="BA26" s="88" t="e">
        <f t="shared" si="7"/>
        <v>#VALUE!</v>
      </c>
      <c r="BB26" s="88">
        <f t="shared" si="7"/>
        <v>13</v>
      </c>
      <c r="BC26" s="98" t="s">
        <v>131</v>
      </c>
      <c r="BD26" s="98" t="s">
        <v>132</v>
      </c>
      <c r="BE26" s="98" t="s">
        <v>133</v>
      </c>
      <c r="BF26" s="69"/>
      <c r="BG26" s="69"/>
      <c r="BH26" s="69"/>
    </row>
    <row r="27" spans="1:60" x14ac:dyDescent="0.25">
      <c r="A27" s="44"/>
      <c r="B27" s="44"/>
      <c r="C27" s="44"/>
      <c r="D27" s="44"/>
      <c r="E27" s="44"/>
      <c r="F27" s="44"/>
      <c r="G27" s="44"/>
      <c r="H27" s="44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</row>
    <row r="28" spans="1:60" x14ac:dyDescent="0.25">
      <c r="A28" s="99"/>
      <c r="B28" s="99"/>
      <c r="C28" s="99"/>
      <c r="D28" s="99"/>
      <c r="E28" s="99"/>
      <c r="F28" s="99"/>
      <c r="G28" s="99"/>
      <c r="H28" s="99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</row>
    <row r="29" spans="1:60" ht="45" x14ac:dyDescent="0.25">
      <c r="A29" s="454" t="s">
        <v>94</v>
      </c>
      <c r="B29" s="454"/>
      <c r="C29" s="101"/>
      <c r="D29" s="101"/>
      <c r="E29" s="102" t="s">
        <v>134</v>
      </c>
      <c r="F29" s="102" t="s">
        <v>95</v>
      </c>
      <c r="G29" s="102" t="s">
        <v>95</v>
      </c>
      <c r="H29" s="102" t="s">
        <v>95</v>
      </c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</row>
    <row r="30" spans="1:60" x14ac:dyDescent="0.25">
      <c r="A30" s="101"/>
      <c r="B30" s="101"/>
      <c r="C30" s="101"/>
      <c r="D30" s="101"/>
      <c r="E30" s="455" t="s">
        <v>96</v>
      </c>
      <c r="F30" s="455"/>
      <c r="G30" s="455"/>
      <c r="H30" s="455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</row>
    <row r="31" spans="1:60" x14ac:dyDescent="0.25">
      <c r="A31" s="456" t="s">
        <v>95</v>
      </c>
      <c r="B31" s="456"/>
      <c r="C31" s="456"/>
      <c r="D31" s="456"/>
      <c r="E31" s="456"/>
      <c r="F31" s="456"/>
      <c r="G31" s="456"/>
      <c r="H31" s="456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</row>
    <row r="32" spans="1:60" x14ac:dyDescent="0.25">
      <c r="A32" s="455" t="s">
        <v>135</v>
      </c>
      <c r="B32" s="455"/>
      <c r="C32" s="455"/>
      <c r="D32" s="455"/>
      <c r="E32" s="455"/>
      <c r="F32" s="455"/>
      <c r="G32" s="103"/>
      <c r="H32" s="103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</row>
    <row r="33" spans="1:60" x14ac:dyDescent="0.25">
      <c r="A33" s="104"/>
      <c r="B33" s="104"/>
      <c r="C33" s="104"/>
      <c r="D33" s="104"/>
      <c r="E33" s="104"/>
      <c r="F33" s="104"/>
      <c r="G33" s="104"/>
      <c r="H33" s="10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</row>
    <row r="34" spans="1:60" x14ac:dyDescent="0.25">
      <c r="A34" s="104"/>
      <c r="B34" s="104"/>
      <c r="C34" s="104"/>
      <c r="D34" s="104"/>
      <c r="E34" s="104"/>
      <c r="F34" s="104"/>
      <c r="G34" s="104"/>
      <c r="H34" s="10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</row>
    <row r="35" spans="1:60" x14ac:dyDescent="0.25">
      <c r="A35" s="104"/>
      <c r="B35" s="104"/>
      <c r="C35" s="104"/>
      <c r="D35" s="104"/>
      <c r="E35" s="104"/>
      <c r="F35" s="104"/>
      <c r="G35" s="104"/>
      <c r="H35" s="10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</row>
    <row r="36" spans="1:60" x14ac:dyDescent="0.25">
      <c r="A36" s="1"/>
      <c r="B36" s="1"/>
      <c r="C36" s="1"/>
      <c r="D36" s="1"/>
      <c r="E36" s="1"/>
      <c r="F36" s="1"/>
      <c r="G36" s="1"/>
      <c r="H36" s="1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</row>
    <row r="37" spans="1:60" x14ac:dyDescent="0.25">
      <c r="A37" s="1"/>
      <c r="B37" s="1"/>
      <c r="C37" s="1"/>
      <c r="D37" s="1"/>
      <c r="E37" s="1"/>
      <c r="F37" s="1"/>
      <c r="G37" s="1"/>
      <c r="H37" s="1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</row>
  </sheetData>
  <mergeCells count="65">
    <mergeCell ref="A29:B29"/>
    <mergeCell ref="E30:H30"/>
    <mergeCell ref="A31:H31"/>
    <mergeCell ref="A32:F32"/>
    <mergeCell ref="AX6:BA7"/>
    <mergeCell ref="BB6:BB8"/>
    <mergeCell ref="L7:L8"/>
    <mergeCell ref="M7:M8"/>
    <mergeCell ref="N7:N8"/>
    <mergeCell ref="O7:O8"/>
    <mergeCell ref="P7:P8"/>
    <mergeCell ref="Q7:Q8"/>
    <mergeCell ref="T7:U7"/>
    <mergeCell ref="V7:W7"/>
    <mergeCell ref="X7:Y7"/>
    <mergeCell ref="Z7:AA7"/>
    <mergeCell ref="AH7:AI7"/>
    <mergeCell ref="AJ7:AK7"/>
    <mergeCell ref="AL7:AM7"/>
    <mergeCell ref="AN7:AO7"/>
    <mergeCell ref="AE6:AE8"/>
    <mergeCell ref="AF6:AF8"/>
    <mergeCell ref="AG6:AG8"/>
    <mergeCell ref="AH6:AO6"/>
    <mergeCell ref="AP6:AW6"/>
    <mergeCell ref="AP7:AQ7"/>
    <mergeCell ref="AR7:AS7"/>
    <mergeCell ref="AT7:AU7"/>
    <mergeCell ref="AV7:AW7"/>
    <mergeCell ref="R6:R8"/>
    <mergeCell ref="S6:S8"/>
    <mergeCell ref="T6:AA6"/>
    <mergeCell ref="AC6:AC8"/>
    <mergeCell ref="AD6:AD8"/>
    <mergeCell ref="I6:I8"/>
    <mergeCell ref="J6:J8"/>
    <mergeCell ref="K6:K8"/>
    <mergeCell ref="L6:N6"/>
    <mergeCell ref="O6:Q6"/>
    <mergeCell ref="BD3:BD8"/>
    <mergeCell ref="BE3:BE8"/>
    <mergeCell ref="BF3:BF8"/>
    <mergeCell ref="BG3:BG8"/>
    <mergeCell ref="BH3:BH8"/>
    <mergeCell ref="A3:A8"/>
    <mergeCell ref="B3:B8"/>
    <mergeCell ref="C3:AA3"/>
    <mergeCell ref="AB3:BA3"/>
    <mergeCell ref="BC3:BC8"/>
    <mergeCell ref="C4:AA4"/>
    <mergeCell ref="AB4:BA4"/>
    <mergeCell ref="C5:C8"/>
    <mergeCell ref="E5:AA5"/>
    <mergeCell ref="AB5:AB8"/>
    <mergeCell ref="AC5:BA5"/>
    <mergeCell ref="D6:D8"/>
    <mergeCell ref="E6:E8"/>
    <mergeCell ref="F6:F8"/>
    <mergeCell ref="G6:G8"/>
    <mergeCell ref="H6:H8"/>
    <mergeCell ref="A1:O1"/>
    <mergeCell ref="AX1:AX2"/>
    <mergeCell ref="AY1:AY2"/>
    <mergeCell ref="AZ1:AZ2"/>
    <mergeCell ref="A2:M2"/>
  </mergeCells>
  <hyperlinks>
    <hyperlink ref="BC11" r:id="rId1" xr:uid="{00000000-0004-0000-0200-000000000000}"/>
    <hyperlink ref="BD11" r:id="rId2" xr:uid="{00000000-0004-0000-0200-000001000000}"/>
    <hyperlink ref="BE11" r:id="rId3" xr:uid="{00000000-0004-0000-0200-000002000000}"/>
    <hyperlink ref="BC12" r:id="rId4" xr:uid="{00000000-0004-0000-0200-000003000000}"/>
    <hyperlink ref="BD12" r:id="rId5" xr:uid="{00000000-0004-0000-0200-000004000000}"/>
    <hyperlink ref="BE12" r:id="rId6" xr:uid="{00000000-0004-0000-0200-000005000000}"/>
    <hyperlink ref="BC13" r:id="rId7" xr:uid="{00000000-0004-0000-0200-000006000000}"/>
    <hyperlink ref="BD13" r:id="rId8" xr:uid="{00000000-0004-0000-0200-000007000000}"/>
    <hyperlink ref="BE13" r:id="rId9" xr:uid="{00000000-0004-0000-0200-000008000000}"/>
    <hyperlink ref="BC14" r:id="rId10" xr:uid="{00000000-0004-0000-0200-000009000000}"/>
    <hyperlink ref="BD14" r:id="rId11" xr:uid="{00000000-0004-0000-0200-00000A000000}"/>
    <hyperlink ref="BE14" r:id="rId12" xr:uid="{00000000-0004-0000-0200-00000B000000}"/>
    <hyperlink ref="BC15" r:id="rId13" xr:uid="{00000000-0004-0000-0200-00000C000000}"/>
    <hyperlink ref="BD15" r:id="rId14" xr:uid="{00000000-0004-0000-0200-00000D000000}"/>
    <hyperlink ref="BE15" r:id="rId15" xr:uid="{00000000-0004-0000-0200-00000E000000}"/>
    <hyperlink ref="BC16" r:id="rId16" xr:uid="{00000000-0004-0000-0200-00000F000000}"/>
    <hyperlink ref="BD16" r:id="rId17" xr:uid="{00000000-0004-0000-0200-000010000000}"/>
    <hyperlink ref="BE16" r:id="rId18" xr:uid="{00000000-0004-0000-0200-000011000000}"/>
    <hyperlink ref="BC20" r:id="rId19" xr:uid="{00000000-0004-0000-0200-000012000000}"/>
    <hyperlink ref="BD20" r:id="rId20" xr:uid="{00000000-0004-0000-0200-000013000000}"/>
    <hyperlink ref="BE20" r:id="rId21" xr:uid="{00000000-0004-0000-0200-000014000000}"/>
    <hyperlink ref="BC21" r:id="rId22" xr:uid="{00000000-0004-0000-0200-000015000000}"/>
    <hyperlink ref="BD21" r:id="rId23" xr:uid="{00000000-0004-0000-0200-000016000000}"/>
    <hyperlink ref="BE21" r:id="rId24" xr:uid="{00000000-0004-0000-0200-000017000000}"/>
    <hyperlink ref="BC22" r:id="rId25" xr:uid="{00000000-0004-0000-0200-000018000000}"/>
    <hyperlink ref="BD22" r:id="rId26" xr:uid="{00000000-0004-0000-0200-000019000000}"/>
    <hyperlink ref="BE22" r:id="rId27" xr:uid="{00000000-0004-0000-0200-00001A000000}"/>
    <hyperlink ref="BC24" r:id="rId28" xr:uid="{00000000-0004-0000-0200-00001B000000}"/>
    <hyperlink ref="BD24" r:id="rId29" xr:uid="{00000000-0004-0000-0200-00001C000000}"/>
    <hyperlink ref="BE24" r:id="rId30" xr:uid="{00000000-0004-0000-0200-00001D000000}"/>
    <hyperlink ref="BC26" r:id="rId31" xr:uid="{00000000-0004-0000-0200-00001E000000}"/>
    <hyperlink ref="BD26" r:id="rId32" xr:uid="{00000000-0004-0000-0200-00001F000000}"/>
    <hyperlink ref="BE26" r:id="rId33" xr:uid="{00000000-0004-0000-0200-000020000000}"/>
  </hyperlinks>
  <pageMargins left="0.70078740157480324" right="0.70078740157480324" top="0.75196850393700787" bottom="0.75196850393700787" header="0.3" footer="0.3"/>
  <pageSetup paperSize="9" firstPageNumber="2147483648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I37"/>
  <sheetViews>
    <sheetView topLeftCell="A7" workbookViewId="0">
      <pane xSplit="1" topLeftCell="B1" activePane="topRight" state="frozen"/>
      <selection pane="topRight" activeCell="A7" sqref="A7"/>
    </sheetView>
  </sheetViews>
  <sheetFormatPr defaultRowHeight="15" x14ac:dyDescent="0.25"/>
  <cols>
    <col min="1" max="1" width="36.42578125" customWidth="1"/>
    <col min="2" max="2" width="18.85546875" customWidth="1"/>
    <col min="3" max="10" width="12.5703125" bestFit="1"/>
    <col min="11" max="11" width="15.140625" customWidth="1"/>
    <col min="12" max="13" width="12.5703125" bestFit="1"/>
    <col min="14" max="14" width="13.140625" customWidth="1"/>
    <col min="15" max="15" width="12.5703125" bestFit="1"/>
    <col min="16" max="16" width="10.7109375" customWidth="1"/>
    <col min="17" max="18" width="12.5703125" bestFit="1"/>
    <col min="19" max="19" width="12" customWidth="1"/>
    <col min="20" max="27" width="12.5703125" bestFit="1"/>
    <col min="28" max="28" width="11" customWidth="1"/>
    <col min="29" max="32" width="12.5703125" bestFit="1"/>
    <col min="33" max="33" width="12.42578125" customWidth="1"/>
    <col min="34" max="53" width="12.5703125" bestFit="1"/>
    <col min="54" max="60" width="16.7109375" customWidth="1"/>
  </cols>
  <sheetData>
    <row r="1" spans="1:60" ht="25.9" customHeight="1" x14ac:dyDescent="0.25">
      <c r="A1" s="457" t="s">
        <v>136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96"/>
      <c r="AY1" s="396"/>
      <c r="AZ1" s="396"/>
      <c r="BA1" s="3"/>
      <c r="BB1" s="3"/>
      <c r="BC1" s="4"/>
      <c r="BD1" s="4"/>
      <c r="BE1" s="4"/>
      <c r="BF1" s="4"/>
      <c r="BG1" s="4"/>
      <c r="BH1" s="4"/>
    </row>
    <row r="2" spans="1:60" ht="22.15" customHeight="1" x14ac:dyDescent="0.25">
      <c r="A2" s="399" t="s">
        <v>1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397"/>
      <c r="AY2" s="397"/>
      <c r="AZ2" s="397"/>
      <c r="BA2" s="6"/>
      <c r="BB2" s="6"/>
      <c r="BC2" s="7"/>
      <c r="BD2" s="7"/>
      <c r="BE2" s="7"/>
      <c r="BF2" s="7"/>
      <c r="BG2" s="7"/>
      <c r="BH2" s="7"/>
    </row>
    <row r="3" spans="1:60" ht="18.75" x14ac:dyDescent="0.25">
      <c r="A3" s="400" t="s">
        <v>2</v>
      </c>
      <c r="B3" s="402" t="s">
        <v>3</v>
      </c>
      <c r="C3" s="404" t="s">
        <v>4</v>
      </c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05"/>
      <c r="T3" s="405"/>
      <c r="U3" s="405"/>
      <c r="V3" s="405"/>
      <c r="W3" s="405"/>
      <c r="X3" s="405"/>
      <c r="Y3" s="405"/>
      <c r="Z3" s="405"/>
      <c r="AA3" s="406"/>
      <c r="AB3" s="407" t="s">
        <v>5</v>
      </c>
      <c r="AC3" s="408"/>
      <c r="AD3" s="408"/>
      <c r="AE3" s="408"/>
      <c r="AF3" s="408"/>
      <c r="AG3" s="408"/>
      <c r="AH3" s="408"/>
      <c r="AI3" s="408"/>
      <c r="AJ3" s="408"/>
      <c r="AK3" s="408"/>
      <c r="AL3" s="408"/>
      <c r="AM3" s="408"/>
      <c r="AN3" s="408"/>
      <c r="AO3" s="408"/>
      <c r="AP3" s="408"/>
      <c r="AQ3" s="408"/>
      <c r="AR3" s="408"/>
      <c r="AS3" s="408"/>
      <c r="AT3" s="408"/>
      <c r="AU3" s="408"/>
      <c r="AV3" s="408"/>
      <c r="AW3" s="408"/>
      <c r="AX3" s="408"/>
      <c r="AY3" s="408"/>
      <c r="AZ3" s="408"/>
      <c r="BA3" s="409"/>
      <c r="BB3" s="8"/>
      <c r="BC3" s="410" t="s">
        <v>6</v>
      </c>
      <c r="BD3" s="410" t="s">
        <v>7</v>
      </c>
      <c r="BE3" s="410" t="s">
        <v>8</v>
      </c>
      <c r="BF3" s="410" t="s">
        <v>9</v>
      </c>
      <c r="BG3" s="410" t="s">
        <v>10</v>
      </c>
      <c r="BH3" s="410" t="s">
        <v>11</v>
      </c>
    </row>
    <row r="4" spans="1:60" ht="15.75" x14ac:dyDescent="0.25">
      <c r="A4" s="401"/>
      <c r="B4" s="403"/>
      <c r="C4" s="412" t="s">
        <v>12</v>
      </c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  <c r="O4" s="413"/>
      <c r="P4" s="413"/>
      <c r="Q4" s="413"/>
      <c r="R4" s="413"/>
      <c r="S4" s="413"/>
      <c r="T4" s="413"/>
      <c r="U4" s="413"/>
      <c r="V4" s="413"/>
      <c r="W4" s="413"/>
      <c r="X4" s="413"/>
      <c r="Y4" s="413"/>
      <c r="Z4" s="413"/>
      <c r="AA4" s="414"/>
      <c r="AB4" s="415" t="s">
        <v>13</v>
      </c>
      <c r="AC4" s="416"/>
      <c r="AD4" s="416"/>
      <c r="AE4" s="416"/>
      <c r="AF4" s="416"/>
      <c r="AG4" s="416"/>
      <c r="AH4" s="416"/>
      <c r="AI4" s="416"/>
      <c r="AJ4" s="416"/>
      <c r="AK4" s="416"/>
      <c r="AL4" s="416"/>
      <c r="AM4" s="416"/>
      <c r="AN4" s="416"/>
      <c r="AO4" s="416"/>
      <c r="AP4" s="416"/>
      <c r="AQ4" s="416"/>
      <c r="AR4" s="416"/>
      <c r="AS4" s="416"/>
      <c r="AT4" s="416"/>
      <c r="AU4" s="416"/>
      <c r="AV4" s="416"/>
      <c r="AW4" s="416"/>
      <c r="AX4" s="416"/>
      <c r="AY4" s="416"/>
      <c r="AZ4" s="416"/>
      <c r="BA4" s="417"/>
      <c r="BB4" s="10"/>
      <c r="BC4" s="411"/>
      <c r="BD4" s="411"/>
      <c r="BE4" s="411"/>
      <c r="BF4" s="411"/>
      <c r="BG4" s="411"/>
      <c r="BH4" s="411"/>
    </row>
    <row r="5" spans="1:60" x14ac:dyDescent="0.25">
      <c r="A5" s="401"/>
      <c r="B5" s="403"/>
      <c r="C5" s="418" t="s">
        <v>14</v>
      </c>
      <c r="D5" s="11"/>
      <c r="E5" s="420" t="s">
        <v>15</v>
      </c>
      <c r="F5" s="421"/>
      <c r="G5" s="421"/>
      <c r="H5" s="421"/>
      <c r="I5" s="421"/>
      <c r="J5" s="421"/>
      <c r="K5" s="421"/>
      <c r="L5" s="421"/>
      <c r="M5" s="421"/>
      <c r="N5" s="421"/>
      <c r="O5" s="421"/>
      <c r="P5" s="421"/>
      <c r="Q5" s="421"/>
      <c r="R5" s="421"/>
      <c r="S5" s="421"/>
      <c r="T5" s="421"/>
      <c r="U5" s="421"/>
      <c r="V5" s="421"/>
      <c r="W5" s="421"/>
      <c r="X5" s="421"/>
      <c r="Y5" s="421"/>
      <c r="Z5" s="421"/>
      <c r="AA5" s="422"/>
      <c r="AB5" s="423" t="s">
        <v>16</v>
      </c>
      <c r="AC5" s="425" t="s">
        <v>17</v>
      </c>
      <c r="AD5" s="426"/>
      <c r="AE5" s="426"/>
      <c r="AF5" s="426"/>
      <c r="AG5" s="426"/>
      <c r="AH5" s="426"/>
      <c r="AI5" s="426"/>
      <c r="AJ5" s="426"/>
      <c r="AK5" s="426"/>
      <c r="AL5" s="426"/>
      <c r="AM5" s="426"/>
      <c r="AN5" s="426"/>
      <c r="AO5" s="426"/>
      <c r="AP5" s="426"/>
      <c r="AQ5" s="426"/>
      <c r="AR5" s="426"/>
      <c r="AS5" s="426"/>
      <c r="AT5" s="426"/>
      <c r="AU5" s="426"/>
      <c r="AV5" s="426"/>
      <c r="AW5" s="426"/>
      <c r="AX5" s="426"/>
      <c r="AY5" s="426"/>
      <c r="AZ5" s="426"/>
      <c r="BA5" s="427"/>
      <c r="BB5" s="13"/>
      <c r="BC5" s="411"/>
      <c r="BD5" s="411"/>
      <c r="BE5" s="411"/>
      <c r="BF5" s="411"/>
      <c r="BG5" s="411"/>
      <c r="BH5" s="411"/>
    </row>
    <row r="6" spans="1:60" x14ac:dyDescent="0.25">
      <c r="A6" s="401"/>
      <c r="B6" s="403"/>
      <c r="C6" s="419"/>
      <c r="D6" s="418" t="s">
        <v>18</v>
      </c>
      <c r="E6" s="418" t="s">
        <v>19</v>
      </c>
      <c r="F6" s="418" t="s">
        <v>20</v>
      </c>
      <c r="G6" s="418" t="s">
        <v>21</v>
      </c>
      <c r="H6" s="418" t="s">
        <v>22</v>
      </c>
      <c r="I6" s="418" t="s">
        <v>23</v>
      </c>
      <c r="J6" s="418" t="s">
        <v>24</v>
      </c>
      <c r="K6" s="418" t="s">
        <v>25</v>
      </c>
      <c r="L6" s="429" t="s">
        <v>26</v>
      </c>
      <c r="M6" s="430"/>
      <c r="N6" s="431"/>
      <c r="O6" s="429" t="s">
        <v>27</v>
      </c>
      <c r="P6" s="430"/>
      <c r="Q6" s="431"/>
      <c r="R6" s="418" t="s">
        <v>28</v>
      </c>
      <c r="S6" s="418" t="s">
        <v>29</v>
      </c>
      <c r="T6" s="429" t="s">
        <v>30</v>
      </c>
      <c r="U6" s="430"/>
      <c r="V6" s="430"/>
      <c r="W6" s="430"/>
      <c r="X6" s="430"/>
      <c r="Y6" s="430"/>
      <c r="Z6" s="430"/>
      <c r="AA6" s="431"/>
      <c r="AB6" s="424"/>
      <c r="AC6" s="423" t="s">
        <v>31</v>
      </c>
      <c r="AD6" s="423" t="s">
        <v>32</v>
      </c>
      <c r="AE6" s="423" t="s">
        <v>33</v>
      </c>
      <c r="AF6" s="423" t="s">
        <v>28</v>
      </c>
      <c r="AG6" s="423" t="s">
        <v>34</v>
      </c>
      <c r="AH6" s="436" t="s">
        <v>30</v>
      </c>
      <c r="AI6" s="437"/>
      <c r="AJ6" s="437"/>
      <c r="AK6" s="437"/>
      <c r="AL6" s="437"/>
      <c r="AM6" s="437"/>
      <c r="AN6" s="437"/>
      <c r="AO6" s="438"/>
      <c r="AP6" s="436" t="s">
        <v>35</v>
      </c>
      <c r="AQ6" s="437"/>
      <c r="AR6" s="437"/>
      <c r="AS6" s="437"/>
      <c r="AT6" s="437"/>
      <c r="AU6" s="437"/>
      <c r="AV6" s="437"/>
      <c r="AW6" s="438"/>
      <c r="AX6" s="439" t="s">
        <v>99</v>
      </c>
      <c r="AY6" s="440"/>
      <c r="AZ6" s="440"/>
      <c r="BA6" s="441"/>
      <c r="BB6" s="423" t="s">
        <v>37</v>
      </c>
      <c r="BC6" s="411"/>
      <c r="BD6" s="411"/>
      <c r="BE6" s="411"/>
      <c r="BF6" s="411"/>
      <c r="BG6" s="411"/>
      <c r="BH6" s="411"/>
    </row>
    <row r="7" spans="1:60" ht="28.15" customHeight="1" x14ac:dyDescent="0.25">
      <c r="A7" s="401"/>
      <c r="B7" s="403"/>
      <c r="C7" s="419"/>
      <c r="D7" s="419"/>
      <c r="E7" s="428"/>
      <c r="F7" s="428"/>
      <c r="G7" s="428"/>
      <c r="H7" s="428"/>
      <c r="I7" s="428"/>
      <c r="J7" s="428"/>
      <c r="K7" s="428"/>
      <c r="L7" s="418" t="s">
        <v>38</v>
      </c>
      <c r="M7" s="418" t="s">
        <v>39</v>
      </c>
      <c r="N7" s="418" t="s">
        <v>40</v>
      </c>
      <c r="O7" s="418" t="s">
        <v>41</v>
      </c>
      <c r="P7" s="418" t="s">
        <v>32</v>
      </c>
      <c r="Q7" s="418" t="s">
        <v>42</v>
      </c>
      <c r="R7" s="432"/>
      <c r="S7" s="419"/>
      <c r="T7" s="429" t="s">
        <v>43</v>
      </c>
      <c r="U7" s="431"/>
      <c r="V7" s="429" t="s">
        <v>44</v>
      </c>
      <c r="W7" s="431"/>
      <c r="X7" s="429" t="s">
        <v>45</v>
      </c>
      <c r="Y7" s="431"/>
      <c r="Z7" s="429" t="s">
        <v>46</v>
      </c>
      <c r="AA7" s="431"/>
      <c r="AB7" s="424"/>
      <c r="AC7" s="434"/>
      <c r="AD7" s="434"/>
      <c r="AE7" s="434"/>
      <c r="AF7" s="434"/>
      <c r="AG7" s="434"/>
      <c r="AH7" s="436" t="s">
        <v>43</v>
      </c>
      <c r="AI7" s="438"/>
      <c r="AJ7" s="436" t="s">
        <v>44</v>
      </c>
      <c r="AK7" s="438"/>
      <c r="AL7" s="436" t="s">
        <v>45</v>
      </c>
      <c r="AM7" s="438"/>
      <c r="AN7" s="436" t="s">
        <v>46</v>
      </c>
      <c r="AO7" s="438"/>
      <c r="AP7" s="436" t="s">
        <v>43</v>
      </c>
      <c r="AQ7" s="438"/>
      <c r="AR7" s="436" t="s">
        <v>44</v>
      </c>
      <c r="AS7" s="438"/>
      <c r="AT7" s="436" t="s">
        <v>45</v>
      </c>
      <c r="AU7" s="438"/>
      <c r="AV7" s="436" t="s">
        <v>46</v>
      </c>
      <c r="AW7" s="438"/>
      <c r="AX7" s="424"/>
      <c r="AY7" s="442"/>
      <c r="AZ7" s="442"/>
      <c r="BA7" s="442"/>
      <c r="BB7" s="434"/>
      <c r="BC7" s="411"/>
      <c r="BD7" s="411"/>
      <c r="BE7" s="411"/>
      <c r="BF7" s="411"/>
      <c r="BG7" s="411"/>
      <c r="BH7" s="411"/>
    </row>
    <row r="8" spans="1:60" ht="127.9" customHeight="1" x14ac:dyDescent="0.25">
      <c r="A8" s="401"/>
      <c r="B8" s="403"/>
      <c r="C8" s="419"/>
      <c r="D8" s="419"/>
      <c r="E8" s="428"/>
      <c r="F8" s="428"/>
      <c r="G8" s="428"/>
      <c r="H8" s="428"/>
      <c r="I8" s="428"/>
      <c r="J8" s="428"/>
      <c r="K8" s="428"/>
      <c r="L8" s="428"/>
      <c r="M8" s="428"/>
      <c r="N8" s="428"/>
      <c r="O8" s="428"/>
      <c r="P8" s="428"/>
      <c r="Q8" s="428"/>
      <c r="R8" s="433"/>
      <c r="S8" s="419"/>
      <c r="T8" s="11" t="s">
        <v>47</v>
      </c>
      <c r="U8" s="11" t="s">
        <v>48</v>
      </c>
      <c r="V8" s="11" t="s">
        <v>47</v>
      </c>
      <c r="W8" s="11" t="s">
        <v>48</v>
      </c>
      <c r="X8" s="11" t="s">
        <v>47</v>
      </c>
      <c r="Y8" s="11" t="s">
        <v>48</v>
      </c>
      <c r="Z8" s="11" t="s">
        <v>47</v>
      </c>
      <c r="AA8" s="11" t="s">
        <v>48</v>
      </c>
      <c r="AB8" s="424"/>
      <c r="AC8" s="435"/>
      <c r="AD8" s="435"/>
      <c r="AE8" s="435"/>
      <c r="AF8" s="435"/>
      <c r="AG8" s="435"/>
      <c r="AH8" s="14" t="s">
        <v>47</v>
      </c>
      <c r="AI8" s="14" t="s">
        <v>48</v>
      </c>
      <c r="AJ8" s="14" t="s">
        <v>47</v>
      </c>
      <c r="AK8" s="14" t="s">
        <v>48</v>
      </c>
      <c r="AL8" s="14" t="s">
        <v>47</v>
      </c>
      <c r="AM8" s="14" t="s">
        <v>48</v>
      </c>
      <c r="AN8" s="14" t="s">
        <v>47</v>
      </c>
      <c r="AO8" s="14" t="s">
        <v>48</v>
      </c>
      <c r="AP8" s="14" t="s">
        <v>47</v>
      </c>
      <c r="AQ8" s="14" t="s">
        <v>48</v>
      </c>
      <c r="AR8" s="14" t="s">
        <v>47</v>
      </c>
      <c r="AS8" s="14" t="s">
        <v>48</v>
      </c>
      <c r="AT8" s="14" t="s">
        <v>47</v>
      </c>
      <c r="AU8" s="14" t="s">
        <v>48</v>
      </c>
      <c r="AV8" s="14" t="s">
        <v>47</v>
      </c>
      <c r="AW8" s="14" t="s">
        <v>48</v>
      </c>
      <c r="AX8" s="14" t="s">
        <v>49</v>
      </c>
      <c r="AY8" s="14" t="s">
        <v>50</v>
      </c>
      <c r="AZ8" s="14" t="s">
        <v>51</v>
      </c>
      <c r="BA8" s="14" t="s">
        <v>52</v>
      </c>
      <c r="BB8" s="435"/>
      <c r="BC8" s="411"/>
      <c r="BD8" s="411"/>
      <c r="BE8" s="411"/>
      <c r="BF8" s="411"/>
      <c r="BG8" s="411"/>
      <c r="BH8" s="411"/>
    </row>
    <row r="9" spans="1:60" x14ac:dyDescent="0.25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  <c r="O9" s="16">
        <v>15</v>
      </c>
      <c r="P9" s="16">
        <v>16</v>
      </c>
      <c r="Q9" s="16">
        <v>17</v>
      </c>
      <c r="R9" s="16">
        <v>18</v>
      </c>
      <c r="S9" s="16">
        <v>19</v>
      </c>
      <c r="T9" s="16">
        <v>20</v>
      </c>
      <c r="U9" s="16">
        <v>21</v>
      </c>
      <c r="V9" s="16">
        <v>22</v>
      </c>
      <c r="W9" s="16">
        <v>23</v>
      </c>
      <c r="X9" s="16">
        <v>24</v>
      </c>
      <c r="Y9" s="16">
        <v>25</v>
      </c>
      <c r="Z9" s="16">
        <v>26</v>
      </c>
      <c r="AA9" s="16">
        <v>27</v>
      </c>
      <c r="AB9" s="16">
        <v>28</v>
      </c>
      <c r="AC9" s="16">
        <v>29</v>
      </c>
      <c r="AD9" s="16">
        <v>30</v>
      </c>
      <c r="AE9" s="16">
        <v>31</v>
      </c>
      <c r="AF9" s="16">
        <v>32</v>
      </c>
      <c r="AG9" s="16">
        <v>33</v>
      </c>
      <c r="AH9" s="16">
        <v>34</v>
      </c>
      <c r="AI9" s="16">
        <v>35</v>
      </c>
      <c r="AJ9" s="16">
        <v>36</v>
      </c>
      <c r="AK9" s="16">
        <v>37</v>
      </c>
      <c r="AL9" s="16">
        <v>38</v>
      </c>
      <c r="AM9" s="16">
        <v>39</v>
      </c>
      <c r="AN9" s="16">
        <v>40</v>
      </c>
      <c r="AO9" s="16">
        <v>41</v>
      </c>
      <c r="AP9" s="16">
        <v>42</v>
      </c>
      <c r="AQ9" s="16">
        <v>43</v>
      </c>
      <c r="AR9" s="16">
        <v>44</v>
      </c>
      <c r="AS9" s="16">
        <v>45</v>
      </c>
      <c r="AT9" s="16">
        <v>46</v>
      </c>
      <c r="AU9" s="16">
        <v>47</v>
      </c>
      <c r="AV9" s="16">
        <v>48</v>
      </c>
      <c r="AW9" s="16">
        <v>49</v>
      </c>
      <c r="AX9" s="16">
        <v>50</v>
      </c>
      <c r="AY9" s="16">
        <v>51</v>
      </c>
      <c r="AZ9" s="16">
        <v>52</v>
      </c>
      <c r="BA9" s="16">
        <v>53</v>
      </c>
      <c r="BB9" s="16">
        <v>54</v>
      </c>
      <c r="BC9" s="16">
        <v>55</v>
      </c>
      <c r="BD9" s="16">
        <v>56</v>
      </c>
      <c r="BE9" s="16">
        <v>57</v>
      </c>
      <c r="BF9" s="16">
        <v>58</v>
      </c>
      <c r="BG9" s="16">
        <v>59</v>
      </c>
      <c r="BH9" s="16">
        <v>60</v>
      </c>
    </row>
    <row r="10" spans="1:60" ht="25.9" customHeight="1" x14ac:dyDescent="0.3">
      <c r="A10" s="105" t="s">
        <v>74</v>
      </c>
      <c r="B10" s="74">
        <f t="shared" ref="B10:AG10" si="0">B11+B12+B13+B14+B15+B16+B17+B18</f>
        <v>207</v>
      </c>
      <c r="C10" s="74">
        <f t="shared" si="0"/>
        <v>32</v>
      </c>
      <c r="D10" s="74">
        <f t="shared" si="0"/>
        <v>5</v>
      </c>
      <c r="E10" s="74">
        <f t="shared" si="0"/>
        <v>7</v>
      </c>
      <c r="F10" s="74">
        <f t="shared" si="0"/>
        <v>12</v>
      </c>
      <c r="G10" s="74">
        <f t="shared" si="0"/>
        <v>12</v>
      </c>
      <c r="H10" s="74">
        <f t="shared" si="0"/>
        <v>17</v>
      </c>
      <c r="I10" s="74">
        <f t="shared" si="0"/>
        <v>6</v>
      </c>
      <c r="J10" s="74">
        <f t="shared" si="0"/>
        <v>9</v>
      </c>
      <c r="K10" s="74">
        <f t="shared" si="0"/>
        <v>0</v>
      </c>
      <c r="L10" s="74">
        <f t="shared" si="0"/>
        <v>12</v>
      </c>
      <c r="M10" s="74">
        <f t="shared" si="0"/>
        <v>5</v>
      </c>
      <c r="N10" s="74">
        <f t="shared" si="0"/>
        <v>4</v>
      </c>
      <c r="O10" s="74">
        <f t="shared" si="0"/>
        <v>11</v>
      </c>
      <c r="P10" s="74">
        <f t="shared" si="0"/>
        <v>4</v>
      </c>
      <c r="Q10" s="74">
        <f t="shared" si="0"/>
        <v>1</v>
      </c>
      <c r="R10" s="74">
        <f t="shared" si="0"/>
        <v>14</v>
      </c>
      <c r="S10" s="74">
        <f t="shared" si="0"/>
        <v>1</v>
      </c>
      <c r="T10" s="74">
        <f t="shared" si="0"/>
        <v>0</v>
      </c>
      <c r="U10" s="74">
        <f t="shared" si="0"/>
        <v>0</v>
      </c>
      <c r="V10" s="74">
        <f t="shared" si="0"/>
        <v>5</v>
      </c>
      <c r="W10" s="74">
        <f t="shared" si="0"/>
        <v>5</v>
      </c>
      <c r="X10" s="74">
        <f t="shared" si="0"/>
        <v>5</v>
      </c>
      <c r="Y10" s="74">
        <f t="shared" si="0"/>
        <v>4</v>
      </c>
      <c r="Z10" s="74">
        <f t="shared" si="0"/>
        <v>0</v>
      </c>
      <c r="AA10" s="74">
        <f t="shared" si="0"/>
        <v>0</v>
      </c>
      <c r="AB10" s="74">
        <f t="shared" si="0"/>
        <v>20</v>
      </c>
      <c r="AC10" s="74">
        <f t="shared" si="0"/>
        <v>7</v>
      </c>
      <c r="AD10" s="74">
        <f t="shared" si="0"/>
        <v>7</v>
      </c>
      <c r="AE10" s="74">
        <f t="shared" si="0"/>
        <v>5</v>
      </c>
      <c r="AF10" s="74">
        <f t="shared" si="0"/>
        <v>12</v>
      </c>
      <c r="AG10" s="74">
        <f t="shared" si="0"/>
        <v>0</v>
      </c>
      <c r="AH10" s="74">
        <f t="shared" ref="AH10:BM10" si="1">AH11+AH12+AH13+AH14+AH15+AH16+AH17+AH18</f>
        <v>0</v>
      </c>
      <c r="AI10" s="74">
        <f t="shared" si="1"/>
        <v>0</v>
      </c>
      <c r="AJ10" s="74">
        <f t="shared" si="1"/>
        <v>3</v>
      </c>
      <c r="AK10" s="74">
        <f t="shared" si="1"/>
        <v>3</v>
      </c>
      <c r="AL10" s="74">
        <f t="shared" si="1"/>
        <v>2</v>
      </c>
      <c r="AM10" s="74">
        <f t="shared" si="1"/>
        <v>2</v>
      </c>
      <c r="AN10" s="74">
        <f t="shared" si="1"/>
        <v>0</v>
      </c>
      <c r="AO10" s="74">
        <f t="shared" si="1"/>
        <v>0</v>
      </c>
      <c r="AP10" s="74">
        <f t="shared" si="1"/>
        <v>0</v>
      </c>
      <c r="AQ10" s="74">
        <f t="shared" si="1"/>
        <v>0</v>
      </c>
      <c r="AR10" s="74">
        <f t="shared" si="1"/>
        <v>0</v>
      </c>
      <c r="AS10" s="74">
        <f t="shared" si="1"/>
        <v>0</v>
      </c>
      <c r="AT10" s="74">
        <f t="shared" si="1"/>
        <v>0</v>
      </c>
      <c r="AU10" s="74">
        <f t="shared" si="1"/>
        <v>0</v>
      </c>
      <c r="AV10" s="74">
        <f t="shared" si="1"/>
        <v>0</v>
      </c>
      <c r="AW10" s="74">
        <f t="shared" si="1"/>
        <v>0</v>
      </c>
      <c r="AX10" s="74">
        <f t="shared" si="1"/>
        <v>0</v>
      </c>
      <c r="AY10" s="74">
        <f t="shared" si="1"/>
        <v>0</v>
      </c>
      <c r="AZ10" s="74">
        <f t="shared" si="1"/>
        <v>0</v>
      </c>
      <c r="BA10" s="74">
        <f t="shared" si="1"/>
        <v>0</v>
      </c>
      <c r="BB10" s="74">
        <f t="shared" si="1"/>
        <v>0</v>
      </c>
      <c r="BC10" s="58"/>
      <c r="BD10" s="58"/>
      <c r="BE10" s="58"/>
      <c r="BF10" s="58"/>
      <c r="BG10" s="58"/>
      <c r="BH10" s="58"/>
    </row>
    <row r="11" spans="1:60" x14ac:dyDescent="0.25">
      <c r="A11" s="89" t="s">
        <v>137</v>
      </c>
      <c r="B11" s="76">
        <v>26</v>
      </c>
      <c r="C11" s="77">
        <v>4</v>
      </c>
      <c r="D11" s="77">
        <v>1</v>
      </c>
      <c r="E11" s="77">
        <v>1</v>
      </c>
      <c r="F11" s="77">
        <v>2</v>
      </c>
      <c r="G11" s="77">
        <v>1</v>
      </c>
      <c r="H11" s="77">
        <v>0</v>
      </c>
      <c r="I11" s="77">
        <v>0</v>
      </c>
      <c r="J11" s="77">
        <v>4</v>
      </c>
      <c r="K11" s="77">
        <v>0</v>
      </c>
      <c r="L11" s="77">
        <v>3</v>
      </c>
      <c r="M11" s="77">
        <v>0</v>
      </c>
      <c r="N11" s="77">
        <v>0</v>
      </c>
      <c r="O11" s="77">
        <v>2</v>
      </c>
      <c r="P11" s="77">
        <v>0</v>
      </c>
      <c r="Q11" s="77">
        <v>0</v>
      </c>
      <c r="R11" s="77">
        <v>0</v>
      </c>
      <c r="S11" s="77">
        <v>0</v>
      </c>
      <c r="T11" s="77">
        <v>0</v>
      </c>
      <c r="U11" s="77">
        <v>0</v>
      </c>
      <c r="V11" s="77">
        <v>1</v>
      </c>
      <c r="W11" s="77">
        <v>1</v>
      </c>
      <c r="X11" s="77">
        <v>0</v>
      </c>
      <c r="Y11" s="77">
        <v>0</v>
      </c>
      <c r="Z11" s="77">
        <v>0</v>
      </c>
      <c r="AA11" s="77">
        <v>0</v>
      </c>
      <c r="AB11" s="78">
        <v>3</v>
      </c>
      <c r="AC11" s="78">
        <v>1</v>
      </c>
      <c r="AD11" s="78">
        <v>1</v>
      </c>
      <c r="AE11" s="78">
        <v>0</v>
      </c>
      <c r="AF11" s="78">
        <v>1</v>
      </c>
      <c r="AG11" s="78">
        <v>0</v>
      </c>
      <c r="AH11" s="78">
        <v>0</v>
      </c>
      <c r="AI11" s="78">
        <v>0</v>
      </c>
      <c r="AJ11" s="78">
        <v>1</v>
      </c>
      <c r="AK11" s="78">
        <v>1</v>
      </c>
      <c r="AL11" s="78">
        <v>1</v>
      </c>
      <c r="AM11" s="78">
        <v>1</v>
      </c>
      <c r="AN11" s="78">
        <v>0</v>
      </c>
      <c r="AO11" s="78">
        <v>0</v>
      </c>
      <c r="AP11" s="78">
        <v>0</v>
      </c>
      <c r="AQ11" s="78">
        <v>0</v>
      </c>
      <c r="AR11" s="78">
        <v>0</v>
      </c>
      <c r="AS11" s="78">
        <v>0</v>
      </c>
      <c r="AT11" s="78">
        <v>0</v>
      </c>
      <c r="AU11" s="78">
        <v>0</v>
      </c>
      <c r="AV11" s="78">
        <v>0</v>
      </c>
      <c r="AW11" s="78">
        <v>0</v>
      </c>
      <c r="AX11" s="78">
        <v>0</v>
      </c>
      <c r="AY11" s="78">
        <v>0</v>
      </c>
      <c r="AZ11" s="78">
        <v>0</v>
      </c>
      <c r="BA11" s="78">
        <v>0</v>
      </c>
      <c r="BB11" s="78">
        <v>0</v>
      </c>
      <c r="BC11" s="93" t="s">
        <v>138</v>
      </c>
      <c r="BD11" s="95" t="s">
        <v>138</v>
      </c>
      <c r="BE11" s="95" t="s">
        <v>138</v>
      </c>
      <c r="BF11" s="93" t="s">
        <v>138</v>
      </c>
      <c r="BG11" s="80">
        <v>1000</v>
      </c>
      <c r="BH11" s="80">
        <v>5300</v>
      </c>
    </row>
    <row r="12" spans="1:60" x14ac:dyDescent="0.25">
      <c r="A12" s="89" t="s">
        <v>139</v>
      </c>
      <c r="B12" s="76">
        <v>29</v>
      </c>
      <c r="C12" s="77">
        <v>3</v>
      </c>
      <c r="D12" s="77">
        <v>1</v>
      </c>
      <c r="E12" s="77">
        <v>1</v>
      </c>
      <c r="F12" s="77">
        <v>1</v>
      </c>
      <c r="G12" s="77">
        <v>1</v>
      </c>
      <c r="H12" s="77">
        <v>1</v>
      </c>
      <c r="I12" s="77">
        <v>1</v>
      </c>
      <c r="J12" s="77">
        <v>1</v>
      </c>
      <c r="K12" s="77">
        <v>0</v>
      </c>
      <c r="L12" s="77">
        <v>2</v>
      </c>
      <c r="M12" s="77">
        <v>1</v>
      </c>
      <c r="N12" s="77">
        <v>0</v>
      </c>
      <c r="O12" s="77">
        <v>0</v>
      </c>
      <c r="P12" s="77">
        <v>1</v>
      </c>
      <c r="Q12" s="77">
        <v>0</v>
      </c>
      <c r="R12" s="77">
        <v>1</v>
      </c>
      <c r="S12" s="77">
        <v>0</v>
      </c>
      <c r="T12" s="77">
        <v>0</v>
      </c>
      <c r="U12" s="77">
        <v>0</v>
      </c>
      <c r="V12" s="77">
        <v>0</v>
      </c>
      <c r="W12" s="77">
        <v>0</v>
      </c>
      <c r="X12" s="77">
        <v>0</v>
      </c>
      <c r="Y12" s="77">
        <v>0</v>
      </c>
      <c r="Z12" s="77">
        <v>0</v>
      </c>
      <c r="AA12" s="77">
        <v>0</v>
      </c>
      <c r="AB12" s="78">
        <v>2</v>
      </c>
      <c r="AC12" s="78">
        <v>0</v>
      </c>
      <c r="AD12" s="78">
        <v>1</v>
      </c>
      <c r="AE12" s="78">
        <v>1</v>
      </c>
      <c r="AF12" s="78">
        <v>0</v>
      </c>
      <c r="AG12" s="78">
        <v>0</v>
      </c>
      <c r="AH12" s="78">
        <v>0</v>
      </c>
      <c r="AI12" s="78">
        <v>0</v>
      </c>
      <c r="AJ12" s="78">
        <v>1</v>
      </c>
      <c r="AK12" s="78">
        <v>1</v>
      </c>
      <c r="AL12" s="78">
        <v>1</v>
      </c>
      <c r="AM12" s="78">
        <v>1</v>
      </c>
      <c r="AN12" s="78">
        <v>0</v>
      </c>
      <c r="AO12" s="78">
        <v>0</v>
      </c>
      <c r="AP12" s="78">
        <v>0</v>
      </c>
      <c r="AQ12" s="78">
        <v>0</v>
      </c>
      <c r="AR12" s="78">
        <v>0</v>
      </c>
      <c r="AS12" s="78">
        <v>0</v>
      </c>
      <c r="AT12" s="78">
        <v>0</v>
      </c>
      <c r="AU12" s="78">
        <v>0</v>
      </c>
      <c r="AV12" s="78">
        <v>0</v>
      </c>
      <c r="AW12" s="78">
        <v>0</v>
      </c>
      <c r="AX12" s="78">
        <v>0</v>
      </c>
      <c r="AY12" s="78">
        <v>0</v>
      </c>
      <c r="AZ12" s="78">
        <v>0</v>
      </c>
      <c r="BA12" s="78">
        <v>0</v>
      </c>
      <c r="BB12" s="78">
        <v>0</v>
      </c>
      <c r="BC12" s="93" t="s">
        <v>140</v>
      </c>
      <c r="BD12" s="93" t="s">
        <v>140</v>
      </c>
      <c r="BE12" s="93" t="s">
        <v>140</v>
      </c>
      <c r="BF12" s="93" t="s">
        <v>141</v>
      </c>
      <c r="BG12" s="80">
        <v>1000</v>
      </c>
      <c r="BH12" s="80">
        <v>5300</v>
      </c>
    </row>
    <row r="13" spans="1:60" x14ac:dyDescent="0.25">
      <c r="A13" s="89" t="s">
        <v>142</v>
      </c>
      <c r="B13" s="106">
        <v>11</v>
      </c>
      <c r="C13" s="82">
        <v>2</v>
      </c>
      <c r="D13" s="82">
        <v>0</v>
      </c>
      <c r="E13" s="82">
        <v>0</v>
      </c>
      <c r="F13" s="82">
        <v>0</v>
      </c>
      <c r="G13" s="82">
        <v>2</v>
      </c>
      <c r="H13" s="77">
        <v>1</v>
      </c>
      <c r="I13" s="77">
        <v>1</v>
      </c>
      <c r="J13" s="77">
        <v>0</v>
      </c>
      <c r="K13" s="77">
        <v>0</v>
      </c>
      <c r="L13" s="77">
        <v>0</v>
      </c>
      <c r="M13" s="77">
        <v>0</v>
      </c>
      <c r="N13" s="77">
        <v>0</v>
      </c>
      <c r="O13" s="77">
        <v>1</v>
      </c>
      <c r="P13" s="77">
        <v>1</v>
      </c>
      <c r="Q13" s="77">
        <v>0</v>
      </c>
      <c r="R13" s="77">
        <v>0</v>
      </c>
      <c r="S13" s="77">
        <v>0</v>
      </c>
      <c r="T13" s="77">
        <v>0</v>
      </c>
      <c r="U13" s="77">
        <v>0</v>
      </c>
      <c r="V13" s="77">
        <v>0</v>
      </c>
      <c r="W13" s="77">
        <v>0</v>
      </c>
      <c r="X13" s="77">
        <v>0</v>
      </c>
      <c r="Y13" s="77">
        <v>0</v>
      </c>
      <c r="Z13" s="77">
        <v>0</v>
      </c>
      <c r="AA13" s="77">
        <v>0</v>
      </c>
      <c r="AB13" s="78">
        <v>0</v>
      </c>
      <c r="AC13" s="78">
        <v>0</v>
      </c>
      <c r="AD13" s="78">
        <v>0</v>
      </c>
      <c r="AE13" s="78">
        <v>0</v>
      </c>
      <c r="AF13" s="78">
        <v>0</v>
      </c>
      <c r="AG13" s="78">
        <v>0</v>
      </c>
      <c r="AH13" s="78">
        <v>0</v>
      </c>
      <c r="AI13" s="78">
        <v>0</v>
      </c>
      <c r="AJ13" s="78">
        <v>0</v>
      </c>
      <c r="AK13" s="78">
        <v>0</v>
      </c>
      <c r="AL13" s="78">
        <v>0</v>
      </c>
      <c r="AM13" s="78">
        <v>0</v>
      </c>
      <c r="AN13" s="78">
        <v>0</v>
      </c>
      <c r="AO13" s="78">
        <v>0</v>
      </c>
      <c r="AP13" s="78">
        <v>0</v>
      </c>
      <c r="AQ13" s="78">
        <v>0</v>
      </c>
      <c r="AR13" s="78">
        <v>0</v>
      </c>
      <c r="AS13" s="78">
        <v>0</v>
      </c>
      <c r="AT13" s="78">
        <v>0</v>
      </c>
      <c r="AU13" s="78">
        <v>0</v>
      </c>
      <c r="AV13" s="78">
        <v>0</v>
      </c>
      <c r="AW13" s="78">
        <v>0</v>
      </c>
      <c r="AX13" s="78">
        <v>0</v>
      </c>
      <c r="AY13" s="78">
        <v>0</v>
      </c>
      <c r="AZ13" s="78">
        <v>0</v>
      </c>
      <c r="BA13" s="78">
        <v>0</v>
      </c>
      <c r="BB13" s="78">
        <v>0</v>
      </c>
      <c r="BC13" s="93" t="s">
        <v>143</v>
      </c>
      <c r="BD13" s="93" t="s">
        <v>144</v>
      </c>
      <c r="BE13" s="93" t="s">
        <v>144</v>
      </c>
      <c r="BF13" s="93" t="s">
        <v>54</v>
      </c>
      <c r="BG13" s="80">
        <v>0</v>
      </c>
      <c r="BH13" s="80">
        <v>0</v>
      </c>
    </row>
    <row r="14" spans="1:60" x14ac:dyDescent="0.25">
      <c r="A14" s="89" t="s">
        <v>145</v>
      </c>
      <c r="B14" s="84">
        <v>11</v>
      </c>
      <c r="C14" s="85">
        <v>3</v>
      </c>
      <c r="D14" s="85">
        <v>0</v>
      </c>
      <c r="E14" s="85">
        <v>2</v>
      </c>
      <c r="F14" s="85">
        <v>1</v>
      </c>
      <c r="G14" s="85">
        <v>0</v>
      </c>
      <c r="H14" s="77">
        <v>1</v>
      </c>
      <c r="I14" s="77">
        <v>2</v>
      </c>
      <c r="J14" s="77">
        <v>0</v>
      </c>
      <c r="K14" s="77">
        <v>0</v>
      </c>
      <c r="L14" s="77">
        <v>3</v>
      </c>
      <c r="M14" s="77">
        <v>0</v>
      </c>
      <c r="N14" s="77">
        <v>2</v>
      </c>
      <c r="O14" s="77">
        <v>0</v>
      </c>
      <c r="P14" s="77">
        <v>0</v>
      </c>
      <c r="Q14" s="77">
        <v>0</v>
      </c>
      <c r="R14" s="77">
        <v>1</v>
      </c>
      <c r="S14" s="77">
        <v>0</v>
      </c>
      <c r="T14" s="77">
        <v>0</v>
      </c>
      <c r="U14" s="77">
        <v>0</v>
      </c>
      <c r="V14" s="77">
        <v>0</v>
      </c>
      <c r="W14" s="77">
        <v>0</v>
      </c>
      <c r="X14" s="77">
        <v>0</v>
      </c>
      <c r="Y14" s="77">
        <v>0</v>
      </c>
      <c r="Z14" s="77">
        <v>0</v>
      </c>
      <c r="AA14" s="77">
        <v>0</v>
      </c>
      <c r="AB14" s="78">
        <v>2</v>
      </c>
      <c r="AC14" s="78">
        <v>0</v>
      </c>
      <c r="AD14" s="78">
        <v>2</v>
      </c>
      <c r="AE14" s="78">
        <v>0</v>
      </c>
      <c r="AF14" s="78">
        <v>2</v>
      </c>
      <c r="AG14" s="78">
        <v>0</v>
      </c>
      <c r="AH14" s="78">
        <v>0</v>
      </c>
      <c r="AI14" s="78">
        <v>0</v>
      </c>
      <c r="AJ14" s="78">
        <v>0</v>
      </c>
      <c r="AK14" s="78">
        <v>0</v>
      </c>
      <c r="AL14" s="78">
        <v>0</v>
      </c>
      <c r="AM14" s="78">
        <v>0</v>
      </c>
      <c r="AN14" s="78">
        <v>0</v>
      </c>
      <c r="AO14" s="78">
        <v>0</v>
      </c>
      <c r="AP14" s="78">
        <v>0</v>
      </c>
      <c r="AQ14" s="78">
        <v>0</v>
      </c>
      <c r="AR14" s="78">
        <v>0</v>
      </c>
      <c r="AS14" s="78">
        <v>0</v>
      </c>
      <c r="AT14" s="78">
        <v>0</v>
      </c>
      <c r="AU14" s="78">
        <v>0</v>
      </c>
      <c r="AV14" s="78">
        <v>0</v>
      </c>
      <c r="AW14" s="78">
        <v>0</v>
      </c>
      <c r="AX14" s="78">
        <v>0</v>
      </c>
      <c r="AY14" s="78">
        <v>0</v>
      </c>
      <c r="AZ14" s="78">
        <v>0</v>
      </c>
      <c r="BA14" s="78">
        <v>0</v>
      </c>
      <c r="BB14" s="78">
        <v>0</v>
      </c>
      <c r="BC14" s="23" t="s">
        <v>146</v>
      </c>
      <c r="BD14" s="93" t="s">
        <v>146</v>
      </c>
      <c r="BE14" s="93" t="s">
        <v>146</v>
      </c>
      <c r="BF14" s="80" t="s">
        <v>57</v>
      </c>
      <c r="BG14" s="80">
        <v>0</v>
      </c>
      <c r="BH14" s="80">
        <v>0</v>
      </c>
    </row>
    <row r="15" spans="1:60" x14ac:dyDescent="0.25">
      <c r="A15" s="89" t="s">
        <v>147</v>
      </c>
      <c r="B15" s="81">
        <v>12</v>
      </c>
      <c r="C15" s="82">
        <v>1</v>
      </c>
      <c r="D15" s="82">
        <v>1</v>
      </c>
      <c r="E15" s="82">
        <v>0</v>
      </c>
      <c r="F15" s="82">
        <v>1</v>
      </c>
      <c r="G15" s="82">
        <v>0</v>
      </c>
      <c r="H15" s="77">
        <v>1</v>
      </c>
      <c r="I15" s="77">
        <v>0</v>
      </c>
      <c r="J15" s="77">
        <v>0</v>
      </c>
      <c r="K15" s="77">
        <v>0</v>
      </c>
      <c r="L15" s="77">
        <v>1</v>
      </c>
      <c r="M15" s="77">
        <v>0</v>
      </c>
      <c r="N15" s="77">
        <v>0</v>
      </c>
      <c r="O15" s="77">
        <v>1</v>
      </c>
      <c r="P15" s="77">
        <v>0</v>
      </c>
      <c r="Q15" s="77">
        <v>0</v>
      </c>
      <c r="R15" s="77">
        <v>3</v>
      </c>
      <c r="S15" s="77">
        <v>1</v>
      </c>
      <c r="T15" s="77">
        <v>0</v>
      </c>
      <c r="U15" s="77">
        <v>0</v>
      </c>
      <c r="V15" s="77">
        <v>1</v>
      </c>
      <c r="W15" s="77">
        <v>1</v>
      </c>
      <c r="X15" s="77">
        <v>1</v>
      </c>
      <c r="Y15" s="77">
        <v>1</v>
      </c>
      <c r="Z15" s="77">
        <v>0</v>
      </c>
      <c r="AA15" s="77">
        <v>0</v>
      </c>
      <c r="AB15" s="78">
        <v>3</v>
      </c>
      <c r="AC15" s="78">
        <v>1</v>
      </c>
      <c r="AD15" s="78">
        <v>0</v>
      </c>
      <c r="AE15" s="78">
        <v>2</v>
      </c>
      <c r="AF15" s="78">
        <v>1</v>
      </c>
      <c r="AG15" s="78">
        <v>0</v>
      </c>
      <c r="AH15" s="78">
        <v>0</v>
      </c>
      <c r="AI15" s="78">
        <v>0</v>
      </c>
      <c r="AJ15" s="78">
        <v>0</v>
      </c>
      <c r="AK15" s="78">
        <v>0</v>
      </c>
      <c r="AL15" s="78">
        <v>0</v>
      </c>
      <c r="AM15" s="78">
        <v>0</v>
      </c>
      <c r="AN15" s="78">
        <v>0</v>
      </c>
      <c r="AO15" s="78">
        <v>0</v>
      </c>
      <c r="AP15" s="78">
        <v>0</v>
      </c>
      <c r="AQ15" s="78">
        <v>0</v>
      </c>
      <c r="AR15" s="78">
        <v>0</v>
      </c>
      <c r="AS15" s="78">
        <v>0</v>
      </c>
      <c r="AT15" s="78">
        <v>0</v>
      </c>
      <c r="AU15" s="78">
        <v>0</v>
      </c>
      <c r="AV15" s="78">
        <v>0</v>
      </c>
      <c r="AW15" s="78">
        <v>0</v>
      </c>
      <c r="AX15" s="78">
        <v>0</v>
      </c>
      <c r="AY15" s="78">
        <v>0</v>
      </c>
      <c r="AZ15" s="78">
        <v>0</v>
      </c>
      <c r="BA15" s="78"/>
      <c r="BB15" s="78">
        <v>0</v>
      </c>
      <c r="BC15" s="107" t="s">
        <v>148</v>
      </c>
      <c r="BD15" s="93" t="s">
        <v>148</v>
      </c>
      <c r="BE15" s="80"/>
      <c r="BF15" s="80" t="s">
        <v>57</v>
      </c>
      <c r="BG15" s="80">
        <v>1000</v>
      </c>
      <c r="BH15" s="80">
        <v>5300</v>
      </c>
    </row>
    <row r="16" spans="1:60" x14ac:dyDescent="0.25">
      <c r="A16" s="89" t="s">
        <v>149</v>
      </c>
      <c r="B16" s="84">
        <v>10</v>
      </c>
      <c r="C16" s="85">
        <v>4</v>
      </c>
      <c r="D16" s="85">
        <v>1</v>
      </c>
      <c r="E16" s="85">
        <v>1</v>
      </c>
      <c r="F16" s="77">
        <v>3</v>
      </c>
      <c r="G16" s="77">
        <v>0</v>
      </c>
      <c r="H16" s="77">
        <v>2</v>
      </c>
      <c r="I16" s="77">
        <v>0</v>
      </c>
      <c r="J16" s="77">
        <v>2</v>
      </c>
      <c r="K16" s="77">
        <v>0</v>
      </c>
      <c r="L16" s="77">
        <v>2</v>
      </c>
      <c r="M16" s="77">
        <v>1</v>
      </c>
      <c r="N16" s="77">
        <v>0</v>
      </c>
      <c r="O16" s="77">
        <v>3</v>
      </c>
      <c r="P16" s="77">
        <v>0</v>
      </c>
      <c r="Q16" s="77">
        <v>0</v>
      </c>
      <c r="R16" s="77">
        <v>3</v>
      </c>
      <c r="S16" s="77">
        <v>0</v>
      </c>
      <c r="T16" s="77">
        <v>0</v>
      </c>
      <c r="U16" s="77">
        <v>0</v>
      </c>
      <c r="V16" s="77">
        <v>0</v>
      </c>
      <c r="W16" s="77">
        <v>0</v>
      </c>
      <c r="X16" s="77">
        <v>1</v>
      </c>
      <c r="Y16" s="77">
        <v>1</v>
      </c>
      <c r="Z16" s="77">
        <v>0</v>
      </c>
      <c r="AA16" s="77">
        <v>0</v>
      </c>
      <c r="AB16" s="78">
        <v>2</v>
      </c>
      <c r="AC16" s="78">
        <v>0</v>
      </c>
      <c r="AD16" s="78">
        <v>0</v>
      </c>
      <c r="AE16" s="78">
        <v>2</v>
      </c>
      <c r="AF16" s="78">
        <v>2</v>
      </c>
      <c r="AG16" s="78">
        <v>0</v>
      </c>
      <c r="AH16" s="78">
        <v>0</v>
      </c>
      <c r="AI16" s="78">
        <v>0</v>
      </c>
      <c r="AJ16" s="78">
        <v>0</v>
      </c>
      <c r="AK16" s="78">
        <v>0</v>
      </c>
      <c r="AL16" s="78">
        <v>0</v>
      </c>
      <c r="AM16" s="78">
        <v>0</v>
      </c>
      <c r="AN16" s="78">
        <v>0</v>
      </c>
      <c r="AO16" s="78">
        <v>0</v>
      </c>
      <c r="AP16" s="78">
        <v>0</v>
      </c>
      <c r="AQ16" s="78">
        <v>0</v>
      </c>
      <c r="AR16" s="78">
        <v>0</v>
      </c>
      <c r="AS16" s="78">
        <v>0</v>
      </c>
      <c r="AT16" s="78">
        <v>0</v>
      </c>
      <c r="AU16" s="78">
        <v>0</v>
      </c>
      <c r="AV16" s="78">
        <v>0</v>
      </c>
      <c r="AW16" s="78">
        <v>0</v>
      </c>
      <c r="AX16" s="78">
        <v>0</v>
      </c>
      <c r="AY16" s="78">
        <v>0</v>
      </c>
      <c r="AZ16" s="78">
        <v>0</v>
      </c>
      <c r="BA16" s="78">
        <v>0</v>
      </c>
      <c r="BB16" s="78">
        <v>0</v>
      </c>
      <c r="BC16" s="93" t="s">
        <v>150</v>
      </c>
      <c r="BD16" s="93" t="s">
        <v>150</v>
      </c>
      <c r="BE16" s="93" t="s">
        <v>150</v>
      </c>
      <c r="BF16" s="80" t="s">
        <v>151</v>
      </c>
      <c r="BG16" s="80">
        <v>0</v>
      </c>
      <c r="BH16" s="80">
        <v>7300</v>
      </c>
    </row>
    <row r="17" spans="1:61" x14ac:dyDescent="0.25">
      <c r="A17" s="89" t="s">
        <v>152</v>
      </c>
      <c r="B17" s="84">
        <v>84</v>
      </c>
      <c r="C17" s="85">
        <v>12</v>
      </c>
      <c r="D17" s="85">
        <v>1</v>
      </c>
      <c r="E17" s="85">
        <v>2</v>
      </c>
      <c r="F17" s="77">
        <v>4</v>
      </c>
      <c r="G17" s="77">
        <v>6</v>
      </c>
      <c r="H17" s="77">
        <v>8</v>
      </c>
      <c r="I17" s="77">
        <v>2</v>
      </c>
      <c r="J17" s="77">
        <v>2</v>
      </c>
      <c r="K17" s="77">
        <v>0</v>
      </c>
      <c r="L17" s="77">
        <v>1</v>
      </c>
      <c r="M17" s="77">
        <v>3</v>
      </c>
      <c r="N17" s="77">
        <v>2</v>
      </c>
      <c r="O17" s="77">
        <v>2</v>
      </c>
      <c r="P17" s="77">
        <v>1</v>
      </c>
      <c r="Q17" s="77">
        <v>1</v>
      </c>
      <c r="R17" s="77">
        <v>6</v>
      </c>
      <c r="S17" s="77">
        <v>0</v>
      </c>
      <c r="T17" s="77">
        <v>0</v>
      </c>
      <c r="U17" s="77">
        <v>0</v>
      </c>
      <c r="V17" s="77">
        <v>3</v>
      </c>
      <c r="W17" s="77">
        <v>3</v>
      </c>
      <c r="X17" s="77">
        <v>2</v>
      </c>
      <c r="Y17" s="77">
        <v>2</v>
      </c>
      <c r="Z17" s="77">
        <v>0</v>
      </c>
      <c r="AA17" s="77">
        <v>0</v>
      </c>
      <c r="AB17" s="78">
        <v>8</v>
      </c>
      <c r="AC17" s="78">
        <v>5</v>
      </c>
      <c r="AD17" s="78">
        <v>3</v>
      </c>
      <c r="AE17" s="78">
        <v>0</v>
      </c>
      <c r="AF17" s="78">
        <v>6</v>
      </c>
      <c r="AG17" s="78">
        <v>0</v>
      </c>
      <c r="AH17" s="78">
        <v>0</v>
      </c>
      <c r="AI17" s="78">
        <v>0</v>
      </c>
      <c r="AJ17" s="78">
        <v>1</v>
      </c>
      <c r="AK17" s="78">
        <v>1</v>
      </c>
      <c r="AL17" s="78">
        <v>0</v>
      </c>
      <c r="AM17" s="78">
        <v>0</v>
      </c>
      <c r="AN17" s="78">
        <v>0</v>
      </c>
      <c r="AO17" s="78">
        <v>0</v>
      </c>
      <c r="AP17" s="78">
        <v>0</v>
      </c>
      <c r="AQ17" s="78">
        <v>0</v>
      </c>
      <c r="AR17" s="78">
        <v>0</v>
      </c>
      <c r="AS17" s="78">
        <v>0</v>
      </c>
      <c r="AT17" s="78">
        <v>0</v>
      </c>
      <c r="AU17" s="78">
        <v>0</v>
      </c>
      <c r="AV17" s="78">
        <v>0</v>
      </c>
      <c r="AW17" s="78">
        <v>0</v>
      </c>
      <c r="AX17" s="78">
        <v>0</v>
      </c>
      <c r="AY17" s="78">
        <v>0</v>
      </c>
      <c r="AZ17" s="78">
        <v>0</v>
      </c>
      <c r="BA17" s="78">
        <v>0</v>
      </c>
      <c r="BB17" s="78">
        <v>0</v>
      </c>
      <c r="BC17" s="93" t="s">
        <v>153</v>
      </c>
      <c r="BD17" s="93" t="s">
        <v>153</v>
      </c>
      <c r="BE17" s="93" t="s">
        <v>153</v>
      </c>
      <c r="BF17" s="80" t="s">
        <v>57</v>
      </c>
      <c r="BG17" s="80">
        <v>1000</v>
      </c>
      <c r="BH17" s="80">
        <v>5300</v>
      </c>
    </row>
    <row r="18" spans="1:61" x14ac:dyDescent="0.25">
      <c r="A18" s="89" t="s">
        <v>154</v>
      </c>
      <c r="B18" s="84">
        <v>24</v>
      </c>
      <c r="C18" s="85">
        <v>3</v>
      </c>
      <c r="D18" s="85">
        <v>0</v>
      </c>
      <c r="E18" s="85">
        <v>0</v>
      </c>
      <c r="F18" s="77">
        <v>0</v>
      </c>
      <c r="G18" s="77">
        <v>2</v>
      </c>
      <c r="H18" s="77">
        <v>3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2</v>
      </c>
      <c r="P18" s="77">
        <v>1</v>
      </c>
      <c r="Q18" s="77">
        <v>0</v>
      </c>
      <c r="R18" s="77">
        <v>0</v>
      </c>
      <c r="S18" s="77">
        <v>0</v>
      </c>
      <c r="T18" s="77">
        <v>0</v>
      </c>
      <c r="U18" s="77">
        <v>0</v>
      </c>
      <c r="V18" s="77">
        <v>0</v>
      </c>
      <c r="W18" s="77">
        <v>0</v>
      </c>
      <c r="X18" s="77">
        <v>1</v>
      </c>
      <c r="Y18" s="77">
        <v>0</v>
      </c>
      <c r="Z18" s="77">
        <v>0</v>
      </c>
      <c r="AA18" s="77">
        <v>0</v>
      </c>
      <c r="AB18" s="78">
        <v>0</v>
      </c>
      <c r="AC18" s="78">
        <v>0</v>
      </c>
      <c r="AD18" s="78">
        <v>0</v>
      </c>
      <c r="AE18" s="78">
        <v>0</v>
      </c>
      <c r="AF18" s="78">
        <v>0</v>
      </c>
      <c r="AG18" s="78">
        <v>0</v>
      </c>
      <c r="AH18" s="78">
        <v>0</v>
      </c>
      <c r="AI18" s="78">
        <v>0</v>
      </c>
      <c r="AJ18" s="78">
        <v>0</v>
      </c>
      <c r="AK18" s="78">
        <v>0</v>
      </c>
      <c r="AL18" s="78">
        <v>0</v>
      </c>
      <c r="AM18" s="78">
        <v>0</v>
      </c>
      <c r="AN18" s="78">
        <v>0</v>
      </c>
      <c r="AO18" s="78">
        <v>0</v>
      </c>
      <c r="AP18" s="78">
        <v>0</v>
      </c>
      <c r="AQ18" s="78">
        <v>0</v>
      </c>
      <c r="AR18" s="78">
        <v>0</v>
      </c>
      <c r="AS18" s="78">
        <v>0</v>
      </c>
      <c r="AT18" s="78">
        <v>0</v>
      </c>
      <c r="AU18" s="78">
        <v>0</v>
      </c>
      <c r="AV18" s="78">
        <v>0</v>
      </c>
      <c r="AW18" s="78">
        <v>0</v>
      </c>
      <c r="AX18" s="78">
        <v>0</v>
      </c>
      <c r="AY18" s="78">
        <v>0</v>
      </c>
      <c r="AZ18" s="78">
        <v>0</v>
      </c>
      <c r="BA18" s="78">
        <v>0</v>
      </c>
      <c r="BB18" s="78">
        <v>0</v>
      </c>
      <c r="BC18" s="93" t="s">
        <v>155</v>
      </c>
      <c r="BD18" s="93" t="s">
        <v>155</v>
      </c>
      <c r="BE18" s="93" t="s">
        <v>155</v>
      </c>
      <c r="BF18" s="80" t="s">
        <v>54</v>
      </c>
      <c r="BG18" s="80">
        <v>0</v>
      </c>
      <c r="BH18" s="80">
        <v>0</v>
      </c>
    </row>
    <row r="19" spans="1:61" ht="18.75" x14ac:dyDescent="0.3">
      <c r="A19" s="108" t="s">
        <v>85</v>
      </c>
      <c r="B19" s="88">
        <f t="shared" ref="B19:AG19" si="2">B20+B22+B21</f>
        <v>47</v>
      </c>
      <c r="C19" s="88">
        <f t="shared" si="2"/>
        <v>8</v>
      </c>
      <c r="D19" s="88">
        <f t="shared" si="2"/>
        <v>0</v>
      </c>
      <c r="E19" s="88">
        <f t="shared" si="2"/>
        <v>4</v>
      </c>
      <c r="F19" s="88">
        <f t="shared" si="2"/>
        <v>3</v>
      </c>
      <c r="G19" s="88">
        <f t="shared" si="2"/>
        <v>1</v>
      </c>
      <c r="H19" s="88">
        <f t="shared" si="2"/>
        <v>3</v>
      </c>
      <c r="I19" s="88">
        <f t="shared" si="2"/>
        <v>0</v>
      </c>
      <c r="J19" s="88">
        <f t="shared" si="2"/>
        <v>5</v>
      </c>
      <c r="K19" s="88">
        <f t="shared" si="2"/>
        <v>0</v>
      </c>
      <c r="L19" s="88">
        <f t="shared" si="2"/>
        <v>1</v>
      </c>
      <c r="M19" s="88">
        <f t="shared" si="2"/>
        <v>6</v>
      </c>
      <c r="N19" s="88">
        <f t="shared" si="2"/>
        <v>0</v>
      </c>
      <c r="O19" s="88">
        <f t="shared" si="2"/>
        <v>2</v>
      </c>
      <c r="P19" s="88">
        <f t="shared" si="2"/>
        <v>0</v>
      </c>
      <c r="Q19" s="88">
        <f t="shared" si="2"/>
        <v>0</v>
      </c>
      <c r="R19" s="88">
        <f t="shared" si="2"/>
        <v>3</v>
      </c>
      <c r="S19" s="88">
        <f t="shared" si="2"/>
        <v>0</v>
      </c>
      <c r="T19" s="88">
        <f t="shared" si="2"/>
        <v>0</v>
      </c>
      <c r="U19" s="88">
        <f t="shared" si="2"/>
        <v>0</v>
      </c>
      <c r="V19" s="88">
        <f t="shared" si="2"/>
        <v>0</v>
      </c>
      <c r="W19" s="88">
        <f t="shared" si="2"/>
        <v>0</v>
      </c>
      <c r="X19" s="88">
        <f t="shared" si="2"/>
        <v>0</v>
      </c>
      <c r="Y19" s="88">
        <f t="shared" si="2"/>
        <v>0</v>
      </c>
      <c r="Z19" s="88">
        <f t="shared" si="2"/>
        <v>0</v>
      </c>
      <c r="AA19" s="88">
        <f t="shared" si="2"/>
        <v>0</v>
      </c>
      <c r="AB19" s="88">
        <f t="shared" si="2"/>
        <v>6</v>
      </c>
      <c r="AC19" s="88">
        <f t="shared" si="2"/>
        <v>0</v>
      </c>
      <c r="AD19" s="88">
        <f t="shared" si="2"/>
        <v>5</v>
      </c>
      <c r="AE19" s="88">
        <f t="shared" si="2"/>
        <v>1</v>
      </c>
      <c r="AF19" s="88">
        <f t="shared" si="2"/>
        <v>5</v>
      </c>
      <c r="AG19" s="88">
        <f t="shared" si="2"/>
        <v>0</v>
      </c>
      <c r="AH19" s="88">
        <f t="shared" ref="AH19:BM19" si="3">AH20+AH22+AH21</f>
        <v>0</v>
      </c>
      <c r="AI19" s="88">
        <f t="shared" si="3"/>
        <v>0</v>
      </c>
      <c r="AJ19" s="88">
        <f t="shared" si="3"/>
        <v>3</v>
      </c>
      <c r="AK19" s="88">
        <f t="shared" si="3"/>
        <v>0</v>
      </c>
      <c r="AL19" s="88">
        <f t="shared" si="3"/>
        <v>3</v>
      </c>
      <c r="AM19" s="88">
        <f t="shared" si="3"/>
        <v>0</v>
      </c>
      <c r="AN19" s="88">
        <f t="shared" si="3"/>
        <v>4</v>
      </c>
      <c r="AO19" s="88">
        <f t="shared" si="3"/>
        <v>0</v>
      </c>
      <c r="AP19" s="88">
        <f t="shared" si="3"/>
        <v>0</v>
      </c>
      <c r="AQ19" s="88">
        <f t="shared" si="3"/>
        <v>0</v>
      </c>
      <c r="AR19" s="88">
        <f t="shared" si="3"/>
        <v>0</v>
      </c>
      <c r="AS19" s="88">
        <f t="shared" si="3"/>
        <v>0</v>
      </c>
      <c r="AT19" s="88">
        <f t="shared" si="3"/>
        <v>0</v>
      </c>
      <c r="AU19" s="88">
        <f t="shared" si="3"/>
        <v>0</v>
      </c>
      <c r="AV19" s="88">
        <f t="shared" si="3"/>
        <v>0</v>
      </c>
      <c r="AW19" s="88">
        <f t="shared" si="3"/>
        <v>0</v>
      </c>
      <c r="AX19" s="88">
        <f t="shared" si="3"/>
        <v>0</v>
      </c>
      <c r="AY19" s="88">
        <f t="shared" si="3"/>
        <v>0</v>
      </c>
      <c r="AZ19" s="88">
        <f t="shared" si="3"/>
        <v>0</v>
      </c>
      <c r="BA19" s="88">
        <f t="shared" si="3"/>
        <v>0</v>
      </c>
      <c r="BB19" s="88">
        <f t="shared" si="3"/>
        <v>4</v>
      </c>
      <c r="BC19" s="69"/>
      <c r="BD19" s="69"/>
      <c r="BE19" s="69"/>
      <c r="BF19" s="69"/>
      <c r="BG19" s="69"/>
      <c r="BH19" s="69"/>
    </row>
    <row r="20" spans="1:61" x14ac:dyDescent="0.25">
      <c r="A20" s="109" t="s">
        <v>156</v>
      </c>
      <c r="B20" s="110">
        <v>4</v>
      </c>
      <c r="C20" s="111">
        <v>2</v>
      </c>
      <c r="D20" s="111">
        <v>0</v>
      </c>
      <c r="E20" s="111">
        <v>0</v>
      </c>
      <c r="F20" s="111">
        <v>1</v>
      </c>
      <c r="G20" s="111">
        <v>1</v>
      </c>
      <c r="H20" s="111">
        <v>1</v>
      </c>
      <c r="I20" s="111">
        <v>0</v>
      </c>
      <c r="J20" s="111">
        <v>1</v>
      </c>
      <c r="K20" s="111">
        <v>0</v>
      </c>
      <c r="L20" s="111">
        <v>1</v>
      </c>
      <c r="M20" s="111">
        <v>0</v>
      </c>
      <c r="N20" s="111">
        <v>0</v>
      </c>
      <c r="O20" s="111">
        <v>2</v>
      </c>
      <c r="P20" s="111">
        <v>0</v>
      </c>
      <c r="Q20" s="111">
        <v>0</v>
      </c>
      <c r="R20" s="111">
        <v>0</v>
      </c>
      <c r="S20" s="111">
        <v>0</v>
      </c>
      <c r="T20" s="111">
        <v>0</v>
      </c>
      <c r="U20" s="111">
        <v>0</v>
      </c>
      <c r="V20" s="111">
        <v>0</v>
      </c>
      <c r="W20" s="111">
        <v>0</v>
      </c>
      <c r="X20" s="111">
        <v>0</v>
      </c>
      <c r="Y20" s="111">
        <v>0</v>
      </c>
      <c r="Z20" s="111">
        <v>0</v>
      </c>
      <c r="AA20" s="111">
        <v>0</v>
      </c>
      <c r="AB20" s="112">
        <v>1</v>
      </c>
      <c r="AC20" s="112">
        <v>0</v>
      </c>
      <c r="AD20" s="112">
        <v>0</v>
      </c>
      <c r="AE20" s="112">
        <v>1</v>
      </c>
      <c r="AF20" s="112">
        <v>0</v>
      </c>
      <c r="AG20" s="112">
        <v>0</v>
      </c>
      <c r="AH20" s="112">
        <v>0</v>
      </c>
      <c r="AI20" s="112">
        <v>0</v>
      </c>
      <c r="AJ20" s="112">
        <v>0</v>
      </c>
      <c r="AK20" s="112">
        <v>0</v>
      </c>
      <c r="AL20" s="112">
        <v>0</v>
      </c>
      <c r="AM20" s="112">
        <v>0</v>
      </c>
      <c r="AN20" s="112">
        <v>0</v>
      </c>
      <c r="AO20" s="112">
        <v>0</v>
      </c>
      <c r="AP20" s="112">
        <v>0</v>
      </c>
      <c r="AQ20" s="112">
        <v>0</v>
      </c>
      <c r="AR20" s="112">
        <v>0</v>
      </c>
      <c r="AS20" s="112">
        <v>0</v>
      </c>
      <c r="AT20" s="112">
        <v>0</v>
      </c>
      <c r="AU20" s="112">
        <v>0</v>
      </c>
      <c r="AV20" s="112">
        <v>0</v>
      </c>
      <c r="AW20" s="112">
        <v>0</v>
      </c>
      <c r="AX20" s="112">
        <v>0</v>
      </c>
      <c r="AY20" s="112">
        <v>0</v>
      </c>
      <c r="AZ20" s="112">
        <v>0</v>
      </c>
      <c r="BA20" s="112">
        <v>0</v>
      </c>
      <c r="BB20" s="112">
        <v>1</v>
      </c>
      <c r="BC20" s="113" t="s">
        <v>157</v>
      </c>
      <c r="BD20" s="112"/>
      <c r="BE20" s="112"/>
      <c r="BF20" s="113" t="s">
        <v>57</v>
      </c>
      <c r="BG20" s="112">
        <v>0</v>
      </c>
      <c r="BH20" s="112">
        <v>0</v>
      </c>
      <c r="BI20" s="114"/>
    </row>
    <row r="21" spans="1:61" x14ac:dyDescent="0.25">
      <c r="A21" s="89" t="s">
        <v>158</v>
      </c>
      <c r="B21" s="90">
        <v>39</v>
      </c>
      <c r="C21" s="91">
        <v>6</v>
      </c>
      <c r="D21" s="91">
        <v>0</v>
      </c>
      <c r="E21" s="91">
        <v>4</v>
      </c>
      <c r="F21" s="91">
        <v>2</v>
      </c>
      <c r="G21" s="91">
        <v>0</v>
      </c>
      <c r="H21" s="91">
        <v>2</v>
      </c>
      <c r="I21" s="91">
        <v>0</v>
      </c>
      <c r="J21" s="91">
        <v>4</v>
      </c>
      <c r="K21" s="91">
        <v>0</v>
      </c>
      <c r="L21" s="91">
        <v>0</v>
      </c>
      <c r="M21" s="91">
        <v>6</v>
      </c>
      <c r="N21" s="91">
        <v>0</v>
      </c>
      <c r="O21" s="91">
        <v>0</v>
      </c>
      <c r="P21" s="91">
        <v>0</v>
      </c>
      <c r="Q21" s="91">
        <v>0</v>
      </c>
      <c r="R21" s="91">
        <v>3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2">
        <v>5</v>
      </c>
      <c r="AC21" s="92">
        <v>0</v>
      </c>
      <c r="AD21" s="92">
        <v>5</v>
      </c>
      <c r="AE21" s="92">
        <v>0</v>
      </c>
      <c r="AF21" s="92">
        <v>5</v>
      </c>
      <c r="AG21" s="92">
        <v>0</v>
      </c>
      <c r="AH21" s="92">
        <v>0</v>
      </c>
      <c r="AI21" s="92">
        <v>0</v>
      </c>
      <c r="AJ21" s="92">
        <v>3</v>
      </c>
      <c r="AK21" s="92">
        <v>0</v>
      </c>
      <c r="AL21" s="92">
        <v>3</v>
      </c>
      <c r="AM21" s="92">
        <v>0</v>
      </c>
      <c r="AN21" s="92">
        <v>4</v>
      </c>
      <c r="AO21" s="92">
        <v>0</v>
      </c>
      <c r="AP21" s="92">
        <v>0</v>
      </c>
      <c r="AQ21" s="92">
        <v>0</v>
      </c>
      <c r="AR21" s="92">
        <v>0</v>
      </c>
      <c r="AS21" s="92">
        <v>0</v>
      </c>
      <c r="AT21" s="92">
        <v>0</v>
      </c>
      <c r="AU21" s="92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2">
        <v>0</v>
      </c>
      <c r="BB21" s="92">
        <v>3</v>
      </c>
      <c r="BC21" s="115" t="s">
        <v>159</v>
      </c>
      <c r="BD21" s="115" t="s">
        <v>159</v>
      </c>
      <c r="BE21" s="115" t="s">
        <v>159</v>
      </c>
      <c r="BF21" s="116" t="s">
        <v>57</v>
      </c>
      <c r="BG21" s="116">
        <v>0</v>
      </c>
      <c r="BH21" s="116">
        <v>0</v>
      </c>
    </row>
    <row r="22" spans="1:61" x14ac:dyDescent="0.25">
      <c r="A22" s="89" t="s">
        <v>160</v>
      </c>
      <c r="B22" s="90">
        <v>4</v>
      </c>
      <c r="C22" s="91">
        <v>0</v>
      </c>
      <c r="D22" s="91">
        <v>0</v>
      </c>
      <c r="E22" s="91">
        <v>0</v>
      </c>
      <c r="F22" s="91">
        <v>0</v>
      </c>
      <c r="G22" s="91">
        <v>0</v>
      </c>
      <c r="H22" s="91">
        <v>0</v>
      </c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2">
        <v>0</v>
      </c>
      <c r="AC22" s="92">
        <v>0</v>
      </c>
      <c r="AD22" s="92">
        <v>0</v>
      </c>
      <c r="AE22" s="92">
        <v>0</v>
      </c>
      <c r="AF22" s="92">
        <v>0</v>
      </c>
      <c r="AG22" s="92">
        <v>0</v>
      </c>
      <c r="AH22" s="92">
        <v>0</v>
      </c>
      <c r="AI22" s="92">
        <v>0</v>
      </c>
      <c r="AJ22" s="92">
        <v>0</v>
      </c>
      <c r="AK22" s="92">
        <v>0</v>
      </c>
      <c r="AL22" s="92">
        <v>0</v>
      </c>
      <c r="AM22" s="92">
        <v>0</v>
      </c>
      <c r="AN22" s="92">
        <v>0</v>
      </c>
      <c r="AO22" s="92">
        <v>0</v>
      </c>
      <c r="AP22" s="92">
        <v>0</v>
      </c>
      <c r="AQ22" s="92">
        <v>0</v>
      </c>
      <c r="AR22" s="92">
        <v>0</v>
      </c>
      <c r="AS22" s="92">
        <v>0</v>
      </c>
      <c r="AT22" s="92">
        <v>0</v>
      </c>
      <c r="AU22" s="92">
        <v>0</v>
      </c>
      <c r="AV22" s="92">
        <v>0</v>
      </c>
      <c r="AW22" s="92">
        <v>0</v>
      </c>
      <c r="AX22" s="92">
        <v>0</v>
      </c>
      <c r="AY22" s="92">
        <v>0</v>
      </c>
      <c r="AZ22" s="92">
        <v>0</v>
      </c>
      <c r="BA22" s="92">
        <v>0</v>
      </c>
      <c r="BB22" s="92">
        <v>0</v>
      </c>
      <c r="BC22" s="93" t="s">
        <v>161</v>
      </c>
      <c r="BD22" s="80"/>
      <c r="BE22" s="80"/>
      <c r="BF22" s="80" t="s">
        <v>141</v>
      </c>
      <c r="BG22" s="80">
        <v>0</v>
      </c>
      <c r="BH22" s="80">
        <v>0</v>
      </c>
    </row>
    <row r="23" spans="1:61" ht="18.75" x14ac:dyDescent="0.3">
      <c r="A23" s="108" t="s">
        <v>90</v>
      </c>
      <c r="B23" s="88">
        <f t="shared" ref="B23:S23" si="4">B24+B25</f>
        <v>23</v>
      </c>
      <c r="C23" s="88">
        <f t="shared" si="4"/>
        <v>3</v>
      </c>
      <c r="D23" s="88">
        <f t="shared" si="4"/>
        <v>1</v>
      </c>
      <c r="E23" s="88">
        <f t="shared" si="4"/>
        <v>0</v>
      </c>
      <c r="F23" s="88">
        <f t="shared" si="4"/>
        <v>2</v>
      </c>
      <c r="G23" s="88">
        <f t="shared" si="4"/>
        <v>0</v>
      </c>
      <c r="H23" s="88">
        <f t="shared" si="4"/>
        <v>3</v>
      </c>
      <c r="I23" s="88">
        <f t="shared" si="4"/>
        <v>0</v>
      </c>
      <c r="J23" s="88">
        <f t="shared" si="4"/>
        <v>0</v>
      </c>
      <c r="K23" s="88">
        <f t="shared" si="4"/>
        <v>0</v>
      </c>
      <c r="L23" s="88">
        <f t="shared" si="4"/>
        <v>1</v>
      </c>
      <c r="M23" s="88">
        <f t="shared" si="4"/>
        <v>1</v>
      </c>
      <c r="N23" s="88">
        <f t="shared" si="4"/>
        <v>0</v>
      </c>
      <c r="O23" s="88">
        <f t="shared" si="4"/>
        <v>1</v>
      </c>
      <c r="P23" s="88">
        <f t="shared" si="4"/>
        <v>1</v>
      </c>
      <c r="Q23" s="88">
        <f t="shared" si="4"/>
        <v>0</v>
      </c>
      <c r="R23" s="88">
        <f t="shared" si="4"/>
        <v>0</v>
      </c>
      <c r="S23" s="88">
        <f t="shared" si="4"/>
        <v>0</v>
      </c>
      <c r="T23" s="88"/>
      <c r="U23" s="88">
        <f t="shared" ref="U23:BB23" si="5">U24+U25</f>
        <v>0</v>
      </c>
      <c r="V23" s="88">
        <f t="shared" si="5"/>
        <v>0</v>
      </c>
      <c r="W23" s="88">
        <f t="shared" si="5"/>
        <v>0</v>
      </c>
      <c r="X23" s="88">
        <f t="shared" si="5"/>
        <v>1</v>
      </c>
      <c r="Y23" s="88">
        <f t="shared" si="5"/>
        <v>1</v>
      </c>
      <c r="Z23" s="88">
        <f t="shared" si="5"/>
        <v>0</v>
      </c>
      <c r="AA23" s="88">
        <f t="shared" si="5"/>
        <v>0</v>
      </c>
      <c r="AB23" s="88">
        <f t="shared" si="5"/>
        <v>2</v>
      </c>
      <c r="AC23" s="88">
        <f t="shared" si="5"/>
        <v>2</v>
      </c>
      <c r="AD23" s="88">
        <f t="shared" si="5"/>
        <v>0</v>
      </c>
      <c r="AE23" s="88">
        <f t="shared" si="5"/>
        <v>0</v>
      </c>
      <c r="AF23" s="88">
        <f t="shared" si="5"/>
        <v>0</v>
      </c>
      <c r="AG23" s="88">
        <f t="shared" si="5"/>
        <v>0</v>
      </c>
      <c r="AH23" s="88">
        <f t="shared" si="5"/>
        <v>0</v>
      </c>
      <c r="AI23" s="88">
        <f t="shared" si="5"/>
        <v>0</v>
      </c>
      <c r="AJ23" s="88">
        <f t="shared" si="5"/>
        <v>0</v>
      </c>
      <c r="AK23" s="88">
        <f t="shared" si="5"/>
        <v>0</v>
      </c>
      <c r="AL23" s="88">
        <f t="shared" si="5"/>
        <v>2</v>
      </c>
      <c r="AM23" s="88">
        <f t="shared" si="5"/>
        <v>2</v>
      </c>
      <c r="AN23" s="88">
        <f t="shared" si="5"/>
        <v>0</v>
      </c>
      <c r="AO23" s="88">
        <f t="shared" si="5"/>
        <v>0</v>
      </c>
      <c r="AP23" s="88">
        <f t="shared" si="5"/>
        <v>0</v>
      </c>
      <c r="AQ23" s="88">
        <f t="shared" si="5"/>
        <v>0</v>
      </c>
      <c r="AR23" s="88">
        <f t="shared" si="5"/>
        <v>0</v>
      </c>
      <c r="AS23" s="88">
        <f t="shared" si="5"/>
        <v>0</v>
      </c>
      <c r="AT23" s="88">
        <f t="shared" si="5"/>
        <v>0</v>
      </c>
      <c r="AU23" s="88">
        <f t="shared" si="5"/>
        <v>0</v>
      </c>
      <c r="AV23" s="88">
        <f t="shared" si="5"/>
        <v>0</v>
      </c>
      <c r="AW23" s="88">
        <f t="shared" si="5"/>
        <v>0</v>
      </c>
      <c r="AX23" s="88">
        <f t="shared" si="5"/>
        <v>0</v>
      </c>
      <c r="AY23" s="88">
        <f t="shared" si="5"/>
        <v>0</v>
      </c>
      <c r="AZ23" s="88">
        <f t="shared" si="5"/>
        <v>0</v>
      </c>
      <c r="BA23" s="88">
        <f t="shared" si="5"/>
        <v>0</v>
      </c>
      <c r="BB23" s="88">
        <f t="shared" si="5"/>
        <v>2</v>
      </c>
      <c r="BC23" s="69"/>
      <c r="BD23" s="69"/>
      <c r="BE23" s="69"/>
      <c r="BF23" s="69"/>
      <c r="BG23" s="69"/>
      <c r="BH23" s="69"/>
    </row>
    <row r="24" spans="1:61" x14ac:dyDescent="0.25">
      <c r="A24" s="89" t="s">
        <v>162</v>
      </c>
      <c r="B24" s="90">
        <v>10</v>
      </c>
      <c r="C24" s="91">
        <v>1</v>
      </c>
      <c r="D24" s="91">
        <v>0</v>
      </c>
      <c r="E24" s="91">
        <v>0</v>
      </c>
      <c r="F24" s="91">
        <v>0</v>
      </c>
      <c r="G24" s="91">
        <v>0</v>
      </c>
      <c r="H24" s="91">
        <v>1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1</v>
      </c>
      <c r="Q24" s="38">
        <v>0</v>
      </c>
      <c r="R24" s="38">
        <v>0</v>
      </c>
      <c r="S24" s="38">
        <v>0</v>
      </c>
      <c r="T24">
        <v>0</v>
      </c>
      <c r="U24" s="38">
        <v>0</v>
      </c>
      <c r="V24" s="38">
        <v>0</v>
      </c>
      <c r="W24" s="38">
        <v>0</v>
      </c>
      <c r="X24" s="38">
        <v>0</v>
      </c>
      <c r="Y24" s="38">
        <v>0</v>
      </c>
      <c r="Z24" s="38">
        <v>0</v>
      </c>
      <c r="AA24" s="38">
        <v>0</v>
      </c>
      <c r="AB24" s="39">
        <v>0</v>
      </c>
      <c r="AC24" s="39">
        <v>0</v>
      </c>
      <c r="AD24" s="39">
        <v>0</v>
      </c>
      <c r="AE24" s="39">
        <v>0</v>
      </c>
      <c r="AF24" s="39">
        <v>0</v>
      </c>
      <c r="AG24" s="39"/>
      <c r="AH24" s="39">
        <v>0</v>
      </c>
      <c r="AI24" s="39">
        <v>0</v>
      </c>
      <c r="AJ24" s="39">
        <v>0</v>
      </c>
      <c r="AK24" s="39">
        <v>0</v>
      </c>
      <c r="AL24" s="39">
        <v>0</v>
      </c>
      <c r="AM24" s="39">
        <v>0</v>
      </c>
      <c r="AN24" s="39">
        <v>0</v>
      </c>
      <c r="AO24" s="39">
        <v>0</v>
      </c>
      <c r="AP24" s="39">
        <v>0</v>
      </c>
      <c r="AQ24" s="39">
        <v>0</v>
      </c>
      <c r="AR24" s="39">
        <v>0</v>
      </c>
      <c r="AS24" s="39">
        <v>0</v>
      </c>
      <c r="AT24" s="39">
        <v>0</v>
      </c>
      <c r="AU24" s="39">
        <v>0</v>
      </c>
      <c r="AV24" s="39">
        <v>0</v>
      </c>
      <c r="AW24" s="39">
        <v>0</v>
      </c>
      <c r="AX24" s="39">
        <v>0</v>
      </c>
      <c r="AY24" s="39">
        <v>0</v>
      </c>
      <c r="AZ24" s="39">
        <v>0</v>
      </c>
      <c r="BA24" s="39">
        <v>0</v>
      </c>
      <c r="BB24" s="39">
        <v>0</v>
      </c>
      <c r="BC24" s="23" t="s">
        <v>163</v>
      </c>
      <c r="BD24" s="23" t="s">
        <v>163</v>
      </c>
      <c r="BE24" s="23" t="s">
        <v>163</v>
      </c>
      <c r="BF24" s="21" t="s">
        <v>54</v>
      </c>
      <c r="BG24" s="21">
        <v>0</v>
      </c>
      <c r="BH24" s="21">
        <v>0</v>
      </c>
    </row>
    <row r="25" spans="1:61" x14ac:dyDescent="0.25">
      <c r="A25" s="89" t="s">
        <v>164</v>
      </c>
      <c r="B25" s="117">
        <v>13</v>
      </c>
      <c r="C25" s="118">
        <v>2</v>
      </c>
      <c r="D25" s="118">
        <v>1</v>
      </c>
      <c r="E25" s="118">
        <v>0</v>
      </c>
      <c r="F25" s="118">
        <v>2</v>
      </c>
      <c r="G25" s="118">
        <v>0</v>
      </c>
      <c r="H25" s="118">
        <v>2</v>
      </c>
      <c r="I25" s="119">
        <v>0</v>
      </c>
      <c r="J25" s="119">
        <v>0</v>
      </c>
      <c r="K25" s="119">
        <v>0</v>
      </c>
      <c r="L25" s="119">
        <v>1</v>
      </c>
      <c r="M25" s="119">
        <v>1</v>
      </c>
      <c r="N25" s="119">
        <v>0</v>
      </c>
      <c r="O25" s="119">
        <v>1</v>
      </c>
      <c r="P25" s="119">
        <v>0</v>
      </c>
      <c r="Q25" s="119">
        <v>0</v>
      </c>
      <c r="R25" s="119">
        <v>0</v>
      </c>
      <c r="S25" s="119">
        <v>0</v>
      </c>
      <c r="T25" s="119">
        <v>0</v>
      </c>
      <c r="U25" s="119">
        <v>0</v>
      </c>
      <c r="V25" s="119">
        <v>0</v>
      </c>
      <c r="W25" s="119">
        <v>0</v>
      </c>
      <c r="X25" s="119">
        <v>1</v>
      </c>
      <c r="Y25" s="119">
        <v>1</v>
      </c>
      <c r="Z25" s="119">
        <v>0</v>
      </c>
      <c r="AA25" s="119">
        <v>0</v>
      </c>
      <c r="AB25" s="120">
        <v>2</v>
      </c>
      <c r="AC25" s="120">
        <v>2</v>
      </c>
      <c r="AD25" s="120">
        <v>0</v>
      </c>
      <c r="AE25" s="120">
        <v>0</v>
      </c>
      <c r="AF25" s="120">
        <v>0</v>
      </c>
      <c r="AG25" s="120">
        <v>0</v>
      </c>
      <c r="AH25" s="120">
        <v>0</v>
      </c>
      <c r="AI25" s="120">
        <v>0</v>
      </c>
      <c r="AJ25" s="120">
        <v>0</v>
      </c>
      <c r="AK25" s="120">
        <v>0</v>
      </c>
      <c r="AL25" s="120">
        <v>2</v>
      </c>
      <c r="AM25" s="120">
        <v>2</v>
      </c>
      <c r="AN25" s="120">
        <v>0</v>
      </c>
      <c r="AO25" s="120">
        <v>0</v>
      </c>
      <c r="AP25" s="120">
        <v>0</v>
      </c>
      <c r="AQ25" s="120">
        <v>0</v>
      </c>
      <c r="AR25" s="120">
        <v>0</v>
      </c>
      <c r="AS25" s="120">
        <v>0</v>
      </c>
      <c r="AT25" s="120">
        <v>0</v>
      </c>
      <c r="AU25" s="120">
        <v>0</v>
      </c>
      <c r="AV25" s="120">
        <v>0</v>
      </c>
      <c r="AW25" s="120">
        <v>0</v>
      </c>
      <c r="AX25" s="120">
        <v>0</v>
      </c>
      <c r="AY25" s="120">
        <v>0</v>
      </c>
      <c r="AZ25" s="120">
        <v>0</v>
      </c>
      <c r="BA25" s="120">
        <v>0</v>
      </c>
      <c r="BB25" s="120">
        <v>2</v>
      </c>
      <c r="BC25" s="121" t="s">
        <v>165</v>
      </c>
      <c r="BD25" s="122" t="s">
        <v>166</v>
      </c>
      <c r="BE25" s="121" t="s">
        <v>165</v>
      </c>
      <c r="BF25" s="123" t="s">
        <v>57</v>
      </c>
      <c r="BG25" s="124">
        <v>0</v>
      </c>
      <c r="BH25" s="124">
        <v>1300</v>
      </c>
    </row>
    <row r="26" spans="1:61" ht="18.75" x14ac:dyDescent="0.3">
      <c r="A26" s="125" t="s">
        <v>93</v>
      </c>
      <c r="B26" s="88">
        <f t="shared" ref="B26:AG26" si="6">B23+B19+B10</f>
        <v>277</v>
      </c>
      <c r="C26" s="88">
        <f t="shared" si="6"/>
        <v>43</v>
      </c>
      <c r="D26" s="88">
        <f t="shared" si="6"/>
        <v>6</v>
      </c>
      <c r="E26" s="88">
        <f t="shared" si="6"/>
        <v>11</v>
      </c>
      <c r="F26" s="88">
        <f t="shared" si="6"/>
        <v>17</v>
      </c>
      <c r="G26" s="88">
        <f t="shared" si="6"/>
        <v>13</v>
      </c>
      <c r="H26" s="88">
        <f t="shared" si="6"/>
        <v>23</v>
      </c>
      <c r="I26" s="88">
        <f t="shared" si="6"/>
        <v>6</v>
      </c>
      <c r="J26" s="88">
        <f t="shared" si="6"/>
        <v>14</v>
      </c>
      <c r="K26" s="88">
        <f t="shared" si="6"/>
        <v>0</v>
      </c>
      <c r="L26" s="88">
        <f t="shared" si="6"/>
        <v>14</v>
      </c>
      <c r="M26" s="88">
        <f t="shared" si="6"/>
        <v>12</v>
      </c>
      <c r="N26" s="88">
        <f t="shared" si="6"/>
        <v>4</v>
      </c>
      <c r="O26" s="88">
        <f t="shared" si="6"/>
        <v>14</v>
      </c>
      <c r="P26" s="88">
        <f t="shared" si="6"/>
        <v>5</v>
      </c>
      <c r="Q26" s="88">
        <f t="shared" si="6"/>
        <v>1</v>
      </c>
      <c r="R26" s="88">
        <f t="shared" si="6"/>
        <v>17</v>
      </c>
      <c r="S26" s="88">
        <f t="shared" si="6"/>
        <v>1</v>
      </c>
      <c r="T26" s="88">
        <f t="shared" si="6"/>
        <v>0</v>
      </c>
      <c r="U26" s="88">
        <f t="shared" si="6"/>
        <v>0</v>
      </c>
      <c r="V26" s="88">
        <f t="shared" si="6"/>
        <v>5</v>
      </c>
      <c r="W26" s="88">
        <f t="shared" si="6"/>
        <v>5</v>
      </c>
      <c r="X26" s="88">
        <f t="shared" si="6"/>
        <v>6</v>
      </c>
      <c r="Y26" s="88">
        <f t="shared" si="6"/>
        <v>5</v>
      </c>
      <c r="Z26" s="88">
        <f t="shared" si="6"/>
        <v>0</v>
      </c>
      <c r="AA26" s="88">
        <f t="shared" si="6"/>
        <v>0</v>
      </c>
      <c r="AB26" s="88">
        <f t="shared" si="6"/>
        <v>28</v>
      </c>
      <c r="AC26" s="88">
        <f t="shared" si="6"/>
        <v>9</v>
      </c>
      <c r="AD26" s="88">
        <f t="shared" si="6"/>
        <v>12</v>
      </c>
      <c r="AE26" s="88">
        <f t="shared" si="6"/>
        <v>6</v>
      </c>
      <c r="AF26" s="88">
        <f t="shared" si="6"/>
        <v>17</v>
      </c>
      <c r="AG26" s="88">
        <f t="shared" si="6"/>
        <v>0</v>
      </c>
      <c r="AH26" s="88">
        <f t="shared" ref="AH26:BB26" si="7">AH23+AH19+AH10</f>
        <v>0</v>
      </c>
      <c r="AI26" s="88">
        <f t="shared" si="7"/>
        <v>0</v>
      </c>
      <c r="AJ26" s="88">
        <f t="shared" si="7"/>
        <v>6</v>
      </c>
      <c r="AK26" s="88">
        <f t="shared" si="7"/>
        <v>3</v>
      </c>
      <c r="AL26" s="88">
        <f t="shared" si="7"/>
        <v>7</v>
      </c>
      <c r="AM26" s="88">
        <f t="shared" si="7"/>
        <v>4</v>
      </c>
      <c r="AN26" s="88">
        <f t="shared" si="7"/>
        <v>4</v>
      </c>
      <c r="AO26" s="88">
        <f t="shared" si="7"/>
        <v>0</v>
      </c>
      <c r="AP26" s="88">
        <f t="shared" si="7"/>
        <v>0</v>
      </c>
      <c r="AQ26" s="88">
        <f t="shared" si="7"/>
        <v>0</v>
      </c>
      <c r="AR26" s="88">
        <f t="shared" si="7"/>
        <v>0</v>
      </c>
      <c r="AS26" s="88">
        <f t="shared" si="7"/>
        <v>0</v>
      </c>
      <c r="AT26" s="88">
        <f t="shared" si="7"/>
        <v>0</v>
      </c>
      <c r="AU26" s="88">
        <f t="shared" si="7"/>
        <v>0</v>
      </c>
      <c r="AV26" s="88">
        <f t="shared" si="7"/>
        <v>0</v>
      </c>
      <c r="AW26" s="88">
        <f t="shared" si="7"/>
        <v>0</v>
      </c>
      <c r="AX26" s="88">
        <f t="shared" si="7"/>
        <v>0</v>
      </c>
      <c r="AY26" s="88">
        <f t="shared" si="7"/>
        <v>0</v>
      </c>
      <c r="AZ26" s="88">
        <f t="shared" si="7"/>
        <v>0</v>
      </c>
      <c r="BA26" s="88">
        <f t="shared" si="7"/>
        <v>0</v>
      </c>
      <c r="BB26" s="88">
        <f t="shared" si="7"/>
        <v>6</v>
      </c>
      <c r="BC26" s="69"/>
      <c r="BD26" s="69"/>
      <c r="BE26" s="69"/>
      <c r="BF26" s="69"/>
      <c r="BG26" s="69"/>
      <c r="BH26" s="69"/>
    </row>
    <row r="27" spans="1:61" x14ac:dyDescent="0.25">
      <c r="A27" s="44"/>
      <c r="B27" s="44"/>
      <c r="C27" s="44"/>
      <c r="D27" s="44"/>
      <c r="E27" s="44"/>
      <c r="F27" s="44"/>
      <c r="G27" s="44"/>
      <c r="H27" s="44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</row>
    <row r="28" spans="1:61" x14ac:dyDescent="0.25">
      <c r="A28" s="99"/>
      <c r="B28" s="99"/>
      <c r="C28" s="99"/>
      <c r="D28" s="99"/>
      <c r="E28" s="99"/>
      <c r="F28" s="99"/>
      <c r="G28" s="99"/>
      <c r="H28" s="99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</row>
    <row r="29" spans="1:61" x14ac:dyDescent="0.25">
      <c r="A29" s="454" t="s">
        <v>94</v>
      </c>
      <c r="B29" s="454"/>
      <c r="C29" s="101"/>
      <c r="D29" s="101"/>
      <c r="E29" s="456" t="s">
        <v>167</v>
      </c>
      <c r="F29" s="456"/>
      <c r="G29" s="456"/>
      <c r="H29" s="456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</row>
    <row r="30" spans="1:61" x14ac:dyDescent="0.25">
      <c r="A30" s="101"/>
      <c r="B30" s="101"/>
      <c r="C30" s="101"/>
      <c r="D30" s="101"/>
      <c r="E30" s="455" t="s">
        <v>96</v>
      </c>
      <c r="F30" s="455"/>
      <c r="G30" s="455"/>
      <c r="H30" s="455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</row>
    <row r="31" spans="1:61" x14ac:dyDescent="0.25">
      <c r="A31" s="456" t="s">
        <v>168</v>
      </c>
      <c r="B31" s="456"/>
      <c r="C31" s="456"/>
      <c r="D31" s="456"/>
      <c r="E31" s="456"/>
      <c r="F31" s="456"/>
      <c r="G31" s="456"/>
      <c r="H31" s="456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</row>
    <row r="32" spans="1:61" x14ac:dyDescent="0.25">
      <c r="A32" s="455" t="s">
        <v>97</v>
      </c>
      <c r="B32" s="455"/>
      <c r="C32" s="455"/>
      <c r="D32" s="455"/>
      <c r="E32" s="455"/>
      <c r="F32" s="455"/>
      <c r="G32" s="103"/>
      <c r="H32" s="103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</row>
    <row r="33" spans="1:60" x14ac:dyDescent="0.25">
      <c r="A33" s="104"/>
      <c r="B33" s="104"/>
      <c r="C33" s="104"/>
      <c r="D33" s="104"/>
      <c r="E33" s="104"/>
      <c r="F33" s="104"/>
      <c r="G33" s="104"/>
      <c r="H33" s="10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</row>
    <row r="34" spans="1:60" x14ac:dyDescent="0.25">
      <c r="A34" s="104"/>
      <c r="B34" s="104"/>
      <c r="C34" s="104"/>
      <c r="D34" s="104"/>
      <c r="E34" s="104"/>
      <c r="F34" s="104"/>
      <c r="G34" s="104"/>
      <c r="H34" s="10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</row>
    <row r="35" spans="1:60" x14ac:dyDescent="0.25">
      <c r="A35" s="104"/>
      <c r="B35" s="104"/>
      <c r="C35" s="104"/>
      <c r="D35" s="104"/>
      <c r="E35" s="104"/>
      <c r="F35" s="104"/>
      <c r="G35" s="104"/>
      <c r="H35" s="10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</row>
    <row r="36" spans="1:60" x14ac:dyDescent="0.25">
      <c r="A36" s="1"/>
      <c r="B36" s="1"/>
      <c r="C36" s="1"/>
      <c r="D36" s="1"/>
      <c r="E36" s="1"/>
      <c r="F36" s="1"/>
      <c r="G36" s="1"/>
      <c r="H36" s="1"/>
    </row>
    <row r="37" spans="1:60" x14ac:dyDescent="0.25">
      <c r="A37" s="1"/>
      <c r="B37" s="1"/>
      <c r="C37" s="1"/>
      <c r="D37" s="1"/>
      <c r="E37" s="1"/>
      <c r="F37" s="1"/>
      <c r="G37" s="1"/>
      <c r="H37" s="1"/>
    </row>
  </sheetData>
  <sheetProtection autoFilter="0" pivotTables="0"/>
  <mergeCells count="66">
    <mergeCell ref="A29:B29"/>
    <mergeCell ref="E29:H29"/>
    <mergeCell ref="E30:H30"/>
    <mergeCell ref="A31:H31"/>
    <mergeCell ref="A32:F32"/>
    <mergeCell ref="AX6:BA7"/>
    <mergeCell ref="BB6:BB8"/>
    <mergeCell ref="L7:L8"/>
    <mergeCell ref="M7:M8"/>
    <mergeCell ref="N7:N8"/>
    <mergeCell ref="O7:O8"/>
    <mergeCell ref="P7:P8"/>
    <mergeCell ref="Q7:Q8"/>
    <mergeCell ref="T7:U7"/>
    <mergeCell ref="V7:W7"/>
    <mergeCell ref="X7:Y7"/>
    <mergeCell ref="Z7:AA7"/>
    <mergeCell ref="AH7:AI7"/>
    <mergeCell ref="AJ7:AK7"/>
    <mergeCell ref="AL7:AM7"/>
    <mergeCell ref="AN7:AO7"/>
    <mergeCell ref="AE6:AE8"/>
    <mergeCell ref="AF6:AF8"/>
    <mergeCell ref="AG6:AG8"/>
    <mergeCell ref="AH6:AO6"/>
    <mergeCell ref="AP6:AW6"/>
    <mergeCell ref="AP7:AQ7"/>
    <mergeCell ref="AR7:AS7"/>
    <mergeCell ref="AT7:AU7"/>
    <mergeCell ref="AV7:AW7"/>
    <mergeCell ref="R6:R8"/>
    <mergeCell ref="S6:S8"/>
    <mergeCell ref="T6:AA6"/>
    <mergeCell ref="AC6:AC8"/>
    <mergeCell ref="AD6:AD8"/>
    <mergeCell ref="I6:I8"/>
    <mergeCell ref="J6:J8"/>
    <mergeCell ref="K6:K8"/>
    <mergeCell ref="L6:N6"/>
    <mergeCell ref="O6:Q6"/>
    <mergeCell ref="BD3:BD8"/>
    <mergeCell ref="BE3:BE8"/>
    <mergeCell ref="BF3:BF8"/>
    <mergeCell ref="BG3:BG8"/>
    <mergeCell ref="BH3:BH8"/>
    <mergeCell ref="A3:A8"/>
    <mergeCell ref="B3:B8"/>
    <mergeCell ref="C3:AA3"/>
    <mergeCell ref="AB3:BA3"/>
    <mergeCell ref="BC3:BC8"/>
    <mergeCell ref="C4:AA4"/>
    <mergeCell ref="AB4:BA4"/>
    <mergeCell ref="C5:C8"/>
    <mergeCell ref="E5:AA5"/>
    <mergeCell ref="AB5:AB8"/>
    <mergeCell ref="AC5:BA5"/>
    <mergeCell ref="D6:D8"/>
    <mergeCell ref="E6:E8"/>
    <mergeCell ref="F6:F8"/>
    <mergeCell ref="G6:G8"/>
    <mergeCell ref="H6:H8"/>
    <mergeCell ref="A1:O1"/>
    <mergeCell ref="AX1:AX2"/>
    <mergeCell ref="AY1:AY2"/>
    <mergeCell ref="AZ1:AZ2"/>
    <mergeCell ref="A2:M2"/>
  </mergeCells>
  <hyperlinks>
    <hyperlink ref="BC11" r:id="rId1" xr:uid="{00000000-0004-0000-0300-000000000000}"/>
    <hyperlink ref="BD11" r:id="rId2" xr:uid="{00000000-0004-0000-0300-000001000000}"/>
    <hyperlink ref="BE11" r:id="rId3" xr:uid="{00000000-0004-0000-0300-000002000000}"/>
    <hyperlink ref="BF11" r:id="rId4" xr:uid="{00000000-0004-0000-0300-000003000000}"/>
    <hyperlink ref="BC12" r:id="rId5" xr:uid="{00000000-0004-0000-0300-000004000000}"/>
    <hyperlink ref="BD12" r:id="rId6" xr:uid="{00000000-0004-0000-0300-000005000000}"/>
    <hyperlink ref="BE12" r:id="rId7" xr:uid="{00000000-0004-0000-0300-000006000000}"/>
    <hyperlink ref="BC13" r:id="rId8" xr:uid="{00000000-0004-0000-0300-000007000000}"/>
    <hyperlink ref="BD13" r:id="rId9" xr:uid="{00000000-0004-0000-0300-000008000000}"/>
    <hyperlink ref="BE13" r:id="rId10" xr:uid="{00000000-0004-0000-0300-000009000000}"/>
    <hyperlink ref="BF13" r:id="rId11" xr:uid="{00000000-0004-0000-0300-00000A000000}"/>
    <hyperlink ref="BC14" r:id="rId12" xr:uid="{00000000-0004-0000-0300-00000B000000}"/>
    <hyperlink ref="BD14" r:id="rId13" xr:uid="{00000000-0004-0000-0300-00000C000000}"/>
    <hyperlink ref="BE14" r:id="rId14" xr:uid="{00000000-0004-0000-0300-00000D000000}"/>
    <hyperlink ref="BC15" r:id="rId15" xr:uid="{00000000-0004-0000-0300-00000E000000}"/>
    <hyperlink ref="BD15" r:id="rId16" xr:uid="{00000000-0004-0000-0300-00000F000000}"/>
    <hyperlink ref="BC16" r:id="rId17" xr:uid="{00000000-0004-0000-0300-000010000000}"/>
    <hyperlink ref="BD16" r:id="rId18" xr:uid="{00000000-0004-0000-0300-000011000000}"/>
    <hyperlink ref="BE16" r:id="rId19" xr:uid="{00000000-0004-0000-0300-000012000000}"/>
    <hyperlink ref="BC17" r:id="rId20" xr:uid="{00000000-0004-0000-0300-000013000000}"/>
    <hyperlink ref="BD17" r:id="rId21" xr:uid="{00000000-0004-0000-0300-000014000000}"/>
    <hyperlink ref="BE17" r:id="rId22" xr:uid="{00000000-0004-0000-0300-000015000000}"/>
    <hyperlink ref="BC18" r:id="rId23" xr:uid="{00000000-0004-0000-0300-000016000000}"/>
    <hyperlink ref="BD18" r:id="rId24" xr:uid="{00000000-0004-0000-0300-000017000000}"/>
    <hyperlink ref="BE18" r:id="rId25" xr:uid="{00000000-0004-0000-0300-000018000000}"/>
    <hyperlink ref="BC20" r:id="rId26" xr:uid="{00000000-0004-0000-0300-000019000000}"/>
    <hyperlink ref="BC21" r:id="rId27" xr:uid="{00000000-0004-0000-0300-00001A000000}"/>
    <hyperlink ref="BD21" r:id="rId28" xr:uid="{00000000-0004-0000-0300-00001B000000}"/>
    <hyperlink ref="BE21" r:id="rId29" xr:uid="{00000000-0004-0000-0300-00001C000000}"/>
    <hyperlink ref="BC22" r:id="rId30" xr:uid="{00000000-0004-0000-0300-00001D000000}"/>
    <hyperlink ref="BC24" r:id="rId31" xr:uid="{00000000-0004-0000-0300-00001E000000}"/>
    <hyperlink ref="BD24" r:id="rId32" xr:uid="{00000000-0004-0000-0300-00001F000000}"/>
    <hyperlink ref="BE24" r:id="rId33" xr:uid="{00000000-0004-0000-0300-000020000000}"/>
    <hyperlink ref="BC25" r:id="rId34" xr:uid="{00000000-0004-0000-0300-000021000000}"/>
    <hyperlink ref="BD25" r:id="rId35" xr:uid="{00000000-0004-0000-0300-000022000000}"/>
    <hyperlink ref="BE25" r:id="rId36" xr:uid="{00000000-0004-0000-0300-000023000000}"/>
  </hyperlinks>
  <pageMargins left="0.70078740157480324" right="0.70078740157480324" top="0.75196850393700776" bottom="0.75196850393700776" header="0.3" footer="0.3"/>
  <pageSetup paperSize="9" scale="17" firstPageNumber="2147483648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H31"/>
  <sheetViews>
    <sheetView showRowColHeaders="0" workbookViewId="0">
      <pane xSplit="1" topLeftCell="B1" activePane="topRight" state="frozen"/>
      <selection pane="topRight"/>
    </sheetView>
  </sheetViews>
  <sheetFormatPr defaultRowHeight="15" x14ac:dyDescent="0.25"/>
  <cols>
    <col min="1" max="1" width="35.7109375" style="1" customWidth="1"/>
    <col min="2" max="2" width="15.85546875" customWidth="1"/>
    <col min="3" max="53" width="12.5703125" bestFit="1"/>
    <col min="54" max="54" width="15.140625" customWidth="1"/>
    <col min="55" max="60" width="16.7109375" customWidth="1"/>
  </cols>
  <sheetData>
    <row r="1" spans="1:60" ht="24" customHeight="1" x14ac:dyDescent="0.25">
      <c r="A1" s="394" t="s">
        <v>169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96"/>
      <c r="AY1" s="396"/>
      <c r="AZ1" s="396"/>
      <c r="BA1" s="3"/>
      <c r="BB1" s="3"/>
      <c r="BC1" s="4"/>
      <c r="BD1" s="4"/>
      <c r="BE1" s="4"/>
      <c r="BF1" s="4"/>
      <c r="BG1" s="4"/>
      <c r="BH1" s="4"/>
    </row>
    <row r="2" spans="1:60" ht="22.15" customHeight="1" x14ac:dyDescent="0.25">
      <c r="A2" s="398" t="s">
        <v>1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397"/>
      <c r="AY2" s="397"/>
      <c r="AZ2" s="397"/>
      <c r="BA2" s="6"/>
      <c r="BB2" s="6"/>
      <c r="BC2" s="7"/>
      <c r="BD2" s="7"/>
      <c r="BE2" s="7"/>
      <c r="BF2" s="7"/>
      <c r="BG2" s="7"/>
      <c r="BH2" s="7"/>
    </row>
    <row r="3" spans="1:60" ht="18.75" x14ac:dyDescent="0.25">
      <c r="A3" s="400" t="s">
        <v>2</v>
      </c>
      <c r="B3" s="402" t="s">
        <v>3</v>
      </c>
      <c r="C3" s="404" t="s">
        <v>4</v>
      </c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05"/>
      <c r="T3" s="405"/>
      <c r="U3" s="405"/>
      <c r="V3" s="405"/>
      <c r="W3" s="405"/>
      <c r="X3" s="405"/>
      <c r="Y3" s="405"/>
      <c r="Z3" s="405"/>
      <c r="AA3" s="406"/>
      <c r="AB3" s="407" t="s">
        <v>5</v>
      </c>
      <c r="AC3" s="408"/>
      <c r="AD3" s="408"/>
      <c r="AE3" s="408"/>
      <c r="AF3" s="408"/>
      <c r="AG3" s="408"/>
      <c r="AH3" s="408"/>
      <c r="AI3" s="408"/>
      <c r="AJ3" s="408"/>
      <c r="AK3" s="408"/>
      <c r="AL3" s="408"/>
      <c r="AM3" s="408"/>
      <c r="AN3" s="408"/>
      <c r="AO3" s="408"/>
      <c r="AP3" s="408"/>
      <c r="AQ3" s="408"/>
      <c r="AR3" s="408"/>
      <c r="AS3" s="408"/>
      <c r="AT3" s="408"/>
      <c r="AU3" s="408"/>
      <c r="AV3" s="408"/>
      <c r="AW3" s="408"/>
      <c r="AX3" s="408"/>
      <c r="AY3" s="408"/>
      <c r="AZ3" s="408"/>
      <c r="BA3" s="409"/>
      <c r="BB3" s="8"/>
      <c r="BC3" s="410" t="s">
        <v>6</v>
      </c>
      <c r="BD3" s="410" t="s">
        <v>7</v>
      </c>
      <c r="BE3" s="410" t="s">
        <v>8</v>
      </c>
      <c r="BF3" s="410" t="s">
        <v>9</v>
      </c>
      <c r="BG3" s="410" t="s">
        <v>10</v>
      </c>
      <c r="BH3" s="410" t="s">
        <v>11</v>
      </c>
    </row>
    <row r="4" spans="1:60" ht="15.75" x14ac:dyDescent="0.25">
      <c r="A4" s="401"/>
      <c r="B4" s="403"/>
      <c r="C4" s="412" t="s">
        <v>12</v>
      </c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  <c r="O4" s="413"/>
      <c r="P4" s="413"/>
      <c r="Q4" s="413"/>
      <c r="R4" s="413"/>
      <c r="S4" s="413"/>
      <c r="T4" s="413"/>
      <c r="U4" s="413"/>
      <c r="V4" s="413"/>
      <c r="W4" s="413"/>
      <c r="X4" s="413"/>
      <c r="Y4" s="413"/>
      <c r="Z4" s="413"/>
      <c r="AA4" s="414"/>
      <c r="AB4" s="415" t="s">
        <v>13</v>
      </c>
      <c r="AC4" s="416"/>
      <c r="AD4" s="416"/>
      <c r="AE4" s="416"/>
      <c r="AF4" s="416"/>
      <c r="AG4" s="416"/>
      <c r="AH4" s="416"/>
      <c r="AI4" s="416"/>
      <c r="AJ4" s="416"/>
      <c r="AK4" s="416"/>
      <c r="AL4" s="416"/>
      <c r="AM4" s="416"/>
      <c r="AN4" s="416"/>
      <c r="AO4" s="416"/>
      <c r="AP4" s="416"/>
      <c r="AQ4" s="416"/>
      <c r="AR4" s="416"/>
      <c r="AS4" s="416"/>
      <c r="AT4" s="416"/>
      <c r="AU4" s="416"/>
      <c r="AV4" s="416"/>
      <c r="AW4" s="416"/>
      <c r="AX4" s="416"/>
      <c r="AY4" s="416"/>
      <c r="AZ4" s="416"/>
      <c r="BA4" s="417"/>
      <c r="BB4" s="10"/>
      <c r="BC4" s="411"/>
      <c r="BD4" s="411"/>
      <c r="BE4" s="411"/>
      <c r="BF4" s="411"/>
      <c r="BG4" s="411"/>
      <c r="BH4" s="411"/>
    </row>
    <row r="5" spans="1:60" x14ac:dyDescent="0.25">
      <c r="A5" s="401"/>
      <c r="B5" s="403"/>
      <c r="C5" s="418" t="s">
        <v>14</v>
      </c>
      <c r="D5" s="11"/>
      <c r="E5" s="420" t="s">
        <v>15</v>
      </c>
      <c r="F5" s="421"/>
      <c r="G5" s="421"/>
      <c r="H5" s="421"/>
      <c r="I5" s="421"/>
      <c r="J5" s="421"/>
      <c r="K5" s="421"/>
      <c r="L5" s="421"/>
      <c r="M5" s="421"/>
      <c r="N5" s="421"/>
      <c r="O5" s="421"/>
      <c r="P5" s="421"/>
      <c r="Q5" s="421"/>
      <c r="R5" s="421"/>
      <c r="S5" s="421"/>
      <c r="T5" s="421"/>
      <c r="U5" s="421"/>
      <c r="V5" s="421"/>
      <c r="W5" s="421"/>
      <c r="X5" s="421"/>
      <c r="Y5" s="421"/>
      <c r="Z5" s="421"/>
      <c r="AA5" s="422"/>
      <c r="AB5" s="423" t="s">
        <v>16</v>
      </c>
      <c r="AC5" s="425" t="s">
        <v>17</v>
      </c>
      <c r="AD5" s="426"/>
      <c r="AE5" s="426"/>
      <c r="AF5" s="426"/>
      <c r="AG5" s="426"/>
      <c r="AH5" s="426"/>
      <c r="AI5" s="426"/>
      <c r="AJ5" s="426"/>
      <c r="AK5" s="426"/>
      <c r="AL5" s="426"/>
      <c r="AM5" s="426"/>
      <c r="AN5" s="426"/>
      <c r="AO5" s="426"/>
      <c r="AP5" s="426"/>
      <c r="AQ5" s="426"/>
      <c r="AR5" s="426"/>
      <c r="AS5" s="426"/>
      <c r="AT5" s="426"/>
      <c r="AU5" s="426"/>
      <c r="AV5" s="426"/>
      <c r="AW5" s="426"/>
      <c r="AX5" s="426"/>
      <c r="AY5" s="426"/>
      <c r="AZ5" s="426"/>
      <c r="BA5" s="427"/>
      <c r="BB5" s="13"/>
      <c r="BC5" s="411"/>
      <c r="BD5" s="411"/>
      <c r="BE5" s="411"/>
      <c r="BF5" s="411"/>
      <c r="BG5" s="411"/>
      <c r="BH5" s="411"/>
    </row>
    <row r="6" spans="1:60" x14ac:dyDescent="0.25">
      <c r="A6" s="401"/>
      <c r="B6" s="403"/>
      <c r="C6" s="419"/>
      <c r="D6" s="418" t="s">
        <v>18</v>
      </c>
      <c r="E6" s="418" t="s">
        <v>19</v>
      </c>
      <c r="F6" s="418" t="s">
        <v>20</v>
      </c>
      <c r="G6" s="418" t="s">
        <v>21</v>
      </c>
      <c r="H6" s="418" t="s">
        <v>22</v>
      </c>
      <c r="I6" s="418" t="s">
        <v>23</v>
      </c>
      <c r="J6" s="418" t="s">
        <v>24</v>
      </c>
      <c r="K6" s="418" t="s">
        <v>25</v>
      </c>
      <c r="L6" s="429" t="s">
        <v>26</v>
      </c>
      <c r="M6" s="430"/>
      <c r="N6" s="431"/>
      <c r="O6" s="429" t="s">
        <v>27</v>
      </c>
      <c r="P6" s="430"/>
      <c r="Q6" s="431"/>
      <c r="R6" s="418" t="s">
        <v>28</v>
      </c>
      <c r="S6" s="418" t="s">
        <v>29</v>
      </c>
      <c r="T6" s="429" t="s">
        <v>30</v>
      </c>
      <c r="U6" s="430"/>
      <c r="V6" s="430"/>
      <c r="W6" s="430"/>
      <c r="X6" s="430"/>
      <c r="Y6" s="430"/>
      <c r="Z6" s="430"/>
      <c r="AA6" s="431"/>
      <c r="AB6" s="424"/>
      <c r="AC6" s="423" t="s">
        <v>31</v>
      </c>
      <c r="AD6" s="423" t="s">
        <v>32</v>
      </c>
      <c r="AE6" s="423" t="s">
        <v>33</v>
      </c>
      <c r="AF6" s="423" t="s">
        <v>28</v>
      </c>
      <c r="AG6" s="423" t="s">
        <v>34</v>
      </c>
      <c r="AH6" s="436" t="s">
        <v>30</v>
      </c>
      <c r="AI6" s="437"/>
      <c r="AJ6" s="437"/>
      <c r="AK6" s="437"/>
      <c r="AL6" s="437"/>
      <c r="AM6" s="437"/>
      <c r="AN6" s="437"/>
      <c r="AO6" s="438"/>
      <c r="AP6" s="436" t="s">
        <v>35</v>
      </c>
      <c r="AQ6" s="437"/>
      <c r="AR6" s="437"/>
      <c r="AS6" s="437"/>
      <c r="AT6" s="437"/>
      <c r="AU6" s="437"/>
      <c r="AV6" s="437"/>
      <c r="AW6" s="438"/>
      <c r="AX6" s="439" t="s">
        <v>99</v>
      </c>
      <c r="AY6" s="440"/>
      <c r="AZ6" s="440"/>
      <c r="BA6" s="441"/>
      <c r="BB6" s="423" t="s">
        <v>37</v>
      </c>
      <c r="BC6" s="411"/>
      <c r="BD6" s="411"/>
      <c r="BE6" s="411"/>
      <c r="BF6" s="411"/>
      <c r="BG6" s="411"/>
      <c r="BH6" s="411"/>
    </row>
    <row r="7" spans="1:60" x14ac:dyDescent="0.25">
      <c r="A7" s="401"/>
      <c r="B7" s="403"/>
      <c r="C7" s="419"/>
      <c r="D7" s="419"/>
      <c r="E7" s="428"/>
      <c r="F7" s="428"/>
      <c r="G7" s="428"/>
      <c r="H7" s="428"/>
      <c r="I7" s="428"/>
      <c r="J7" s="428"/>
      <c r="K7" s="428"/>
      <c r="L7" s="418" t="s">
        <v>38</v>
      </c>
      <c r="M7" s="418" t="s">
        <v>39</v>
      </c>
      <c r="N7" s="418" t="s">
        <v>40</v>
      </c>
      <c r="O7" s="418" t="s">
        <v>41</v>
      </c>
      <c r="P7" s="418" t="s">
        <v>32</v>
      </c>
      <c r="Q7" s="418" t="s">
        <v>42</v>
      </c>
      <c r="R7" s="432"/>
      <c r="S7" s="419"/>
      <c r="T7" s="429" t="s">
        <v>43</v>
      </c>
      <c r="U7" s="431"/>
      <c r="V7" s="429" t="s">
        <v>44</v>
      </c>
      <c r="W7" s="431"/>
      <c r="X7" s="429" t="s">
        <v>45</v>
      </c>
      <c r="Y7" s="431"/>
      <c r="Z7" s="429" t="s">
        <v>46</v>
      </c>
      <c r="AA7" s="431"/>
      <c r="AB7" s="424"/>
      <c r="AC7" s="434"/>
      <c r="AD7" s="434"/>
      <c r="AE7" s="434"/>
      <c r="AF7" s="434"/>
      <c r="AG7" s="434"/>
      <c r="AH7" s="436" t="s">
        <v>43</v>
      </c>
      <c r="AI7" s="438"/>
      <c r="AJ7" s="436" t="s">
        <v>44</v>
      </c>
      <c r="AK7" s="438"/>
      <c r="AL7" s="436" t="s">
        <v>45</v>
      </c>
      <c r="AM7" s="438"/>
      <c r="AN7" s="436" t="s">
        <v>46</v>
      </c>
      <c r="AO7" s="438"/>
      <c r="AP7" s="436" t="s">
        <v>43</v>
      </c>
      <c r="AQ7" s="438"/>
      <c r="AR7" s="436" t="s">
        <v>44</v>
      </c>
      <c r="AS7" s="438"/>
      <c r="AT7" s="436" t="s">
        <v>45</v>
      </c>
      <c r="AU7" s="438"/>
      <c r="AV7" s="436" t="s">
        <v>46</v>
      </c>
      <c r="AW7" s="438"/>
      <c r="AX7" s="424"/>
      <c r="AY7" s="442"/>
      <c r="AZ7" s="442"/>
      <c r="BA7" s="442"/>
      <c r="BB7" s="434"/>
      <c r="BC7" s="411"/>
      <c r="BD7" s="411"/>
      <c r="BE7" s="411"/>
      <c r="BF7" s="411"/>
      <c r="BG7" s="411"/>
      <c r="BH7" s="411"/>
    </row>
    <row r="8" spans="1:60" ht="93" customHeight="1" x14ac:dyDescent="0.25">
      <c r="A8" s="401"/>
      <c r="B8" s="403"/>
      <c r="C8" s="419"/>
      <c r="D8" s="419"/>
      <c r="E8" s="428"/>
      <c r="F8" s="428"/>
      <c r="G8" s="428"/>
      <c r="H8" s="428"/>
      <c r="I8" s="428"/>
      <c r="J8" s="428"/>
      <c r="K8" s="428"/>
      <c r="L8" s="428"/>
      <c r="M8" s="428"/>
      <c r="N8" s="428"/>
      <c r="O8" s="428"/>
      <c r="P8" s="428"/>
      <c r="Q8" s="428"/>
      <c r="R8" s="433"/>
      <c r="S8" s="419"/>
      <c r="T8" s="11" t="s">
        <v>47</v>
      </c>
      <c r="U8" s="11" t="s">
        <v>48</v>
      </c>
      <c r="V8" s="11" t="s">
        <v>47</v>
      </c>
      <c r="W8" s="11" t="s">
        <v>48</v>
      </c>
      <c r="X8" s="11" t="s">
        <v>47</v>
      </c>
      <c r="Y8" s="11" t="s">
        <v>48</v>
      </c>
      <c r="Z8" s="11" t="s">
        <v>47</v>
      </c>
      <c r="AA8" s="11" t="s">
        <v>48</v>
      </c>
      <c r="AB8" s="424"/>
      <c r="AC8" s="435"/>
      <c r="AD8" s="435"/>
      <c r="AE8" s="435"/>
      <c r="AF8" s="435"/>
      <c r="AG8" s="435"/>
      <c r="AH8" s="14" t="s">
        <v>47</v>
      </c>
      <c r="AI8" s="14" t="s">
        <v>48</v>
      </c>
      <c r="AJ8" s="14" t="s">
        <v>47</v>
      </c>
      <c r="AK8" s="14" t="s">
        <v>48</v>
      </c>
      <c r="AL8" s="14" t="s">
        <v>47</v>
      </c>
      <c r="AM8" s="14" t="s">
        <v>48</v>
      </c>
      <c r="AN8" s="14" t="s">
        <v>47</v>
      </c>
      <c r="AO8" s="14" t="s">
        <v>48</v>
      </c>
      <c r="AP8" s="14" t="s">
        <v>47</v>
      </c>
      <c r="AQ8" s="14" t="s">
        <v>48</v>
      </c>
      <c r="AR8" s="14" t="s">
        <v>47</v>
      </c>
      <c r="AS8" s="14" t="s">
        <v>48</v>
      </c>
      <c r="AT8" s="14" t="s">
        <v>47</v>
      </c>
      <c r="AU8" s="14" t="s">
        <v>48</v>
      </c>
      <c r="AV8" s="14" t="s">
        <v>47</v>
      </c>
      <c r="AW8" s="14" t="s">
        <v>48</v>
      </c>
      <c r="AX8" s="14" t="s">
        <v>49</v>
      </c>
      <c r="AY8" s="14" t="s">
        <v>50</v>
      </c>
      <c r="AZ8" s="14" t="s">
        <v>51</v>
      </c>
      <c r="BA8" s="14" t="s">
        <v>52</v>
      </c>
      <c r="BB8" s="435"/>
      <c r="BC8" s="411"/>
      <c r="BD8" s="411"/>
      <c r="BE8" s="411"/>
      <c r="BF8" s="411"/>
      <c r="BG8" s="411"/>
      <c r="BH8" s="411"/>
    </row>
    <row r="9" spans="1:60" x14ac:dyDescent="0.25">
      <c r="A9" s="15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  <c r="O9" s="16">
        <v>15</v>
      </c>
      <c r="P9" s="16">
        <v>16</v>
      </c>
      <c r="Q9" s="16">
        <v>17</v>
      </c>
      <c r="R9" s="16">
        <v>18</v>
      </c>
      <c r="S9" s="16">
        <v>19</v>
      </c>
      <c r="T9" s="16">
        <v>20</v>
      </c>
      <c r="U9" s="16">
        <v>21</v>
      </c>
      <c r="V9" s="16">
        <v>22</v>
      </c>
      <c r="W9" s="16">
        <v>23</v>
      </c>
      <c r="X9" s="16">
        <v>24</v>
      </c>
      <c r="Y9" s="16">
        <v>25</v>
      </c>
      <c r="Z9" s="16">
        <v>26</v>
      </c>
      <c r="AA9" s="16">
        <v>27</v>
      </c>
      <c r="AB9" s="16">
        <v>28</v>
      </c>
      <c r="AC9" s="16">
        <v>29</v>
      </c>
      <c r="AD9" s="16">
        <v>30</v>
      </c>
      <c r="AE9" s="16">
        <v>31</v>
      </c>
      <c r="AF9" s="16">
        <v>32</v>
      </c>
      <c r="AG9" s="16">
        <v>33</v>
      </c>
      <c r="AH9" s="16">
        <v>34</v>
      </c>
      <c r="AI9" s="16">
        <v>35</v>
      </c>
      <c r="AJ9" s="16">
        <v>36</v>
      </c>
      <c r="AK9" s="16">
        <v>37</v>
      </c>
      <c r="AL9" s="16">
        <v>38</v>
      </c>
      <c r="AM9" s="16">
        <v>39</v>
      </c>
      <c r="AN9" s="16">
        <v>40</v>
      </c>
      <c r="AO9" s="16">
        <v>41</v>
      </c>
      <c r="AP9" s="16">
        <v>42</v>
      </c>
      <c r="AQ9" s="16">
        <v>43</v>
      </c>
      <c r="AR9" s="16">
        <v>44</v>
      </c>
      <c r="AS9" s="16">
        <v>45</v>
      </c>
      <c r="AT9" s="16">
        <v>46</v>
      </c>
      <c r="AU9" s="16">
        <v>47</v>
      </c>
      <c r="AV9" s="16">
        <v>48</v>
      </c>
      <c r="AW9" s="16">
        <v>49</v>
      </c>
      <c r="AX9" s="16">
        <v>50</v>
      </c>
      <c r="AY9" s="16">
        <v>51</v>
      </c>
      <c r="AZ9" s="16">
        <v>52</v>
      </c>
      <c r="BA9" s="16">
        <v>53</v>
      </c>
      <c r="BB9" s="16">
        <v>54</v>
      </c>
      <c r="BC9" s="16">
        <v>55</v>
      </c>
      <c r="BD9" s="16">
        <v>56</v>
      </c>
      <c r="BE9" s="16">
        <v>57</v>
      </c>
      <c r="BF9" s="16">
        <v>58</v>
      </c>
      <c r="BG9" s="16">
        <v>59</v>
      </c>
      <c r="BH9" s="16">
        <v>60</v>
      </c>
    </row>
    <row r="10" spans="1:60" ht="18.75" x14ac:dyDescent="0.3">
      <c r="A10" s="126" t="s">
        <v>74</v>
      </c>
      <c r="B10" s="74">
        <f t="shared" ref="B10:AG10" si="0">B11+B12+B13+B14+B15+B16+B17</f>
        <v>228</v>
      </c>
      <c r="C10" s="74">
        <f t="shared" si="0"/>
        <v>78</v>
      </c>
      <c r="D10" s="74">
        <f t="shared" si="0"/>
        <v>15</v>
      </c>
      <c r="E10" s="74">
        <f t="shared" si="0"/>
        <v>9</v>
      </c>
      <c r="F10" s="74">
        <f t="shared" si="0"/>
        <v>14</v>
      </c>
      <c r="G10" s="74">
        <f t="shared" si="0"/>
        <v>21</v>
      </c>
      <c r="H10" s="74">
        <f t="shared" si="0"/>
        <v>24</v>
      </c>
      <c r="I10" s="74">
        <f t="shared" si="0"/>
        <v>4</v>
      </c>
      <c r="J10" s="74">
        <f t="shared" si="0"/>
        <v>25</v>
      </c>
      <c r="K10" s="74">
        <f t="shared" si="0"/>
        <v>0</v>
      </c>
      <c r="L10" s="74">
        <f t="shared" si="0"/>
        <v>16</v>
      </c>
      <c r="M10" s="74">
        <f t="shared" si="0"/>
        <v>5</v>
      </c>
      <c r="N10" s="74">
        <f t="shared" si="0"/>
        <v>2</v>
      </c>
      <c r="O10" s="74">
        <f t="shared" si="0"/>
        <v>17</v>
      </c>
      <c r="P10" s="74">
        <f t="shared" si="0"/>
        <v>23</v>
      </c>
      <c r="Q10" s="74">
        <f t="shared" si="0"/>
        <v>4</v>
      </c>
      <c r="R10" s="74">
        <f t="shared" si="0"/>
        <v>5</v>
      </c>
      <c r="S10" s="74">
        <f t="shared" si="0"/>
        <v>0</v>
      </c>
      <c r="T10" s="74">
        <f t="shared" si="0"/>
        <v>2</v>
      </c>
      <c r="U10" s="74">
        <f t="shared" si="0"/>
        <v>2</v>
      </c>
      <c r="V10" s="74">
        <f t="shared" si="0"/>
        <v>5</v>
      </c>
      <c r="W10" s="74">
        <f t="shared" si="0"/>
        <v>5</v>
      </c>
      <c r="X10" s="74">
        <f t="shared" si="0"/>
        <v>9</v>
      </c>
      <c r="Y10" s="74">
        <f t="shared" si="0"/>
        <v>9</v>
      </c>
      <c r="Z10" s="74">
        <f t="shared" si="0"/>
        <v>1</v>
      </c>
      <c r="AA10" s="74">
        <f t="shared" si="0"/>
        <v>1</v>
      </c>
      <c r="AB10" s="74">
        <f t="shared" si="0"/>
        <v>21</v>
      </c>
      <c r="AC10" s="74">
        <f t="shared" si="0"/>
        <v>9</v>
      </c>
      <c r="AD10" s="74">
        <f t="shared" si="0"/>
        <v>11</v>
      </c>
      <c r="AE10" s="74">
        <f t="shared" si="0"/>
        <v>1</v>
      </c>
      <c r="AF10" s="74">
        <f t="shared" si="0"/>
        <v>4</v>
      </c>
      <c r="AG10" s="74">
        <f t="shared" si="0"/>
        <v>1</v>
      </c>
      <c r="AH10" s="74">
        <f t="shared" ref="AH10:BM10" si="1">AH11+AH12+AH13+AH14+AH15+AH16+AH17</f>
        <v>0</v>
      </c>
      <c r="AI10" s="74">
        <f t="shared" si="1"/>
        <v>0</v>
      </c>
      <c r="AJ10" s="74">
        <f t="shared" si="1"/>
        <v>4</v>
      </c>
      <c r="AK10" s="74">
        <f t="shared" si="1"/>
        <v>4</v>
      </c>
      <c r="AL10" s="74">
        <f t="shared" si="1"/>
        <v>8</v>
      </c>
      <c r="AM10" s="74">
        <f t="shared" si="1"/>
        <v>10</v>
      </c>
      <c r="AN10" s="74">
        <f t="shared" si="1"/>
        <v>1</v>
      </c>
      <c r="AO10" s="74">
        <f t="shared" si="1"/>
        <v>1</v>
      </c>
      <c r="AP10" s="74">
        <f t="shared" si="1"/>
        <v>10</v>
      </c>
      <c r="AQ10" s="74">
        <f t="shared" si="1"/>
        <v>10</v>
      </c>
      <c r="AR10" s="74">
        <f t="shared" si="1"/>
        <v>6</v>
      </c>
      <c r="AS10" s="74">
        <f t="shared" si="1"/>
        <v>6</v>
      </c>
      <c r="AT10" s="74">
        <f t="shared" si="1"/>
        <v>3</v>
      </c>
      <c r="AU10" s="74">
        <f t="shared" si="1"/>
        <v>3</v>
      </c>
      <c r="AV10" s="74">
        <f t="shared" si="1"/>
        <v>0</v>
      </c>
      <c r="AW10" s="74">
        <f t="shared" si="1"/>
        <v>0</v>
      </c>
      <c r="AX10" s="74">
        <f t="shared" si="1"/>
        <v>0</v>
      </c>
      <c r="AY10" s="74">
        <f t="shared" si="1"/>
        <v>0</v>
      </c>
      <c r="AZ10" s="74">
        <f t="shared" si="1"/>
        <v>0</v>
      </c>
      <c r="BA10" s="74" t="e">
        <f t="shared" si="1"/>
        <v>#VALUE!</v>
      </c>
      <c r="BB10" s="74">
        <f t="shared" si="1"/>
        <v>7</v>
      </c>
      <c r="BC10" s="58" t="s">
        <v>170</v>
      </c>
      <c r="BD10" s="58"/>
      <c r="BE10" s="58"/>
      <c r="BF10" s="58"/>
      <c r="BG10" s="58"/>
      <c r="BH10" s="58"/>
    </row>
    <row r="11" spans="1:60" x14ac:dyDescent="0.25">
      <c r="A11" s="89" t="s">
        <v>171</v>
      </c>
      <c r="B11" s="76">
        <v>42</v>
      </c>
      <c r="C11" s="77">
        <v>14</v>
      </c>
      <c r="D11" s="77">
        <v>4</v>
      </c>
      <c r="E11" s="77">
        <v>2</v>
      </c>
      <c r="F11" s="77">
        <v>2</v>
      </c>
      <c r="G11" s="77">
        <v>2</v>
      </c>
      <c r="H11" s="77">
        <v>9</v>
      </c>
      <c r="I11" s="77">
        <v>0</v>
      </c>
      <c r="J11" s="77">
        <v>4</v>
      </c>
      <c r="K11" s="77">
        <v>0</v>
      </c>
      <c r="L11" s="77">
        <v>4</v>
      </c>
      <c r="M11" s="77">
        <v>0</v>
      </c>
      <c r="N11" s="77">
        <v>0</v>
      </c>
      <c r="O11" s="77">
        <v>5</v>
      </c>
      <c r="P11" s="77">
        <v>5</v>
      </c>
      <c r="Q11" s="77">
        <v>1</v>
      </c>
      <c r="R11" s="77">
        <v>0</v>
      </c>
      <c r="S11" s="77">
        <v>0</v>
      </c>
      <c r="T11" s="77">
        <v>2</v>
      </c>
      <c r="U11" s="77">
        <v>2</v>
      </c>
      <c r="V11" s="77">
        <v>1</v>
      </c>
      <c r="W11" s="77">
        <v>1</v>
      </c>
      <c r="X11" s="77">
        <v>1</v>
      </c>
      <c r="Y11" s="77">
        <v>1</v>
      </c>
      <c r="Z11" s="77">
        <v>0</v>
      </c>
      <c r="AA11" s="77">
        <v>0</v>
      </c>
      <c r="AB11" s="78">
        <v>6</v>
      </c>
      <c r="AC11" s="78">
        <v>1</v>
      </c>
      <c r="AD11" s="78">
        <v>5</v>
      </c>
      <c r="AE11" s="78">
        <v>0</v>
      </c>
      <c r="AF11" s="78">
        <v>0</v>
      </c>
      <c r="AG11" s="78">
        <v>0</v>
      </c>
      <c r="AH11" s="78">
        <v>0</v>
      </c>
      <c r="AI11" s="78">
        <v>0</v>
      </c>
      <c r="AJ11" s="78">
        <v>1</v>
      </c>
      <c r="AK11" s="78">
        <v>1</v>
      </c>
      <c r="AL11" s="78">
        <v>1</v>
      </c>
      <c r="AM11" s="78">
        <v>1</v>
      </c>
      <c r="AN11" s="78">
        <v>0</v>
      </c>
      <c r="AO11" s="78">
        <v>0</v>
      </c>
      <c r="AP11" s="78">
        <v>1</v>
      </c>
      <c r="AQ11" s="78">
        <v>1</v>
      </c>
      <c r="AR11" s="78">
        <v>1</v>
      </c>
      <c r="AS11" s="78">
        <v>1</v>
      </c>
      <c r="AT11" s="78">
        <v>1</v>
      </c>
      <c r="AU11" s="78">
        <v>1</v>
      </c>
      <c r="AV11" s="78">
        <v>0</v>
      </c>
      <c r="AW11" s="78">
        <v>0</v>
      </c>
      <c r="AX11" s="78">
        <v>0</v>
      </c>
      <c r="AY11" s="78">
        <v>0</v>
      </c>
      <c r="AZ11" s="78">
        <v>0</v>
      </c>
      <c r="BA11" s="78">
        <v>0</v>
      </c>
      <c r="BB11" s="78">
        <v>6</v>
      </c>
      <c r="BC11" s="93" t="s">
        <v>172</v>
      </c>
      <c r="BD11" s="93" t="s">
        <v>172</v>
      </c>
      <c r="BE11" s="93" t="s">
        <v>172</v>
      </c>
      <c r="BF11" s="93" t="s">
        <v>172</v>
      </c>
      <c r="BG11" s="80">
        <v>0</v>
      </c>
      <c r="BH11" s="80">
        <v>0</v>
      </c>
    </row>
    <row r="12" spans="1:60" x14ac:dyDescent="0.25">
      <c r="A12" s="89" t="s">
        <v>173</v>
      </c>
      <c r="B12" s="76">
        <v>67</v>
      </c>
      <c r="C12" s="77">
        <v>18</v>
      </c>
      <c r="D12" s="77">
        <v>3</v>
      </c>
      <c r="E12" s="77">
        <v>3</v>
      </c>
      <c r="F12" s="77">
        <v>5</v>
      </c>
      <c r="G12" s="77">
        <v>4</v>
      </c>
      <c r="H12" s="77">
        <v>4</v>
      </c>
      <c r="I12" s="77">
        <v>2</v>
      </c>
      <c r="J12" s="77">
        <v>4</v>
      </c>
      <c r="K12" s="77">
        <v>0</v>
      </c>
      <c r="L12" s="77">
        <v>3</v>
      </c>
      <c r="M12" s="77">
        <v>1</v>
      </c>
      <c r="N12" s="77">
        <v>0</v>
      </c>
      <c r="O12" s="77">
        <v>4</v>
      </c>
      <c r="P12" s="77">
        <v>3</v>
      </c>
      <c r="Q12" s="77">
        <v>2</v>
      </c>
      <c r="R12" s="77">
        <v>0</v>
      </c>
      <c r="S12" s="77">
        <v>0</v>
      </c>
      <c r="T12" s="77">
        <v>0</v>
      </c>
      <c r="U12" s="77">
        <v>0</v>
      </c>
      <c r="V12" s="77">
        <v>0</v>
      </c>
      <c r="W12" s="77">
        <v>0</v>
      </c>
      <c r="X12" s="77">
        <v>3</v>
      </c>
      <c r="Y12" s="77">
        <v>3</v>
      </c>
      <c r="Z12" s="77">
        <v>0</v>
      </c>
      <c r="AA12" s="77">
        <v>0</v>
      </c>
      <c r="AB12" s="78">
        <v>5</v>
      </c>
      <c r="AC12" s="78">
        <v>2</v>
      </c>
      <c r="AD12" s="78">
        <v>3</v>
      </c>
      <c r="AE12" s="78">
        <v>0</v>
      </c>
      <c r="AF12" s="78">
        <v>0</v>
      </c>
      <c r="AG12" s="78">
        <v>0</v>
      </c>
      <c r="AH12" s="78">
        <v>0</v>
      </c>
      <c r="AI12" s="78">
        <v>0</v>
      </c>
      <c r="AJ12" s="78">
        <v>0</v>
      </c>
      <c r="AK12" s="78">
        <v>0</v>
      </c>
      <c r="AL12" s="78">
        <v>3</v>
      </c>
      <c r="AM12" s="78">
        <v>5</v>
      </c>
      <c r="AN12" s="78">
        <v>0</v>
      </c>
      <c r="AO12" s="78">
        <v>0</v>
      </c>
      <c r="AP12" s="78">
        <v>0</v>
      </c>
      <c r="AQ12" s="78">
        <v>0</v>
      </c>
      <c r="AR12" s="78">
        <v>0</v>
      </c>
      <c r="AS12" s="78">
        <v>0</v>
      </c>
      <c r="AT12" s="78">
        <v>1</v>
      </c>
      <c r="AU12" s="78">
        <v>1</v>
      </c>
      <c r="AV12" s="78">
        <v>0</v>
      </c>
      <c r="AW12" s="78">
        <v>0</v>
      </c>
      <c r="AX12" s="78">
        <v>0</v>
      </c>
      <c r="AY12" s="78">
        <v>0</v>
      </c>
      <c r="AZ12" s="78">
        <v>0</v>
      </c>
      <c r="BA12" s="78">
        <v>0</v>
      </c>
      <c r="BB12" s="78">
        <v>0</v>
      </c>
      <c r="BC12" s="93" t="s">
        <v>174</v>
      </c>
      <c r="BD12" s="93" t="s">
        <v>174</v>
      </c>
      <c r="BE12" s="93" t="s">
        <v>174</v>
      </c>
      <c r="BF12" s="93" t="s">
        <v>174</v>
      </c>
      <c r="BG12" s="80">
        <v>220</v>
      </c>
      <c r="BH12" s="80">
        <v>2000</v>
      </c>
    </row>
    <row r="13" spans="1:60" ht="30" x14ac:dyDescent="0.25">
      <c r="A13" s="89" t="s">
        <v>175</v>
      </c>
      <c r="B13" s="127">
        <v>22</v>
      </c>
      <c r="C13" s="128">
        <v>6</v>
      </c>
      <c r="D13" s="128">
        <v>0</v>
      </c>
      <c r="E13" s="128">
        <v>1</v>
      </c>
      <c r="F13" s="128">
        <v>2</v>
      </c>
      <c r="G13" s="128">
        <v>1</v>
      </c>
      <c r="H13" s="128">
        <v>1</v>
      </c>
      <c r="I13" s="128">
        <v>0</v>
      </c>
      <c r="J13" s="128">
        <v>3</v>
      </c>
      <c r="K13" s="128">
        <v>0</v>
      </c>
      <c r="L13" s="128">
        <v>0</v>
      </c>
      <c r="M13" s="128">
        <v>1</v>
      </c>
      <c r="N13" s="128">
        <v>1</v>
      </c>
      <c r="O13" s="128">
        <v>0</v>
      </c>
      <c r="P13" s="128">
        <v>3</v>
      </c>
      <c r="Q13" s="128">
        <v>0</v>
      </c>
      <c r="R13" s="128">
        <v>1</v>
      </c>
      <c r="S13" s="128">
        <v>0</v>
      </c>
      <c r="T13" s="128">
        <v>0</v>
      </c>
      <c r="U13" s="128">
        <v>0</v>
      </c>
      <c r="V13" s="128">
        <v>0</v>
      </c>
      <c r="W13" s="128">
        <v>0</v>
      </c>
      <c r="X13" s="128">
        <v>1</v>
      </c>
      <c r="Y13" s="128">
        <v>1</v>
      </c>
      <c r="Z13" s="128">
        <v>0</v>
      </c>
      <c r="AA13" s="128">
        <v>0</v>
      </c>
      <c r="AB13" s="129">
        <v>1</v>
      </c>
      <c r="AC13" s="129">
        <v>0</v>
      </c>
      <c r="AD13" s="129">
        <v>1</v>
      </c>
      <c r="AE13" s="129">
        <v>0</v>
      </c>
      <c r="AF13" s="129">
        <v>0</v>
      </c>
      <c r="AG13" s="129">
        <v>0</v>
      </c>
      <c r="AH13" s="129">
        <v>0</v>
      </c>
      <c r="AI13" s="129">
        <v>0</v>
      </c>
      <c r="AJ13" s="129">
        <v>0</v>
      </c>
      <c r="AK13" s="129">
        <v>0</v>
      </c>
      <c r="AL13" s="129">
        <v>1</v>
      </c>
      <c r="AM13" s="129">
        <v>1</v>
      </c>
      <c r="AN13" s="129">
        <v>0</v>
      </c>
      <c r="AO13" s="129">
        <v>0</v>
      </c>
      <c r="AP13" s="129">
        <v>0</v>
      </c>
      <c r="AQ13" s="129">
        <v>0</v>
      </c>
      <c r="AR13" s="129">
        <v>0</v>
      </c>
      <c r="AS13" s="129">
        <v>0</v>
      </c>
      <c r="AT13" s="129">
        <v>0</v>
      </c>
      <c r="AU13" s="129">
        <v>0</v>
      </c>
      <c r="AV13" s="129">
        <v>0</v>
      </c>
      <c r="AW13" s="129">
        <v>0</v>
      </c>
      <c r="AX13" s="129">
        <v>0</v>
      </c>
      <c r="AY13" s="129">
        <v>0</v>
      </c>
      <c r="AZ13" s="129">
        <v>0</v>
      </c>
      <c r="BA13" s="129" t="s">
        <v>176</v>
      </c>
      <c r="BB13" s="129">
        <v>0</v>
      </c>
      <c r="BC13" s="130" t="s">
        <v>177</v>
      </c>
      <c r="BD13" s="131" t="s">
        <v>54</v>
      </c>
      <c r="BE13" s="131" t="s">
        <v>54</v>
      </c>
      <c r="BF13" s="131" t="s">
        <v>57</v>
      </c>
      <c r="BG13" s="132">
        <v>0</v>
      </c>
      <c r="BH13" s="132">
        <v>0</v>
      </c>
    </row>
    <row r="14" spans="1:60" x14ac:dyDescent="0.25">
      <c r="A14" s="89" t="s">
        <v>178</v>
      </c>
      <c r="B14" s="81">
        <v>20</v>
      </c>
      <c r="C14" s="81">
        <v>17</v>
      </c>
      <c r="D14" s="81">
        <v>0</v>
      </c>
      <c r="E14" s="81">
        <v>1</v>
      </c>
      <c r="F14" s="81">
        <v>1</v>
      </c>
      <c r="G14" s="81">
        <v>1</v>
      </c>
      <c r="H14" s="81">
        <v>2</v>
      </c>
      <c r="I14" s="81">
        <v>0</v>
      </c>
      <c r="J14" s="81">
        <v>2</v>
      </c>
      <c r="K14" s="81">
        <v>0</v>
      </c>
      <c r="L14" s="81">
        <v>0</v>
      </c>
      <c r="M14" s="81">
        <v>1</v>
      </c>
      <c r="N14" s="81">
        <v>0</v>
      </c>
      <c r="O14" s="81">
        <v>0</v>
      </c>
      <c r="P14" s="81">
        <v>1</v>
      </c>
      <c r="Q14" s="77">
        <v>0</v>
      </c>
      <c r="R14" s="77">
        <v>1</v>
      </c>
      <c r="S14" s="77">
        <v>0</v>
      </c>
      <c r="T14" s="77">
        <v>0</v>
      </c>
      <c r="U14" s="77">
        <v>0</v>
      </c>
      <c r="V14" s="77">
        <v>1</v>
      </c>
      <c r="W14" s="77">
        <v>1</v>
      </c>
      <c r="X14" s="77">
        <v>0</v>
      </c>
      <c r="Y14" s="77">
        <v>0</v>
      </c>
      <c r="Z14" s="77">
        <v>0</v>
      </c>
      <c r="AA14" s="77">
        <v>0</v>
      </c>
      <c r="AB14" s="78">
        <v>2</v>
      </c>
      <c r="AC14" s="78">
        <v>1</v>
      </c>
      <c r="AD14" s="78">
        <v>1</v>
      </c>
      <c r="AE14" s="78">
        <v>0</v>
      </c>
      <c r="AF14" s="78">
        <v>1</v>
      </c>
      <c r="AG14" s="78">
        <v>1</v>
      </c>
      <c r="AH14" s="78">
        <v>0</v>
      </c>
      <c r="AI14" s="78">
        <v>0</v>
      </c>
      <c r="AJ14" s="78">
        <v>1</v>
      </c>
      <c r="AK14" s="78">
        <v>1</v>
      </c>
      <c r="AL14" s="78">
        <v>0</v>
      </c>
      <c r="AM14" s="78">
        <v>0</v>
      </c>
      <c r="AN14" s="78">
        <v>0</v>
      </c>
      <c r="AO14" s="78">
        <v>0</v>
      </c>
      <c r="AP14" s="78">
        <v>2</v>
      </c>
      <c r="AQ14" s="78">
        <v>2</v>
      </c>
      <c r="AR14" s="78">
        <v>0</v>
      </c>
      <c r="AS14" s="78">
        <v>0</v>
      </c>
      <c r="AT14" s="78">
        <v>0</v>
      </c>
      <c r="AU14" s="78">
        <v>0</v>
      </c>
      <c r="AV14" s="78">
        <v>0</v>
      </c>
      <c r="AW14" s="78">
        <v>0</v>
      </c>
      <c r="AX14" s="78">
        <v>0</v>
      </c>
      <c r="AY14" s="78">
        <v>0</v>
      </c>
      <c r="AZ14" s="78">
        <v>0</v>
      </c>
      <c r="BA14" s="78">
        <v>0</v>
      </c>
      <c r="BB14" s="78">
        <v>0</v>
      </c>
      <c r="BC14" s="93" t="s">
        <v>179</v>
      </c>
      <c r="BD14" s="93" t="s">
        <v>179</v>
      </c>
      <c r="BE14" s="93" t="s">
        <v>180</v>
      </c>
      <c r="BF14" s="80" t="s">
        <v>57</v>
      </c>
      <c r="BG14" s="80">
        <v>0</v>
      </c>
      <c r="BH14" s="80">
        <v>0</v>
      </c>
    </row>
    <row r="15" spans="1:60" x14ac:dyDescent="0.25">
      <c r="A15" s="89" t="s">
        <v>181</v>
      </c>
      <c r="B15" s="81">
        <v>28</v>
      </c>
      <c r="C15" s="82">
        <v>7</v>
      </c>
      <c r="D15" s="82">
        <v>7</v>
      </c>
      <c r="E15" s="82">
        <v>0</v>
      </c>
      <c r="F15" s="82">
        <v>1</v>
      </c>
      <c r="G15" s="82">
        <v>6</v>
      </c>
      <c r="H15" s="77">
        <v>1</v>
      </c>
      <c r="I15" s="77">
        <v>0</v>
      </c>
      <c r="J15" s="77">
        <v>6</v>
      </c>
      <c r="K15" s="77">
        <v>0</v>
      </c>
      <c r="L15" s="77">
        <v>5</v>
      </c>
      <c r="M15" s="77">
        <v>1</v>
      </c>
      <c r="N15" s="77">
        <v>1</v>
      </c>
      <c r="O15" s="77">
        <v>3</v>
      </c>
      <c r="P15" s="77">
        <v>4</v>
      </c>
      <c r="Q15" s="77">
        <v>0</v>
      </c>
      <c r="R15" s="77">
        <v>0</v>
      </c>
      <c r="S15" s="77">
        <v>0</v>
      </c>
      <c r="T15" s="77">
        <v>0</v>
      </c>
      <c r="U15" s="77">
        <v>0</v>
      </c>
      <c r="V15" s="77">
        <v>2</v>
      </c>
      <c r="W15" s="77">
        <v>2</v>
      </c>
      <c r="X15" s="77">
        <v>1</v>
      </c>
      <c r="Y15" s="77">
        <v>1</v>
      </c>
      <c r="Z15" s="77">
        <v>0</v>
      </c>
      <c r="AA15" s="77">
        <v>0</v>
      </c>
      <c r="AB15" s="78">
        <v>4</v>
      </c>
      <c r="AC15" s="78">
        <v>3</v>
      </c>
      <c r="AD15" s="78">
        <v>0</v>
      </c>
      <c r="AE15" s="78">
        <v>1</v>
      </c>
      <c r="AF15" s="78">
        <v>2</v>
      </c>
      <c r="AG15" s="78">
        <v>0</v>
      </c>
      <c r="AH15" s="78">
        <v>0</v>
      </c>
      <c r="AI15" s="78">
        <v>0</v>
      </c>
      <c r="AJ15" s="78">
        <v>2</v>
      </c>
      <c r="AK15" s="78">
        <v>2</v>
      </c>
      <c r="AL15" s="78">
        <v>2</v>
      </c>
      <c r="AM15" s="78">
        <v>2</v>
      </c>
      <c r="AN15" s="78">
        <v>0</v>
      </c>
      <c r="AO15" s="78">
        <v>0</v>
      </c>
      <c r="AP15" s="78">
        <v>4</v>
      </c>
      <c r="AQ15" s="78">
        <v>4</v>
      </c>
      <c r="AR15" s="78">
        <v>4</v>
      </c>
      <c r="AS15" s="78">
        <v>4</v>
      </c>
      <c r="AT15" s="78">
        <v>1</v>
      </c>
      <c r="AU15" s="78">
        <v>1</v>
      </c>
      <c r="AV15" s="78">
        <v>0</v>
      </c>
      <c r="AW15" s="78">
        <v>0</v>
      </c>
      <c r="AX15" s="78">
        <v>0</v>
      </c>
      <c r="AY15" s="78">
        <v>0</v>
      </c>
      <c r="AZ15" s="78">
        <v>0</v>
      </c>
      <c r="BA15" s="78">
        <v>0</v>
      </c>
      <c r="BB15" s="78">
        <v>0</v>
      </c>
      <c r="BC15" s="93" t="s">
        <v>182</v>
      </c>
      <c r="BD15" s="80"/>
      <c r="BE15" s="93" t="s">
        <v>182</v>
      </c>
      <c r="BF15" s="80" t="s">
        <v>57</v>
      </c>
      <c r="BG15" s="80">
        <v>0</v>
      </c>
      <c r="BH15" s="80">
        <v>6000</v>
      </c>
    </row>
    <row r="16" spans="1:60" x14ac:dyDescent="0.25">
      <c r="A16" s="89" t="s">
        <v>183</v>
      </c>
      <c r="B16" s="133">
        <v>18</v>
      </c>
      <c r="C16" s="134">
        <v>4</v>
      </c>
      <c r="D16" s="134">
        <v>0</v>
      </c>
      <c r="E16" s="134">
        <v>1</v>
      </c>
      <c r="F16" s="135">
        <v>0</v>
      </c>
      <c r="G16" s="135">
        <v>2</v>
      </c>
      <c r="H16" s="135">
        <v>0</v>
      </c>
      <c r="I16" s="135">
        <v>2</v>
      </c>
      <c r="J16" s="135">
        <v>1</v>
      </c>
      <c r="K16" s="135">
        <v>0</v>
      </c>
      <c r="L16" s="77">
        <v>0</v>
      </c>
      <c r="M16" s="77">
        <v>0</v>
      </c>
      <c r="N16" s="77">
        <v>0</v>
      </c>
      <c r="O16" s="77">
        <v>3</v>
      </c>
      <c r="P16" s="77">
        <v>1</v>
      </c>
      <c r="Q16" s="77">
        <v>0</v>
      </c>
      <c r="R16" s="77">
        <v>0</v>
      </c>
      <c r="S16" s="77">
        <v>0</v>
      </c>
      <c r="T16" s="77">
        <v>0</v>
      </c>
      <c r="U16" s="77">
        <v>0</v>
      </c>
      <c r="V16" s="77">
        <v>0</v>
      </c>
      <c r="W16" s="77">
        <v>0</v>
      </c>
      <c r="X16" s="77">
        <v>0</v>
      </c>
      <c r="Y16" s="77">
        <v>0</v>
      </c>
      <c r="Z16" s="77">
        <v>0</v>
      </c>
      <c r="AA16" s="77">
        <v>0</v>
      </c>
      <c r="AB16" s="78">
        <v>0</v>
      </c>
      <c r="AC16" s="78">
        <v>0</v>
      </c>
      <c r="AD16" s="78">
        <v>0</v>
      </c>
      <c r="AE16" s="78">
        <v>0</v>
      </c>
      <c r="AF16" s="78">
        <v>0</v>
      </c>
      <c r="AG16" s="78">
        <v>0</v>
      </c>
      <c r="AH16" s="78">
        <v>0</v>
      </c>
      <c r="AI16" s="78">
        <v>0</v>
      </c>
      <c r="AJ16" s="78">
        <v>0</v>
      </c>
      <c r="AK16" s="78">
        <v>0</v>
      </c>
      <c r="AL16" s="78">
        <v>0</v>
      </c>
      <c r="AM16" s="78">
        <v>0</v>
      </c>
      <c r="AN16" s="78">
        <v>0</v>
      </c>
      <c r="AO16" s="78">
        <v>0</v>
      </c>
      <c r="AP16" s="78">
        <v>0</v>
      </c>
      <c r="AQ16" s="78">
        <v>0</v>
      </c>
      <c r="AR16" s="78">
        <v>0</v>
      </c>
      <c r="AS16" s="78">
        <v>0</v>
      </c>
      <c r="AT16" s="78">
        <v>0</v>
      </c>
      <c r="AU16" s="78">
        <v>0</v>
      </c>
      <c r="AV16" s="78">
        <v>0</v>
      </c>
      <c r="AW16" s="78">
        <v>0</v>
      </c>
      <c r="AX16" s="78">
        <v>0</v>
      </c>
      <c r="AY16" s="78">
        <v>0</v>
      </c>
      <c r="AZ16" s="78">
        <v>0</v>
      </c>
      <c r="BA16" s="78">
        <v>0</v>
      </c>
      <c r="BB16" s="78">
        <v>0</v>
      </c>
      <c r="BC16" s="80" t="s">
        <v>114</v>
      </c>
      <c r="BD16" s="80" t="s">
        <v>114</v>
      </c>
      <c r="BE16" s="80" t="s">
        <v>114</v>
      </c>
      <c r="BF16" s="80" t="s">
        <v>114</v>
      </c>
      <c r="BG16" s="80" t="s">
        <v>114</v>
      </c>
      <c r="BH16" s="80" t="s">
        <v>114</v>
      </c>
    </row>
    <row r="17" spans="1:60" x14ac:dyDescent="0.25">
      <c r="A17" s="89" t="s">
        <v>184</v>
      </c>
      <c r="B17" s="84">
        <v>31</v>
      </c>
      <c r="C17" s="85">
        <v>12</v>
      </c>
      <c r="D17" s="85">
        <v>1</v>
      </c>
      <c r="E17" s="85">
        <v>1</v>
      </c>
      <c r="F17" s="77">
        <v>3</v>
      </c>
      <c r="G17" s="77">
        <v>5</v>
      </c>
      <c r="H17" s="77">
        <v>7</v>
      </c>
      <c r="I17" s="77">
        <v>0</v>
      </c>
      <c r="J17" s="77">
        <v>5</v>
      </c>
      <c r="K17" s="77">
        <v>0</v>
      </c>
      <c r="L17" s="77">
        <v>4</v>
      </c>
      <c r="M17" s="77">
        <v>1</v>
      </c>
      <c r="N17" s="77">
        <v>0</v>
      </c>
      <c r="O17" s="77">
        <v>2</v>
      </c>
      <c r="P17" s="77">
        <v>6</v>
      </c>
      <c r="Q17" s="77">
        <v>1</v>
      </c>
      <c r="R17" s="77">
        <v>3</v>
      </c>
      <c r="S17" s="77">
        <v>0</v>
      </c>
      <c r="T17" s="77">
        <v>0</v>
      </c>
      <c r="U17" s="77">
        <v>0</v>
      </c>
      <c r="V17" s="77">
        <v>1</v>
      </c>
      <c r="W17" s="77">
        <v>1</v>
      </c>
      <c r="X17" s="77">
        <v>3</v>
      </c>
      <c r="Y17" s="77">
        <v>3</v>
      </c>
      <c r="Z17" s="77">
        <v>1</v>
      </c>
      <c r="AA17" s="77">
        <v>1</v>
      </c>
      <c r="AB17" s="78">
        <v>3</v>
      </c>
      <c r="AC17" s="78">
        <v>2</v>
      </c>
      <c r="AD17" s="78">
        <v>1</v>
      </c>
      <c r="AE17" s="78">
        <v>0</v>
      </c>
      <c r="AF17" s="78">
        <v>1</v>
      </c>
      <c r="AG17" s="78">
        <v>0</v>
      </c>
      <c r="AH17" s="78">
        <v>0</v>
      </c>
      <c r="AI17" s="78">
        <v>0</v>
      </c>
      <c r="AJ17" s="78">
        <v>0</v>
      </c>
      <c r="AK17" s="78">
        <v>0</v>
      </c>
      <c r="AL17" s="78">
        <v>1</v>
      </c>
      <c r="AM17" s="78">
        <v>1</v>
      </c>
      <c r="AN17" s="78">
        <v>1</v>
      </c>
      <c r="AO17" s="78">
        <v>1</v>
      </c>
      <c r="AP17" s="78">
        <v>3</v>
      </c>
      <c r="AQ17" s="78">
        <v>3</v>
      </c>
      <c r="AR17" s="78">
        <v>1</v>
      </c>
      <c r="AS17" s="78">
        <v>1</v>
      </c>
      <c r="AT17" s="78">
        <v>0</v>
      </c>
      <c r="AU17" s="78">
        <v>0</v>
      </c>
      <c r="AV17" s="78">
        <v>0</v>
      </c>
      <c r="AW17" s="78">
        <v>0</v>
      </c>
      <c r="AX17" s="78">
        <v>0</v>
      </c>
      <c r="AY17" s="78">
        <v>0</v>
      </c>
      <c r="AZ17" s="78">
        <v>0</v>
      </c>
      <c r="BA17" s="78">
        <v>0</v>
      </c>
      <c r="BB17" s="78">
        <v>1</v>
      </c>
      <c r="BC17" s="95" t="s">
        <v>185</v>
      </c>
      <c r="BD17" s="95" t="s">
        <v>185</v>
      </c>
      <c r="BE17" s="95" t="s">
        <v>186</v>
      </c>
      <c r="BF17" s="95" t="s">
        <v>187</v>
      </c>
      <c r="BG17" s="80">
        <v>300</v>
      </c>
      <c r="BH17" s="80" t="s">
        <v>188</v>
      </c>
    </row>
    <row r="18" spans="1:60" ht="18.75" x14ac:dyDescent="0.3">
      <c r="A18" s="136" t="s">
        <v>85</v>
      </c>
      <c r="B18" s="43">
        <f t="shared" ref="B18:AG18" si="2">B19</f>
        <v>92</v>
      </c>
      <c r="C18" s="43">
        <f t="shared" si="2"/>
        <v>37</v>
      </c>
      <c r="D18" s="43">
        <f t="shared" si="2"/>
        <v>3</v>
      </c>
      <c r="E18" s="43">
        <f t="shared" si="2"/>
        <v>1</v>
      </c>
      <c r="F18" s="43">
        <f t="shared" si="2"/>
        <v>3</v>
      </c>
      <c r="G18" s="43">
        <f t="shared" si="2"/>
        <v>12</v>
      </c>
      <c r="H18" s="43">
        <f t="shared" si="2"/>
        <v>9</v>
      </c>
      <c r="I18" s="43">
        <f t="shared" si="2"/>
        <v>4</v>
      </c>
      <c r="J18" s="43">
        <f t="shared" si="2"/>
        <v>14</v>
      </c>
      <c r="K18" s="43">
        <f t="shared" si="2"/>
        <v>0</v>
      </c>
      <c r="L18" s="43">
        <f t="shared" si="2"/>
        <v>0</v>
      </c>
      <c r="M18" s="43">
        <f t="shared" si="2"/>
        <v>0</v>
      </c>
      <c r="N18" s="43">
        <f t="shared" si="2"/>
        <v>0</v>
      </c>
      <c r="O18" s="43">
        <f t="shared" si="2"/>
        <v>11</v>
      </c>
      <c r="P18" s="43">
        <f t="shared" si="2"/>
        <v>15</v>
      </c>
      <c r="Q18" s="43">
        <f t="shared" si="2"/>
        <v>2</v>
      </c>
      <c r="R18" s="43">
        <f t="shared" si="2"/>
        <v>0</v>
      </c>
      <c r="S18" s="43">
        <f t="shared" si="2"/>
        <v>0</v>
      </c>
      <c r="T18" s="43">
        <f t="shared" si="2"/>
        <v>4</v>
      </c>
      <c r="U18" s="43">
        <f t="shared" si="2"/>
        <v>12</v>
      </c>
      <c r="V18" s="43">
        <f t="shared" si="2"/>
        <v>10</v>
      </c>
      <c r="W18" s="43">
        <f t="shared" si="2"/>
        <v>11</v>
      </c>
      <c r="X18" s="43">
        <f t="shared" si="2"/>
        <v>3</v>
      </c>
      <c r="Y18" s="43">
        <f t="shared" si="2"/>
        <v>3</v>
      </c>
      <c r="Z18" s="43">
        <f t="shared" si="2"/>
        <v>7</v>
      </c>
      <c r="AA18" s="43">
        <f t="shared" si="2"/>
        <v>7</v>
      </c>
      <c r="AB18" s="43">
        <f t="shared" si="2"/>
        <v>0</v>
      </c>
      <c r="AC18" s="43">
        <f t="shared" si="2"/>
        <v>0</v>
      </c>
      <c r="AD18" s="43">
        <f t="shared" si="2"/>
        <v>0</v>
      </c>
      <c r="AE18" s="43">
        <f t="shared" si="2"/>
        <v>0</v>
      </c>
      <c r="AF18" s="43">
        <f t="shared" si="2"/>
        <v>0</v>
      </c>
      <c r="AG18" s="43">
        <f t="shared" si="2"/>
        <v>0</v>
      </c>
      <c r="AH18" s="43">
        <f t="shared" ref="AH18:BM18" si="3">AH19</f>
        <v>0</v>
      </c>
      <c r="AI18" s="43">
        <f t="shared" si="3"/>
        <v>0</v>
      </c>
      <c r="AJ18" s="43">
        <f t="shared" si="3"/>
        <v>0</v>
      </c>
      <c r="AK18" s="43">
        <f t="shared" si="3"/>
        <v>0</v>
      </c>
      <c r="AL18" s="43">
        <f t="shared" si="3"/>
        <v>0</v>
      </c>
      <c r="AM18" s="43">
        <f t="shared" si="3"/>
        <v>0</v>
      </c>
      <c r="AN18" s="43">
        <f t="shared" si="3"/>
        <v>0</v>
      </c>
      <c r="AO18" s="43">
        <f t="shared" si="3"/>
        <v>0</v>
      </c>
      <c r="AP18" s="43">
        <f t="shared" si="3"/>
        <v>0</v>
      </c>
      <c r="AQ18" s="43">
        <f t="shared" si="3"/>
        <v>0</v>
      </c>
      <c r="AR18" s="43">
        <f t="shared" si="3"/>
        <v>0</v>
      </c>
      <c r="AS18" s="43">
        <f t="shared" si="3"/>
        <v>0</v>
      </c>
      <c r="AT18" s="43">
        <f t="shared" si="3"/>
        <v>0</v>
      </c>
      <c r="AU18" s="43">
        <f t="shared" si="3"/>
        <v>0</v>
      </c>
      <c r="AV18" s="43">
        <f t="shared" si="3"/>
        <v>0</v>
      </c>
      <c r="AW18" s="43">
        <f t="shared" si="3"/>
        <v>0</v>
      </c>
      <c r="AX18" s="43">
        <f t="shared" si="3"/>
        <v>0</v>
      </c>
      <c r="AY18" s="43">
        <f t="shared" si="3"/>
        <v>0</v>
      </c>
      <c r="AZ18" s="43">
        <f t="shared" si="3"/>
        <v>0</v>
      </c>
      <c r="BA18" s="43">
        <f t="shared" si="3"/>
        <v>0</v>
      </c>
      <c r="BB18" s="43">
        <f t="shared" si="3"/>
        <v>0</v>
      </c>
      <c r="BC18" s="69"/>
      <c r="BD18" s="69"/>
      <c r="BE18" s="69"/>
      <c r="BF18" s="69"/>
      <c r="BG18" s="69"/>
      <c r="BH18" s="69"/>
    </row>
    <row r="19" spans="1:60" x14ac:dyDescent="0.25">
      <c r="A19" s="137" t="s">
        <v>189</v>
      </c>
      <c r="B19" s="116">
        <v>92</v>
      </c>
      <c r="C19" s="91">
        <v>37</v>
      </c>
      <c r="D19" s="91">
        <v>3</v>
      </c>
      <c r="E19" s="91">
        <v>1</v>
      </c>
      <c r="F19" s="91">
        <v>3</v>
      </c>
      <c r="G19" s="91">
        <v>12</v>
      </c>
      <c r="H19" s="91">
        <v>9</v>
      </c>
      <c r="I19" s="91">
        <v>4</v>
      </c>
      <c r="J19" s="91">
        <v>14</v>
      </c>
      <c r="K19" s="91">
        <v>0</v>
      </c>
      <c r="L19" s="91">
        <v>0</v>
      </c>
      <c r="M19" s="91">
        <v>0</v>
      </c>
      <c r="N19" s="91">
        <v>0</v>
      </c>
      <c r="O19" s="91">
        <v>11</v>
      </c>
      <c r="P19" s="91">
        <v>15</v>
      </c>
      <c r="Q19" s="91">
        <v>2</v>
      </c>
      <c r="R19" s="91">
        <v>0</v>
      </c>
      <c r="S19" s="91">
        <v>0</v>
      </c>
      <c r="T19" s="91">
        <v>4</v>
      </c>
      <c r="U19" s="91">
        <v>12</v>
      </c>
      <c r="V19" s="91">
        <v>10</v>
      </c>
      <c r="W19" s="91">
        <v>11</v>
      </c>
      <c r="X19" s="91">
        <v>3</v>
      </c>
      <c r="Y19" s="91">
        <v>3</v>
      </c>
      <c r="Z19" s="91">
        <v>7</v>
      </c>
      <c r="AA19" s="91">
        <v>7</v>
      </c>
      <c r="AB19" s="92">
        <v>0</v>
      </c>
      <c r="AC19" s="92">
        <v>0</v>
      </c>
      <c r="AD19" s="92">
        <v>0</v>
      </c>
      <c r="AE19" s="92">
        <v>0</v>
      </c>
      <c r="AF19" s="92">
        <v>0</v>
      </c>
      <c r="AG19" s="92">
        <v>0</v>
      </c>
      <c r="AH19" s="92">
        <v>0</v>
      </c>
      <c r="AI19" s="92">
        <v>0</v>
      </c>
      <c r="AJ19" s="92">
        <v>0</v>
      </c>
      <c r="AK19" s="92">
        <v>0</v>
      </c>
      <c r="AL19" s="92">
        <v>0</v>
      </c>
      <c r="AM19" s="92">
        <v>0</v>
      </c>
      <c r="AN19" s="92">
        <v>0</v>
      </c>
      <c r="AO19" s="92">
        <v>0</v>
      </c>
      <c r="AP19" s="92">
        <v>0</v>
      </c>
      <c r="AQ19" s="92">
        <v>0</v>
      </c>
      <c r="AR19" s="92">
        <v>0</v>
      </c>
      <c r="AS19" s="92">
        <v>0</v>
      </c>
      <c r="AT19" s="92">
        <v>0</v>
      </c>
      <c r="AU19" s="92">
        <v>0</v>
      </c>
      <c r="AV19" s="92">
        <v>0</v>
      </c>
      <c r="AW19" s="92">
        <v>0</v>
      </c>
      <c r="AX19" s="92">
        <v>0</v>
      </c>
      <c r="AY19" s="92">
        <v>0</v>
      </c>
      <c r="AZ19" s="92">
        <v>0</v>
      </c>
      <c r="BA19" s="92">
        <v>0</v>
      </c>
      <c r="BB19" s="92">
        <v>0</v>
      </c>
      <c r="BC19" s="80" t="s">
        <v>114</v>
      </c>
      <c r="BD19" s="80" t="s">
        <v>114</v>
      </c>
      <c r="BE19" s="80" t="s">
        <v>114</v>
      </c>
      <c r="BF19" s="80" t="s">
        <v>54</v>
      </c>
      <c r="BG19" s="80" t="s">
        <v>114</v>
      </c>
      <c r="BH19" s="138" t="s">
        <v>190</v>
      </c>
    </row>
    <row r="20" spans="1:60" ht="18.75" x14ac:dyDescent="0.3">
      <c r="A20" s="139" t="s">
        <v>90</v>
      </c>
      <c r="B20" s="43">
        <f t="shared" ref="B20:AG20" si="4">B21</f>
        <v>14</v>
      </c>
      <c r="C20" s="43">
        <f t="shared" si="4"/>
        <v>0</v>
      </c>
      <c r="D20" s="43">
        <f t="shared" si="4"/>
        <v>0</v>
      </c>
      <c r="E20" s="43">
        <f t="shared" si="4"/>
        <v>0</v>
      </c>
      <c r="F20" s="43">
        <f t="shared" si="4"/>
        <v>0</v>
      </c>
      <c r="G20" s="43">
        <f t="shared" si="4"/>
        <v>0</v>
      </c>
      <c r="H20" s="43">
        <f t="shared" si="4"/>
        <v>0</v>
      </c>
      <c r="I20" s="43">
        <f t="shared" si="4"/>
        <v>0</v>
      </c>
      <c r="J20" s="43">
        <f t="shared" si="4"/>
        <v>0</v>
      </c>
      <c r="K20" s="43">
        <f t="shared" si="4"/>
        <v>0</v>
      </c>
      <c r="L20" s="43">
        <f t="shared" si="4"/>
        <v>0</v>
      </c>
      <c r="M20" s="43">
        <f t="shared" si="4"/>
        <v>0</v>
      </c>
      <c r="N20" s="43">
        <f t="shared" si="4"/>
        <v>0</v>
      </c>
      <c r="O20" s="43">
        <f t="shared" si="4"/>
        <v>0</v>
      </c>
      <c r="P20" s="43">
        <f t="shared" si="4"/>
        <v>0</v>
      </c>
      <c r="Q20" s="43">
        <f t="shared" si="4"/>
        <v>0</v>
      </c>
      <c r="R20" s="43">
        <f t="shared" si="4"/>
        <v>0</v>
      </c>
      <c r="S20" s="43">
        <f t="shared" si="4"/>
        <v>0</v>
      </c>
      <c r="T20" s="43">
        <f t="shared" si="4"/>
        <v>0</v>
      </c>
      <c r="U20" s="43">
        <f t="shared" si="4"/>
        <v>0</v>
      </c>
      <c r="V20" s="43">
        <f t="shared" si="4"/>
        <v>0</v>
      </c>
      <c r="W20" s="43">
        <f t="shared" si="4"/>
        <v>0</v>
      </c>
      <c r="X20" s="43">
        <f t="shared" si="4"/>
        <v>0</v>
      </c>
      <c r="Y20" s="43">
        <f t="shared" si="4"/>
        <v>0</v>
      </c>
      <c r="Z20" s="43">
        <f t="shared" si="4"/>
        <v>0</v>
      </c>
      <c r="AA20" s="43">
        <f t="shared" si="4"/>
        <v>0</v>
      </c>
      <c r="AB20" s="43">
        <f t="shared" si="4"/>
        <v>0</v>
      </c>
      <c r="AC20" s="43">
        <f t="shared" si="4"/>
        <v>0</v>
      </c>
      <c r="AD20" s="43">
        <f t="shared" si="4"/>
        <v>0</v>
      </c>
      <c r="AE20" s="43">
        <f t="shared" si="4"/>
        <v>0</v>
      </c>
      <c r="AF20" s="43">
        <f t="shared" si="4"/>
        <v>0</v>
      </c>
      <c r="AG20" s="43">
        <f t="shared" si="4"/>
        <v>0</v>
      </c>
      <c r="AH20" s="43">
        <f t="shared" ref="AH20:BM20" si="5">AH21</f>
        <v>0</v>
      </c>
      <c r="AI20" s="43">
        <f t="shared" si="5"/>
        <v>0</v>
      </c>
      <c r="AJ20" s="43">
        <f t="shared" si="5"/>
        <v>0</v>
      </c>
      <c r="AK20" s="43">
        <f t="shared" si="5"/>
        <v>0</v>
      </c>
      <c r="AL20" s="43">
        <f t="shared" si="5"/>
        <v>0</v>
      </c>
      <c r="AM20" s="43">
        <f t="shared" si="5"/>
        <v>0</v>
      </c>
      <c r="AN20" s="43">
        <f t="shared" si="5"/>
        <v>0</v>
      </c>
      <c r="AO20" s="43">
        <f t="shared" si="5"/>
        <v>0</v>
      </c>
      <c r="AP20" s="43">
        <f t="shared" si="5"/>
        <v>0</v>
      </c>
      <c r="AQ20" s="43">
        <f t="shared" si="5"/>
        <v>0</v>
      </c>
      <c r="AR20" s="43">
        <f t="shared" si="5"/>
        <v>0</v>
      </c>
      <c r="AS20" s="43">
        <f t="shared" si="5"/>
        <v>0</v>
      </c>
      <c r="AT20" s="43">
        <f t="shared" si="5"/>
        <v>0</v>
      </c>
      <c r="AU20" s="43">
        <f t="shared" si="5"/>
        <v>0</v>
      </c>
      <c r="AV20" s="43">
        <f t="shared" si="5"/>
        <v>0</v>
      </c>
      <c r="AW20" s="43">
        <f t="shared" si="5"/>
        <v>0</v>
      </c>
      <c r="AX20" s="43">
        <f t="shared" si="5"/>
        <v>0</v>
      </c>
      <c r="AY20" s="43">
        <f t="shared" si="5"/>
        <v>0</v>
      </c>
      <c r="AZ20" s="43">
        <f t="shared" si="5"/>
        <v>0</v>
      </c>
      <c r="BA20" s="43">
        <f t="shared" si="5"/>
        <v>0</v>
      </c>
      <c r="BB20" s="43">
        <f t="shared" si="5"/>
        <v>0</v>
      </c>
      <c r="BC20" s="69"/>
      <c r="BD20" s="69"/>
      <c r="BE20" s="69"/>
      <c r="BF20" s="69"/>
      <c r="BG20" s="69"/>
      <c r="BH20" s="69"/>
    </row>
    <row r="21" spans="1:60" ht="30" x14ac:dyDescent="0.25">
      <c r="A21" s="140" t="s">
        <v>191</v>
      </c>
      <c r="B21" s="37">
        <v>14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8">
        <v>0</v>
      </c>
      <c r="X21" s="38">
        <v>0</v>
      </c>
      <c r="Y21" s="38">
        <v>0</v>
      </c>
      <c r="Z21" s="38">
        <v>0</v>
      </c>
      <c r="AA21" s="38">
        <v>0</v>
      </c>
      <c r="AB21" s="39">
        <v>0</v>
      </c>
      <c r="AC21" s="39">
        <v>0</v>
      </c>
      <c r="AD21" s="39">
        <v>0</v>
      </c>
      <c r="AE21" s="39">
        <v>0</v>
      </c>
      <c r="AF21" s="39">
        <v>0</v>
      </c>
      <c r="AG21" s="39">
        <v>0</v>
      </c>
      <c r="AH21" s="39">
        <v>0</v>
      </c>
      <c r="AI21" s="39">
        <v>0</v>
      </c>
      <c r="AJ21" s="39">
        <v>0</v>
      </c>
      <c r="AK21" s="39">
        <v>0</v>
      </c>
      <c r="AL21" s="39">
        <v>0</v>
      </c>
      <c r="AM21" s="39">
        <v>0</v>
      </c>
      <c r="AN21" s="39">
        <v>0</v>
      </c>
      <c r="AO21" s="39">
        <v>0</v>
      </c>
      <c r="AP21" s="39">
        <v>0</v>
      </c>
      <c r="AQ21" s="39">
        <v>0</v>
      </c>
      <c r="AR21" s="39">
        <v>0</v>
      </c>
      <c r="AS21" s="39">
        <v>0</v>
      </c>
      <c r="AT21" s="39">
        <v>0</v>
      </c>
      <c r="AU21" s="39">
        <v>0</v>
      </c>
      <c r="AV21" s="39">
        <v>0</v>
      </c>
      <c r="AW21" s="39">
        <v>0</v>
      </c>
      <c r="AX21" s="39">
        <v>0</v>
      </c>
      <c r="AY21" s="39">
        <v>0</v>
      </c>
      <c r="AZ21" s="39">
        <v>0</v>
      </c>
      <c r="BA21" s="39">
        <v>0</v>
      </c>
      <c r="BB21" s="39">
        <v>0</v>
      </c>
      <c r="BC21" s="21">
        <v>0</v>
      </c>
      <c r="BD21" s="21">
        <v>0</v>
      </c>
      <c r="BE21" s="21">
        <v>0</v>
      </c>
      <c r="BF21" s="21">
        <v>0</v>
      </c>
      <c r="BG21" s="21">
        <v>0</v>
      </c>
      <c r="BH21" s="21">
        <v>0</v>
      </c>
    </row>
    <row r="22" spans="1:60" ht="18.75" x14ac:dyDescent="0.3">
      <c r="A22" s="141" t="s">
        <v>93</v>
      </c>
      <c r="B22" s="43">
        <f t="shared" ref="B22:AG22" si="6">B20+B18+B10</f>
        <v>334</v>
      </c>
      <c r="C22" s="43">
        <f t="shared" si="6"/>
        <v>115</v>
      </c>
      <c r="D22" s="43">
        <f t="shared" si="6"/>
        <v>18</v>
      </c>
      <c r="E22" s="43">
        <f t="shared" si="6"/>
        <v>10</v>
      </c>
      <c r="F22" s="43">
        <f t="shared" si="6"/>
        <v>17</v>
      </c>
      <c r="G22" s="43">
        <f t="shared" si="6"/>
        <v>33</v>
      </c>
      <c r="H22" s="43">
        <f t="shared" si="6"/>
        <v>33</v>
      </c>
      <c r="I22" s="43">
        <f t="shared" si="6"/>
        <v>8</v>
      </c>
      <c r="J22" s="43">
        <f t="shared" si="6"/>
        <v>39</v>
      </c>
      <c r="K22" s="43">
        <f t="shared" si="6"/>
        <v>0</v>
      </c>
      <c r="L22" s="43">
        <f t="shared" si="6"/>
        <v>16</v>
      </c>
      <c r="M22" s="43">
        <f t="shared" si="6"/>
        <v>5</v>
      </c>
      <c r="N22" s="43">
        <f t="shared" si="6"/>
        <v>2</v>
      </c>
      <c r="O22" s="43">
        <f t="shared" si="6"/>
        <v>28</v>
      </c>
      <c r="P22" s="43">
        <f t="shared" si="6"/>
        <v>38</v>
      </c>
      <c r="Q22" s="43">
        <f t="shared" si="6"/>
        <v>6</v>
      </c>
      <c r="R22" s="43">
        <f t="shared" si="6"/>
        <v>5</v>
      </c>
      <c r="S22" s="43">
        <f t="shared" si="6"/>
        <v>0</v>
      </c>
      <c r="T22" s="43">
        <f t="shared" si="6"/>
        <v>6</v>
      </c>
      <c r="U22" s="43">
        <f t="shared" si="6"/>
        <v>14</v>
      </c>
      <c r="V22" s="43">
        <f t="shared" si="6"/>
        <v>15</v>
      </c>
      <c r="W22" s="43">
        <f t="shared" si="6"/>
        <v>16</v>
      </c>
      <c r="X22" s="43">
        <f t="shared" si="6"/>
        <v>12</v>
      </c>
      <c r="Y22" s="43">
        <f t="shared" si="6"/>
        <v>12</v>
      </c>
      <c r="Z22" s="43">
        <f t="shared" si="6"/>
        <v>8</v>
      </c>
      <c r="AA22" s="43">
        <f t="shared" si="6"/>
        <v>8</v>
      </c>
      <c r="AB22" s="43">
        <f t="shared" si="6"/>
        <v>21</v>
      </c>
      <c r="AC22" s="43">
        <f t="shared" si="6"/>
        <v>9</v>
      </c>
      <c r="AD22" s="43">
        <f t="shared" si="6"/>
        <v>11</v>
      </c>
      <c r="AE22" s="43">
        <f t="shared" si="6"/>
        <v>1</v>
      </c>
      <c r="AF22" s="43">
        <f t="shared" si="6"/>
        <v>4</v>
      </c>
      <c r="AG22" s="43">
        <f t="shared" si="6"/>
        <v>1</v>
      </c>
      <c r="AH22" s="43">
        <f t="shared" ref="AH22:BB22" si="7">AH20+AH18+AH10</f>
        <v>0</v>
      </c>
      <c r="AI22" s="43">
        <f t="shared" si="7"/>
        <v>0</v>
      </c>
      <c r="AJ22" s="43">
        <f t="shared" si="7"/>
        <v>4</v>
      </c>
      <c r="AK22" s="43">
        <f t="shared" si="7"/>
        <v>4</v>
      </c>
      <c r="AL22" s="43">
        <f t="shared" si="7"/>
        <v>8</v>
      </c>
      <c r="AM22" s="43">
        <f t="shared" si="7"/>
        <v>10</v>
      </c>
      <c r="AN22" s="43">
        <f t="shared" si="7"/>
        <v>1</v>
      </c>
      <c r="AO22" s="43">
        <f t="shared" si="7"/>
        <v>1</v>
      </c>
      <c r="AP22" s="43">
        <f t="shared" si="7"/>
        <v>10</v>
      </c>
      <c r="AQ22" s="43">
        <f t="shared" si="7"/>
        <v>10</v>
      </c>
      <c r="AR22" s="43">
        <f t="shared" si="7"/>
        <v>6</v>
      </c>
      <c r="AS22" s="43">
        <f t="shared" si="7"/>
        <v>6</v>
      </c>
      <c r="AT22" s="43">
        <f t="shared" si="7"/>
        <v>3</v>
      </c>
      <c r="AU22" s="43">
        <f t="shared" si="7"/>
        <v>3</v>
      </c>
      <c r="AV22" s="43">
        <f t="shared" si="7"/>
        <v>0</v>
      </c>
      <c r="AW22" s="43">
        <f t="shared" si="7"/>
        <v>0</v>
      </c>
      <c r="AX22" s="43">
        <f t="shared" si="7"/>
        <v>0</v>
      </c>
      <c r="AY22" s="43">
        <f t="shared" si="7"/>
        <v>0</v>
      </c>
      <c r="AZ22" s="43">
        <f t="shared" si="7"/>
        <v>0</v>
      </c>
      <c r="BA22" s="43" t="e">
        <f t="shared" si="7"/>
        <v>#VALUE!</v>
      </c>
      <c r="BB22" s="43">
        <f t="shared" si="7"/>
        <v>7</v>
      </c>
      <c r="BC22" s="69"/>
      <c r="BD22" s="69"/>
      <c r="BE22" s="69"/>
      <c r="BF22" s="69"/>
      <c r="BG22" s="69"/>
      <c r="BH22" s="69"/>
    </row>
    <row r="23" spans="1:60" x14ac:dyDescent="0.25">
      <c r="A23" s="44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</row>
    <row r="24" spans="1:60" x14ac:dyDescent="0.25">
      <c r="A24" s="99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</row>
    <row r="25" spans="1:60" x14ac:dyDescent="0.25">
      <c r="A25" s="454" t="s">
        <v>94</v>
      </c>
      <c r="B25" s="451"/>
      <c r="C25" s="2"/>
      <c r="D25" s="2"/>
      <c r="E25" s="72" t="s">
        <v>95</v>
      </c>
      <c r="F25" s="72" t="s">
        <v>95</v>
      </c>
      <c r="G25" s="72" t="s">
        <v>95</v>
      </c>
      <c r="H25" s="72" t="s">
        <v>95</v>
      </c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</row>
    <row r="26" spans="1:60" x14ac:dyDescent="0.25">
      <c r="A26" s="101"/>
      <c r="B26" s="2"/>
      <c r="C26" s="2"/>
      <c r="D26" s="2"/>
      <c r="E26" s="452" t="s">
        <v>96</v>
      </c>
      <c r="F26" s="452"/>
      <c r="G26" s="452"/>
      <c r="H26" s="452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</row>
    <row r="27" spans="1:60" x14ac:dyDescent="0.25">
      <c r="A27" s="456" t="s">
        <v>95</v>
      </c>
      <c r="B27" s="453"/>
      <c r="C27" s="453"/>
      <c r="D27" s="453"/>
      <c r="E27" s="453"/>
      <c r="F27" s="453"/>
      <c r="G27" s="453"/>
      <c r="H27" s="453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</row>
    <row r="28" spans="1:60" x14ac:dyDescent="0.25">
      <c r="A28" s="455" t="s">
        <v>97</v>
      </c>
      <c r="B28" s="452"/>
      <c r="C28" s="452"/>
      <c r="D28" s="452"/>
      <c r="E28" s="452"/>
      <c r="F28" s="452"/>
      <c r="G28" s="142"/>
      <c r="H28" s="142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</row>
    <row r="29" spans="1:60" x14ac:dyDescent="0.25">
      <c r="A29" s="10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</row>
    <row r="30" spans="1:60" x14ac:dyDescent="0.25">
      <c r="A30" s="10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</row>
    <row r="31" spans="1:60" x14ac:dyDescent="0.25">
      <c r="A31" s="10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</row>
  </sheetData>
  <mergeCells count="65">
    <mergeCell ref="A25:B25"/>
    <mergeCell ref="E26:H26"/>
    <mergeCell ref="A27:H27"/>
    <mergeCell ref="A28:F28"/>
    <mergeCell ref="AX6:BA7"/>
    <mergeCell ref="BB6:BB8"/>
    <mergeCell ref="L7:L8"/>
    <mergeCell ref="M7:M8"/>
    <mergeCell ref="N7:N8"/>
    <mergeCell ref="O7:O8"/>
    <mergeCell ref="P7:P8"/>
    <mergeCell ref="Q7:Q8"/>
    <mergeCell ref="T7:U7"/>
    <mergeCell ref="V7:W7"/>
    <mergeCell ref="X7:Y7"/>
    <mergeCell ref="Z7:AA7"/>
    <mergeCell ref="AH7:AI7"/>
    <mergeCell ref="AJ7:AK7"/>
    <mergeCell ref="AL7:AM7"/>
    <mergeCell ref="AN7:AO7"/>
    <mergeCell ref="AE6:AE8"/>
    <mergeCell ref="AF6:AF8"/>
    <mergeCell ref="AG6:AG8"/>
    <mergeCell ref="AH6:AO6"/>
    <mergeCell ref="AP6:AW6"/>
    <mergeCell ref="AP7:AQ7"/>
    <mergeCell ref="AR7:AS7"/>
    <mergeCell ref="AT7:AU7"/>
    <mergeCell ref="AV7:AW7"/>
    <mergeCell ref="R6:R8"/>
    <mergeCell ref="S6:S8"/>
    <mergeCell ref="T6:AA6"/>
    <mergeCell ref="AC6:AC8"/>
    <mergeCell ref="AD6:AD8"/>
    <mergeCell ref="I6:I8"/>
    <mergeCell ref="J6:J8"/>
    <mergeCell ref="K6:K8"/>
    <mergeCell ref="L6:N6"/>
    <mergeCell ref="O6:Q6"/>
    <mergeCell ref="BD3:BD8"/>
    <mergeCell ref="BE3:BE8"/>
    <mergeCell ref="BF3:BF8"/>
    <mergeCell ref="BG3:BG8"/>
    <mergeCell ref="BH3:BH8"/>
    <mergeCell ref="A3:A8"/>
    <mergeCell ref="B3:B8"/>
    <mergeCell ref="C3:AA3"/>
    <mergeCell ref="AB3:BA3"/>
    <mergeCell ref="BC3:BC8"/>
    <mergeCell ref="C4:AA4"/>
    <mergeCell ref="AB4:BA4"/>
    <mergeCell ref="C5:C8"/>
    <mergeCell ref="E5:AA5"/>
    <mergeCell ref="AB5:AB8"/>
    <mergeCell ref="AC5:BA5"/>
    <mergeCell ref="D6:D8"/>
    <mergeCell ref="E6:E8"/>
    <mergeCell ref="F6:F8"/>
    <mergeCell ref="G6:G8"/>
    <mergeCell ref="H6:H8"/>
    <mergeCell ref="A1:O1"/>
    <mergeCell ref="AX1:AX2"/>
    <mergeCell ref="AY1:AY2"/>
    <mergeCell ref="AZ1:AZ2"/>
    <mergeCell ref="A2:M2"/>
  </mergeCells>
  <hyperlinks>
    <hyperlink ref="BC11" r:id="rId1" xr:uid="{00000000-0004-0000-0400-000000000000}"/>
    <hyperlink ref="BD11" r:id="rId2" xr:uid="{00000000-0004-0000-0400-000001000000}"/>
    <hyperlink ref="BE11" r:id="rId3" xr:uid="{00000000-0004-0000-0400-000002000000}"/>
    <hyperlink ref="BF11" r:id="rId4" xr:uid="{00000000-0004-0000-0400-000003000000}"/>
    <hyperlink ref="BC12" r:id="rId5" xr:uid="{00000000-0004-0000-0400-000004000000}"/>
    <hyperlink ref="BD12" r:id="rId6" xr:uid="{00000000-0004-0000-0400-000005000000}"/>
    <hyperlink ref="BE12" r:id="rId7" xr:uid="{00000000-0004-0000-0400-000006000000}"/>
    <hyperlink ref="BF12" r:id="rId8" xr:uid="{00000000-0004-0000-0400-000007000000}"/>
    <hyperlink ref="BC13" r:id="rId9" xr:uid="{00000000-0004-0000-0400-000008000000}"/>
    <hyperlink ref="BC14" r:id="rId10" xr:uid="{00000000-0004-0000-0400-000009000000}"/>
    <hyperlink ref="BD14" r:id="rId11" xr:uid="{00000000-0004-0000-0400-00000A000000}"/>
    <hyperlink ref="BE14" r:id="rId12" xr:uid="{00000000-0004-0000-0400-00000B000000}"/>
    <hyperlink ref="BC15" r:id="rId13" xr:uid="{00000000-0004-0000-0400-00000C000000}"/>
    <hyperlink ref="BE15" r:id="rId14" xr:uid="{00000000-0004-0000-0400-00000D000000}"/>
    <hyperlink ref="BC17" r:id="rId15" xr:uid="{00000000-0004-0000-0400-00000E000000}"/>
    <hyperlink ref="BD17" r:id="rId16" xr:uid="{00000000-0004-0000-0400-00000F000000}"/>
    <hyperlink ref="BE17" r:id="rId17" xr:uid="{00000000-0004-0000-0400-000010000000}"/>
    <hyperlink ref="BF17" r:id="rId18" xr:uid="{00000000-0004-0000-0400-000011000000}"/>
  </hyperlinks>
  <pageMargins left="0.70078740157480324" right="0.70078740157480324" top="0.75196850393700787" bottom="0.75196850393700787" header="0.3" footer="0.3"/>
  <pageSetup paperSize="9" firstPageNumber="2147483648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H46"/>
  <sheetViews>
    <sheetView topLeftCell="A12" workbookViewId="0">
      <pane xSplit="1" topLeftCell="B1" activePane="topRight" state="frozen"/>
      <selection pane="topRight" activeCell="A12" sqref="A12"/>
    </sheetView>
  </sheetViews>
  <sheetFormatPr defaultRowHeight="15" x14ac:dyDescent="0.25"/>
  <cols>
    <col min="1" max="1" width="37" customWidth="1"/>
    <col min="2" max="2" width="16.28515625" customWidth="1"/>
    <col min="3" max="53" width="12.5703125" bestFit="1"/>
    <col min="54" max="54" width="15.42578125" customWidth="1"/>
    <col min="55" max="60" width="16.7109375" customWidth="1"/>
  </cols>
  <sheetData>
    <row r="1" spans="1:60" ht="27" customHeight="1" x14ac:dyDescent="0.25">
      <c r="A1" s="394" t="s">
        <v>192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96"/>
      <c r="AY1" s="396"/>
      <c r="AZ1" s="396"/>
      <c r="BA1" s="3"/>
      <c r="BB1" s="3"/>
      <c r="BC1" s="4"/>
      <c r="BD1" s="4"/>
      <c r="BE1" s="4"/>
      <c r="BF1" s="4"/>
      <c r="BG1" s="4"/>
      <c r="BH1" s="4"/>
    </row>
    <row r="2" spans="1:60" ht="29.45" customHeight="1" x14ac:dyDescent="0.25">
      <c r="A2" s="398" t="s">
        <v>1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397"/>
      <c r="AY2" s="397"/>
      <c r="AZ2" s="397"/>
      <c r="BA2" s="6"/>
      <c r="BB2" s="6"/>
      <c r="BC2" s="7"/>
      <c r="BD2" s="7"/>
      <c r="BE2" s="7"/>
      <c r="BF2" s="7"/>
      <c r="BG2" s="7"/>
      <c r="BH2" s="7"/>
    </row>
    <row r="3" spans="1:60" ht="18.75" x14ac:dyDescent="0.25">
      <c r="A3" s="400" t="s">
        <v>2</v>
      </c>
      <c r="B3" s="402" t="s">
        <v>3</v>
      </c>
      <c r="C3" s="404" t="s">
        <v>4</v>
      </c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05"/>
      <c r="T3" s="405"/>
      <c r="U3" s="405"/>
      <c r="V3" s="405"/>
      <c r="W3" s="405"/>
      <c r="X3" s="405"/>
      <c r="Y3" s="405"/>
      <c r="Z3" s="405"/>
      <c r="AA3" s="406"/>
      <c r="AB3" s="407" t="s">
        <v>5</v>
      </c>
      <c r="AC3" s="408"/>
      <c r="AD3" s="408"/>
      <c r="AE3" s="408"/>
      <c r="AF3" s="408"/>
      <c r="AG3" s="408"/>
      <c r="AH3" s="408"/>
      <c r="AI3" s="408"/>
      <c r="AJ3" s="408"/>
      <c r="AK3" s="408"/>
      <c r="AL3" s="408"/>
      <c r="AM3" s="408"/>
      <c r="AN3" s="408"/>
      <c r="AO3" s="408"/>
      <c r="AP3" s="408"/>
      <c r="AQ3" s="408"/>
      <c r="AR3" s="408"/>
      <c r="AS3" s="408"/>
      <c r="AT3" s="408"/>
      <c r="AU3" s="408"/>
      <c r="AV3" s="408"/>
      <c r="AW3" s="408"/>
      <c r="AX3" s="408"/>
      <c r="AY3" s="408"/>
      <c r="AZ3" s="408"/>
      <c r="BA3" s="409"/>
      <c r="BB3" s="8"/>
      <c r="BC3" s="410" t="s">
        <v>6</v>
      </c>
      <c r="BD3" s="410" t="s">
        <v>7</v>
      </c>
      <c r="BE3" s="410" t="s">
        <v>8</v>
      </c>
      <c r="BF3" s="410" t="s">
        <v>9</v>
      </c>
      <c r="BG3" s="410" t="s">
        <v>10</v>
      </c>
      <c r="BH3" s="410" t="s">
        <v>11</v>
      </c>
    </row>
    <row r="4" spans="1:60" ht="15.75" x14ac:dyDescent="0.25">
      <c r="A4" s="401"/>
      <c r="B4" s="403"/>
      <c r="C4" s="412" t="s">
        <v>12</v>
      </c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  <c r="O4" s="413"/>
      <c r="P4" s="413"/>
      <c r="Q4" s="413"/>
      <c r="R4" s="413"/>
      <c r="S4" s="413"/>
      <c r="T4" s="413"/>
      <c r="U4" s="413"/>
      <c r="V4" s="413"/>
      <c r="W4" s="413"/>
      <c r="X4" s="413"/>
      <c r="Y4" s="413"/>
      <c r="Z4" s="413"/>
      <c r="AA4" s="414"/>
      <c r="AB4" s="415" t="s">
        <v>13</v>
      </c>
      <c r="AC4" s="416"/>
      <c r="AD4" s="416"/>
      <c r="AE4" s="416"/>
      <c r="AF4" s="416"/>
      <c r="AG4" s="416"/>
      <c r="AH4" s="416"/>
      <c r="AI4" s="416"/>
      <c r="AJ4" s="416"/>
      <c r="AK4" s="416"/>
      <c r="AL4" s="416"/>
      <c r="AM4" s="416"/>
      <c r="AN4" s="416"/>
      <c r="AO4" s="416"/>
      <c r="AP4" s="416"/>
      <c r="AQ4" s="416"/>
      <c r="AR4" s="416"/>
      <c r="AS4" s="416"/>
      <c r="AT4" s="416"/>
      <c r="AU4" s="416"/>
      <c r="AV4" s="416"/>
      <c r="AW4" s="416"/>
      <c r="AX4" s="416"/>
      <c r="AY4" s="416"/>
      <c r="AZ4" s="416"/>
      <c r="BA4" s="417"/>
      <c r="BB4" s="10"/>
      <c r="BC4" s="411"/>
      <c r="BD4" s="411"/>
      <c r="BE4" s="411"/>
      <c r="BF4" s="411"/>
      <c r="BG4" s="411"/>
      <c r="BH4" s="411"/>
    </row>
    <row r="5" spans="1:60" x14ac:dyDescent="0.25">
      <c r="A5" s="401"/>
      <c r="B5" s="403"/>
      <c r="C5" s="418" t="s">
        <v>14</v>
      </c>
      <c r="D5" s="11"/>
      <c r="E5" s="420" t="s">
        <v>15</v>
      </c>
      <c r="F5" s="421"/>
      <c r="G5" s="421"/>
      <c r="H5" s="421"/>
      <c r="I5" s="421"/>
      <c r="J5" s="421"/>
      <c r="K5" s="421"/>
      <c r="L5" s="421"/>
      <c r="M5" s="421"/>
      <c r="N5" s="421"/>
      <c r="O5" s="421"/>
      <c r="P5" s="421"/>
      <c r="Q5" s="421"/>
      <c r="R5" s="421"/>
      <c r="S5" s="421"/>
      <c r="T5" s="421"/>
      <c r="U5" s="421"/>
      <c r="V5" s="421"/>
      <c r="W5" s="421"/>
      <c r="X5" s="421"/>
      <c r="Y5" s="421"/>
      <c r="Z5" s="421"/>
      <c r="AA5" s="422"/>
      <c r="AB5" s="423" t="s">
        <v>16</v>
      </c>
      <c r="AC5" s="425" t="s">
        <v>17</v>
      </c>
      <c r="AD5" s="426"/>
      <c r="AE5" s="426"/>
      <c r="AF5" s="426"/>
      <c r="AG5" s="426"/>
      <c r="AH5" s="426"/>
      <c r="AI5" s="426"/>
      <c r="AJ5" s="426"/>
      <c r="AK5" s="426"/>
      <c r="AL5" s="426"/>
      <c r="AM5" s="426"/>
      <c r="AN5" s="426"/>
      <c r="AO5" s="426"/>
      <c r="AP5" s="426"/>
      <c r="AQ5" s="426"/>
      <c r="AR5" s="426"/>
      <c r="AS5" s="426"/>
      <c r="AT5" s="426"/>
      <c r="AU5" s="426"/>
      <c r="AV5" s="426"/>
      <c r="AW5" s="426"/>
      <c r="AX5" s="426"/>
      <c r="AY5" s="426"/>
      <c r="AZ5" s="426"/>
      <c r="BA5" s="427"/>
      <c r="BB5" s="13"/>
      <c r="BC5" s="411"/>
      <c r="BD5" s="411"/>
      <c r="BE5" s="411"/>
      <c r="BF5" s="411"/>
      <c r="BG5" s="411"/>
      <c r="BH5" s="411"/>
    </row>
    <row r="6" spans="1:60" ht="21.6" customHeight="1" x14ac:dyDescent="0.25">
      <c r="A6" s="401"/>
      <c r="B6" s="403"/>
      <c r="C6" s="419"/>
      <c r="D6" s="418" t="s">
        <v>18</v>
      </c>
      <c r="E6" s="418" t="s">
        <v>19</v>
      </c>
      <c r="F6" s="418" t="s">
        <v>20</v>
      </c>
      <c r="G6" s="418" t="s">
        <v>21</v>
      </c>
      <c r="H6" s="418" t="s">
        <v>22</v>
      </c>
      <c r="I6" s="418" t="s">
        <v>23</v>
      </c>
      <c r="J6" s="418" t="s">
        <v>24</v>
      </c>
      <c r="K6" s="418" t="s">
        <v>25</v>
      </c>
      <c r="L6" s="429" t="s">
        <v>26</v>
      </c>
      <c r="M6" s="430"/>
      <c r="N6" s="431"/>
      <c r="O6" s="429" t="s">
        <v>27</v>
      </c>
      <c r="P6" s="430"/>
      <c r="Q6" s="431"/>
      <c r="R6" s="418" t="s">
        <v>28</v>
      </c>
      <c r="S6" s="418" t="s">
        <v>29</v>
      </c>
      <c r="T6" s="429" t="s">
        <v>30</v>
      </c>
      <c r="U6" s="430"/>
      <c r="V6" s="430"/>
      <c r="W6" s="430"/>
      <c r="X6" s="430"/>
      <c r="Y6" s="430"/>
      <c r="Z6" s="430"/>
      <c r="AA6" s="431"/>
      <c r="AB6" s="424"/>
      <c r="AC6" s="423" t="s">
        <v>31</v>
      </c>
      <c r="AD6" s="423" t="s">
        <v>32</v>
      </c>
      <c r="AE6" s="423" t="s">
        <v>33</v>
      </c>
      <c r="AF6" s="423" t="s">
        <v>28</v>
      </c>
      <c r="AG6" s="423" t="s">
        <v>34</v>
      </c>
      <c r="AH6" s="436" t="s">
        <v>30</v>
      </c>
      <c r="AI6" s="437"/>
      <c r="AJ6" s="437"/>
      <c r="AK6" s="437"/>
      <c r="AL6" s="437"/>
      <c r="AM6" s="437"/>
      <c r="AN6" s="437"/>
      <c r="AO6" s="438"/>
      <c r="AP6" s="436" t="s">
        <v>35</v>
      </c>
      <c r="AQ6" s="437"/>
      <c r="AR6" s="437"/>
      <c r="AS6" s="437"/>
      <c r="AT6" s="437"/>
      <c r="AU6" s="437"/>
      <c r="AV6" s="437"/>
      <c r="AW6" s="438"/>
      <c r="AX6" s="439" t="s">
        <v>99</v>
      </c>
      <c r="AY6" s="440"/>
      <c r="AZ6" s="440"/>
      <c r="BA6" s="441"/>
      <c r="BB6" s="423" t="s">
        <v>37</v>
      </c>
      <c r="BC6" s="411"/>
      <c r="BD6" s="411"/>
      <c r="BE6" s="411"/>
      <c r="BF6" s="411"/>
      <c r="BG6" s="411"/>
      <c r="BH6" s="411"/>
    </row>
    <row r="7" spans="1:60" ht="28.15" customHeight="1" x14ac:dyDescent="0.25">
      <c r="A7" s="401"/>
      <c r="B7" s="403"/>
      <c r="C7" s="419"/>
      <c r="D7" s="419"/>
      <c r="E7" s="428"/>
      <c r="F7" s="428"/>
      <c r="G7" s="428"/>
      <c r="H7" s="428"/>
      <c r="I7" s="428"/>
      <c r="J7" s="428"/>
      <c r="K7" s="428"/>
      <c r="L7" s="418" t="s">
        <v>38</v>
      </c>
      <c r="M7" s="418" t="s">
        <v>39</v>
      </c>
      <c r="N7" s="418" t="s">
        <v>40</v>
      </c>
      <c r="O7" s="418" t="s">
        <v>41</v>
      </c>
      <c r="P7" s="418" t="s">
        <v>32</v>
      </c>
      <c r="Q7" s="418" t="s">
        <v>42</v>
      </c>
      <c r="R7" s="432"/>
      <c r="S7" s="419"/>
      <c r="T7" s="429" t="s">
        <v>43</v>
      </c>
      <c r="U7" s="431"/>
      <c r="V7" s="429" t="s">
        <v>44</v>
      </c>
      <c r="W7" s="431"/>
      <c r="X7" s="429" t="s">
        <v>45</v>
      </c>
      <c r="Y7" s="431"/>
      <c r="Z7" s="429" t="s">
        <v>46</v>
      </c>
      <c r="AA7" s="431"/>
      <c r="AB7" s="424"/>
      <c r="AC7" s="434"/>
      <c r="AD7" s="434"/>
      <c r="AE7" s="434"/>
      <c r="AF7" s="434"/>
      <c r="AG7" s="434"/>
      <c r="AH7" s="436" t="s">
        <v>43</v>
      </c>
      <c r="AI7" s="438"/>
      <c r="AJ7" s="436" t="s">
        <v>44</v>
      </c>
      <c r="AK7" s="438"/>
      <c r="AL7" s="436" t="s">
        <v>45</v>
      </c>
      <c r="AM7" s="438"/>
      <c r="AN7" s="436" t="s">
        <v>46</v>
      </c>
      <c r="AO7" s="438"/>
      <c r="AP7" s="436" t="s">
        <v>43</v>
      </c>
      <c r="AQ7" s="438"/>
      <c r="AR7" s="436" t="s">
        <v>44</v>
      </c>
      <c r="AS7" s="438"/>
      <c r="AT7" s="436" t="s">
        <v>45</v>
      </c>
      <c r="AU7" s="438"/>
      <c r="AV7" s="436" t="s">
        <v>46</v>
      </c>
      <c r="AW7" s="438"/>
      <c r="AX7" s="424"/>
      <c r="AY7" s="442"/>
      <c r="AZ7" s="442"/>
      <c r="BA7" s="442"/>
      <c r="BB7" s="434"/>
      <c r="BC7" s="411"/>
      <c r="BD7" s="411"/>
      <c r="BE7" s="411"/>
      <c r="BF7" s="411"/>
      <c r="BG7" s="411"/>
      <c r="BH7" s="411"/>
    </row>
    <row r="8" spans="1:60" ht="126.6" customHeight="1" x14ac:dyDescent="0.25">
      <c r="A8" s="401"/>
      <c r="B8" s="403"/>
      <c r="C8" s="419"/>
      <c r="D8" s="419"/>
      <c r="E8" s="428"/>
      <c r="F8" s="428"/>
      <c r="G8" s="428"/>
      <c r="H8" s="428"/>
      <c r="I8" s="428"/>
      <c r="J8" s="428"/>
      <c r="K8" s="428"/>
      <c r="L8" s="428"/>
      <c r="M8" s="428"/>
      <c r="N8" s="428"/>
      <c r="O8" s="428"/>
      <c r="P8" s="428"/>
      <c r="Q8" s="428"/>
      <c r="R8" s="433"/>
      <c r="S8" s="419"/>
      <c r="T8" s="11" t="s">
        <v>47</v>
      </c>
      <c r="U8" s="11" t="s">
        <v>48</v>
      </c>
      <c r="V8" s="11" t="s">
        <v>47</v>
      </c>
      <c r="W8" s="11" t="s">
        <v>48</v>
      </c>
      <c r="X8" s="11" t="s">
        <v>47</v>
      </c>
      <c r="Y8" s="11" t="s">
        <v>48</v>
      </c>
      <c r="Z8" s="11" t="s">
        <v>47</v>
      </c>
      <c r="AA8" s="11" t="s">
        <v>48</v>
      </c>
      <c r="AB8" s="424"/>
      <c r="AC8" s="435"/>
      <c r="AD8" s="435"/>
      <c r="AE8" s="435"/>
      <c r="AF8" s="435"/>
      <c r="AG8" s="435"/>
      <c r="AH8" s="14" t="s">
        <v>47</v>
      </c>
      <c r="AI8" s="14" t="s">
        <v>48</v>
      </c>
      <c r="AJ8" s="14" t="s">
        <v>47</v>
      </c>
      <c r="AK8" s="14" t="s">
        <v>48</v>
      </c>
      <c r="AL8" s="14" t="s">
        <v>47</v>
      </c>
      <c r="AM8" s="14" t="s">
        <v>48</v>
      </c>
      <c r="AN8" s="14" t="s">
        <v>47</v>
      </c>
      <c r="AO8" s="14" t="s">
        <v>48</v>
      </c>
      <c r="AP8" s="14" t="s">
        <v>47</v>
      </c>
      <c r="AQ8" s="14" t="s">
        <v>48</v>
      </c>
      <c r="AR8" s="14" t="s">
        <v>47</v>
      </c>
      <c r="AS8" s="14" t="s">
        <v>48</v>
      </c>
      <c r="AT8" s="14" t="s">
        <v>47</v>
      </c>
      <c r="AU8" s="14" t="s">
        <v>48</v>
      </c>
      <c r="AV8" s="14" t="s">
        <v>47</v>
      </c>
      <c r="AW8" s="14" t="s">
        <v>48</v>
      </c>
      <c r="AX8" s="14" t="s">
        <v>49</v>
      </c>
      <c r="AY8" s="14" t="s">
        <v>50</v>
      </c>
      <c r="AZ8" s="14" t="s">
        <v>51</v>
      </c>
      <c r="BA8" s="14" t="s">
        <v>52</v>
      </c>
      <c r="BB8" s="435"/>
      <c r="BC8" s="411"/>
      <c r="BD8" s="411"/>
      <c r="BE8" s="411"/>
      <c r="BF8" s="411"/>
      <c r="BG8" s="411"/>
      <c r="BH8" s="411"/>
    </row>
    <row r="9" spans="1:60" x14ac:dyDescent="0.25">
      <c r="A9" s="15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  <c r="O9" s="16">
        <v>15</v>
      </c>
      <c r="P9" s="16">
        <v>16</v>
      </c>
      <c r="Q9" s="16">
        <v>17</v>
      </c>
      <c r="R9" s="16">
        <v>18</v>
      </c>
      <c r="S9" s="16">
        <v>19</v>
      </c>
      <c r="T9" s="16">
        <v>20</v>
      </c>
      <c r="U9" s="16">
        <v>21</v>
      </c>
      <c r="V9" s="16">
        <v>22</v>
      </c>
      <c r="W9" s="16">
        <v>23</v>
      </c>
      <c r="X9" s="16">
        <v>24</v>
      </c>
      <c r="Y9" s="16">
        <v>25</v>
      </c>
      <c r="Z9" s="16">
        <v>26</v>
      </c>
      <c r="AA9" s="16">
        <v>27</v>
      </c>
      <c r="AB9" s="16">
        <v>28</v>
      </c>
      <c r="AC9" s="16">
        <v>29</v>
      </c>
      <c r="AD9" s="16">
        <v>30</v>
      </c>
      <c r="AE9" s="16">
        <v>31</v>
      </c>
      <c r="AF9" s="16">
        <v>32</v>
      </c>
      <c r="AG9" s="16">
        <v>33</v>
      </c>
      <c r="AH9" s="16">
        <v>34</v>
      </c>
      <c r="AI9" s="16">
        <v>35</v>
      </c>
      <c r="AJ9" s="16">
        <v>36</v>
      </c>
      <c r="AK9" s="16">
        <v>37</v>
      </c>
      <c r="AL9" s="16">
        <v>38</v>
      </c>
      <c r="AM9" s="16">
        <v>39</v>
      </c>
      <c r="AN9" s="16">
        <v>40</v>
      </c>
      <c r="AO9" s="16">
        <v>41</v>
      </c>
      <c r="AP9" s="16">
        <v>42</v>
      </c>
      <c r="AQ9" s="16">
        <v>43</v>
      </c>
      <c r="AR9" s="16">
        <v>44</v>
      </c>
      <c r="AS9" s="16">
        <v>45</v>
      </c>
      <c r="AT9" s="16">
        <v>46</v>
      </c>
      <c r="AU9" s="16">
        <v>47</v>
      </c>
      <c r="AV9" s="16">
        <v>48</v>
      </c>
      <c r="AW9" s="16">
        <v>49</v>
      </c>
      <c r="AX9" s="16">
        <v>50</v>
      </c>
      <c r="AY9" s="16">
        <v>51</v>
      </c>
      <c r="AZ9" s="16">
        <v>52</v>
      </c>
      <c r="BA9" s="16">
        <v>53</v>
      </c>
      <c r="BB9" s="16">
        <v>54</v>
      </c>
      <c r="BC9" s="16">
        <v>55</v>
      </c>
      <c r="BD9" s="16">
        <v>56</v>
      </c>
      <c r="BE9" s="16">
        <v>57</v>
      </c>
      <c r="BF9" s="16">
        <v>58</v>
      </c>
      <c r="BG9" s="16">
        <v>59</v>
      </c>
      <c r="BH9" s="16">
        <v>60</v>
      </c>
    </row>
    <row r="10" spans="1:60" ht="18.75" x14ac:dyDescent="0.3">
      <c r="A10" s="126" t="s">
        <v>74</v>
      </c>
      <c r="B10" s="74">
        <f t="shared" ref="B10:AG10" si="0">B11+B12+B13+B14+B15+B16+B17+B18+B19+B20+B21+B22+B23+B24+B25</f>
        <v>280</v>
      </c>
      <c r="C10" s="74">
        <f t="shared" si="0"/>
        <v>40</v>
      </c>
      <c r="D10" s="74">
        <f t="shared" si="0"/>
        <v>3</v>
      </c>
      <c r="E10" s="74">
        <f t="shared" si="0"/>
        <v>8</v>
      </c>
      <c r="F10" s="74">
        <f t="shared" si="0"/>
        <v>6</v>
      </c>
      <c r="G10" s="74">
        <f t="shared" si="0"/>
        <v>10</v>
      </c>
      <c r="H10" s="74">
        <f t="shared" si="0"/>
        <v>17</v>
      </c>
      <c r="I10" s="74">
        <f t="shared" si="0"/>
        <v>6</v>
      </c>
      <c r="J10" s="74">
        <f t="shared" si="0"/>
        <v>9</v>
      </c>
      <c r="K10" s="74">
        <f t="shared" si="0"/>
        <v>2</v>
      </c>
      <c r="L10" s="74">
        <f t="shared" si="0"/>
        <v>4</v>
      </c>
      <c r="M10" s="74">
        <f t="shared" si="0"/>
        <v>9</v>
      </c>
      <c r="N10" s="74">
        <f t="shared" si="0"/>
        <v>9</v>
      </c>
      <c r="O10" s="74">
        <f t="shared" si="0"/>
        <v>6</v>
      </c>
      <c r="P10" s="74">
        <f t="shared" si="0"/>
        <v>12</v>
      </c>
      <c r="Q10" s="74">
        <f t="shared" si="0"/>
        <v>2</v>
      </c>
      <c r="R10" s="74">
        <f t="shared" si="0"/>
        <v>18</v>
      </c>
      <c r="S10" s="74">
        <f t="shared" si="0"/>
        <v>1</v>
      </c>
      <c r="T10" s="74">
        <f t="shared" si="0"/>
        <v>4</v>
      </c>
      <c r="U10" s="74">
        <f t="shared" si="0"/>
        <v>4</v>
      </c>
      <c r="V10" s="74">
        <f t="shared" si="0"/>
        <v>4</v>
      </c>
      <c r="W10" s="74">
        <f t="shared" si="0"/>
        <v>4</v>
      </c>
      <c r="X10" s="74">
        <f t="shared" si="0"/>
        <v>11</v>
      </c>
      <c r="Y10" s="74">
        <f t="shared" si="0"/>
        <v>18</v>
      </c>
      <c r="Z10" s="74">
        <f t="shared" si="0"/>
        <v>2</v>
      </c>
      <c r="AA10" s="74">
        <f t="shared" si="0"/>
        <v>2</v>
      </c>
      <c r="AB10" s="74">
        <f t="shared" si="0"/>
        <v>22</v>
      </c>
      <c r="AC10" s="74">
        <f t="shared" si="0"/>
        <v>13</v>
      </c>
      <c r="AD10" s="74">
        <f t="shared" si="0"/>
        <v>8</v>
      </c>
      <c r="AE10" s="74">
        <f t="shared" si="0"/>
        <v>0</v>
      </c>
      <c r="AF10" s="74">
        <f t="shared" si="0"/>
        <v>12</v>
      </c>
      <c r="AG10" s="74">
        <f t="shared" si="0"/>
        <v>0</v>
      </c>
      <c r="AH10" s="74">
        <f t="shared" ref="AH10:BM10" si="1">AH11+AH12+AH13+AH14+AH15+AH16+AH17+AH18+AH19+AH20+AH21+AH22+AH23+AH24+AH25</f>
        <v>3</v>
      </c>
      <c r="AI10" s="74">
        <f t="shared" si="1"/>
        <v>3</v>
      </c>
      <c r="AJ10" s="74">
        <f t="shared" si="1"/>
        <v>1</v>
      </c>
      <c r="AK10" s="74">
        <f t="shared" si="1"/>
        <v>1</v>
      </c>
      <c r="AL10" s="74">
        <f t="shared" si="1"/>
        <v>7</v>
      </c>
      <c r="AM10" s="74">
        <f t="shared" si="1"/>
        <v>11</v>
      </c>
      <c r="AN10" s="74">
        <f t="shared" si="1"/>
        <v>0</v>
      </c>
      <c r="AO10" s="74">
        <f t="shared" si="1"/>
        <v>0</v>
      </c>
      <c r="AP10" s="74">
        <f t="shared" si="1"/>
        <v>7</v>
      </c>
      <c r="AQ10" s="74">
        <f t="shared" si="1"/>
        <v>7</v>
      </c>
      <c r="AR10" s="74">
        <f t="shared" si="1"/>
        <v>0</v>
      </c>
      <c r="AS10" s="74">
        <f t="shared" si="1"/>
        <v>0</v>
      </c>
      <c r="AT10" s="74">
        <f t="shared" si="1"/>
        <v>4</v>
      </c>
      <c r="AU10" s="74">
        <f t="shared" si="1"/>
        <v>4</v>
      </c>
      <c r="AV10" s="74">
        <f t="shared" si="1"/>
        <v>0</v>
      </c>
      <c r="AW10" s="74">
        <f t="shared" si="1"/>
        <v>0</v>
      </c>
      <c r="AX10" s="74">
        <f t="shared" si="1"/>
        <v>0</v>
      </c>
      <c r="AY10" s="74">
        <f t="shared" si="1"/>
        <v>0</v>
      </c>
      <c r="AZ10" s="74">
        <f t="shared" si="1"/>
        <v>0</v>
      </c>
      <c r="BA10" s="74">
        <f t="shared" si="1"/>
        <v>0</v>
      </c>
      <c r="BB10" s="74">
        <f t="shared" si="1"/>
        <v>11</v>
      </c>
      <c r="BC10" s="58"/>
      <c r="BD10" s="58"/>
      <c r="BE10" s="58"/>
      <c r="BF10" s="58"/>
      <c r="BG10" s="58"/>
      <c r="BH10" s="58"/>
    </row>
    <row r="11" spans="1:60" x14ac:dyDescent="0.25">
      <c r="A11" s="143" t="s">
        <v>193</v>
      </c>
      <c r="B11" s="76">
        <v>12</v>
      </c>
      <c r="C11" s="77">
        <v>0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J11" s="77">
        <v>0</v>
      </c>
      <c r="K11" s="77">
        <v>0</v>
      </c>
      <c r="L11" s="77">
        <v>0</v>
      </c>
      <c r="M11" s="77">
        <v>0</v>
      </c>
      <c r="N11" s="77">
        <v>0</v>
      </c>
      <c r="O11" s="77">
        <v>0</v>
      </c>
      <c r="P11" s="77">
        <v>0</v>
      </c>
      <c r="Q11" s="77">
        <v>0</v>
      </c>
      <c r="R11" s="77">
        <v>0</v>
      </c>
      <c r="S11" s="77">
        <v>0</v>
      </c>
      <c r="T11" s="77">
        <v>0</v>
      </c>
      <c r="U11" s="77">
        <v>0</v>
      </c>
      <c r="V11" s="77">
        <v>0</v>
      </c>
      <c r="W11" s="77">
        <v>0</v>
      </c>
      <c r="X11" s="77">
        <v>0</v>
      </c>
      <c r="Y11" s="77">
        <v>0</v>
      </c>
      <c r="Z11" s="77">
        <v>0</v>
      </c>
      <c r="AA11" s="77">
        <v>0</v>
      </c>
      <c r="AB11" s="78">
        <v>0</v>
      </c>
      <c r="AC11" s="78">
        <v>0</v>
      </c>
      <c r="AD11" s="78">
        <v>0</v>
      </c>
      <c r="AE11" s="78">
        <v>0</v>
      </c>
      <c r="AF11" s="78">
        <v>0</v>
      </c>
      <c r="AG11" s="78">
        <v>0</v>
      </c>
      <c r="AH11" s="78">
        <v>0</v>
      </c>
      <c r="AI11" s="78">
        <v>0</v>
      </c>
      <c r="AJ11" s="78">
        <v>0</v>
      </c>
      <c r="AK11" s="78">
        <v>0</v>
      </c>
      <c r="AL11" s="78">
        <v>0</v>
      </c>
      <c r="AM11" s="78">
        <v>0</v>
      </c>
      <c r="AN11" s="78">
        <v>0</v>
      </c>
      <c r="AO11" s="78">
        <v>0</v>
      </c>
      <c r="AP11" s="78">
        <v>0</v>
      </c>
      <c r="AQ11" s="78">
        <v>0</v>
      </c>
      <c r="AR11" s="78">
        <v>0</v>
      </c>
      <c r="AS11" s="78">
        <v>0</v>
      </c>
      <c r="AT11" s="78">
        <v>0</v>
      </c>
      <c r="AU11" s="78">
        <v>0</v>
      </c>
      <c r="AV11" s="78">
        <v>0</v>
      </c>
      <c r="AW11" s="78">
        <v>0</v>
      </c>
      <c r="AX11" s="78">
        <v>0</v>
      </c>
      <c r="AY11" s="78">
        <v>0</v>
      </c>
      <c r="AZ11" s="78">
        <v>0</v>
      </c>
      <c r="BA11" s="78">
        <v>0</v>
      </c>
      <c r="BB11" s="78">
        <v>0</v>
      </c>
      <c r="BC11" s="93" t="s">
        <v>194</v>
      </c>
      <c r="BD11" s="80"/>
      <c r="BE11" s="80"/>
      <c r="BF11" s="80" t="s">
        <v>54</v>
      </c>
      <c r="BG11" s="80">
        <v>0</v>
      </c>
      <c r="BH11" s="80">
        <v>0</v>
      </c>
    </row>
    <row r="12" spans="1:60" x14ac:dyDescent="0.25">
      <c r="A12" s="143" t="s">
        <v>195</v>
      </c>
      <c r="B12" s="76">
        <v>53</v>
      </c>
      <c r="C12" s="77">
        <v>10</v>
      </c>
      <c r="D12" s="77">
        <v>0</v>
      </c>
      <c r="E12" s="77">
        <v>3</v>
      </c>
      <c r="F12" s="77">
        <v>0</v>
      </c>
      <c r="G12" s="77">
        <v>3</v>
      </c>
      <c r="H12" s="77">
        <v>7</v>
      </c>
      <c r="I12" s="77">
        <v>0</v>
      </c>
      <c r="J12" s="77">
        <v>2</v>
      </c>
      <c r="K12" s="77">
        <v>0</v>
      </c>
      <c r="L12" s="77">
        <v>0</v>
      </c>
      <c r="M12" s="77">
        <v>3</v>
      </c>
      <c r="N12" s="77">
        <v>7</v>
      </c>
      <c r="O12" s="77">
        <v>1</v>
      </c>
      <c r="P12" s="77">
        <v>4</v>
      </c>
      <c r="Q12" s="77">
        <v>1</v>
      </c>
      <c r="R12" s="77">
        <v>2</v>
      </c>
      <c r="S12" s="77">
        <v>0</v>
      </c>
      <c r="T12" s="77">
        <v>1</v>
      </c>
      <c r="U12" s="77">
        <v>1</v>
      </c>
      <c r="V12" s="77">
        <v>1</v>
      </c>
      <c r="W12" s="77">
        <v>1</v>
      </c>
      <c r="X12" s="77">
        <v>8</v>
      </c>
      <c r="Y12" s="77">
        <v>14</v>
      </c>
      <c r="Z12" s="77">
        <v>0</v>
      </c>
      <c r="AA12" s="77">
        <v>0</v>
      </c>
      <c r="AB12" s="78">
        <v>10</v>
      </c>
      <c r="AC12" s="78">
        <v>7</v>
      </c>
      <c r="AD12" s="78">
        <v>2</v>
      </c>
      <c r="AE12" s="78">
        <v>0</v>
      </c>
      <c r="AF12" s="78">
        <v>3</v>
      </c>
      <c r="AG12" s="78">
        <v>0</v>
      </c>
      <c r="AH12" s="78">
        <v>2</v>
      </c>
      <c r="AI12" s="78">
        <v>2</v>
      </c>
      <c r="AJ12" s="78">
        <v>1</v>
      </c>
      <c r="AK12" s="78">
        <v>1</v>
      </c>
      <c r="AL12" s="78">
        <v>3</v>
      </c>
      <c r="AM12" s="78">
        <v>6</v>
      </c>
      <c r="AN12" s="78">
        <v>0</v>
      </c>
      <c r="AO12" s="78">
        <v>0</v>
      </c>
      <c r="AP12" s="78">
        <v>2</v>
      </c>
      <c r="AQ12" s="78">
        <v>2</v>
      </c>
      <c r="AR12" s="78">
        <v>0</v>
      </c>
      <c r="AS12" s="78">
        <v>0</v>
      </c>
      <c r="AT12" s="78">
        <v>2</v>
      </c>
      <c r="AU12" s="78">
        <v>2</v>
      </c>
      <c r="AV12" s="78">
        <v>0</v>
      </c>
      <c r="AW12" s="78">
        <v>0</v>
      </c>
      <c r="AX12" s="78">
        <v>0</v>
      </c>
      <c r="AY12" s="78">
        <v>0</v>
      </c>
      <c r="AZ12" s="78">
        <v>0</v>
      </c>
      <c r="BA12" s="78">
        <v>0</v>
      </c>
      <c r="BB12" s="78">
        <v>6</v>
      </c>
      <c r="BC12" s="93" t="s">
        <v>196</v>
      </c>
      <c r="BD12" s="80"/>
      <c r="BE12" s="80"/>
      <c r="BF12" s="80" t="s">
        <v>57</v>
      </c>
      <c r="BG12" s="80">
        <v>1500</v>
      </c>
      <c r="BH12" s="80" t="s">
        <v>197</v>
      </c>
    </row>
    <row r="13" spans="1:60" x14ac:dyDescent="0.25">
      <c r="A13" s="143" t="s">
        <v>198</v>
      </c>
      <c r="B13" s="81">
        <v>13</v>
      </c>
      <c r="C13" s="82">
        <v>0</v>
      </c>
      <c r="D13" s="82">
        <v>0</v>
      </c>
      <c r="E13" s="82">
        <v>0</v>
      </c>
      <c r="F13" s="82">
        <v>0</v>
      </c>
      <c r="G13" s="82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7">
        <v>0</v>
      </c>
      <c r="O13" s="77">
        <v>0</v>
      </c>
      <c r="P13" s="77">
        <v>0</v>
      </c>
      <c r="Q13" s="77">
        <v>0</v>
      </c>
      <c r="R13" s="77">
        <v>0</v>
      </c>
      <c r="S13" s="77">
        <v>0</v>
      </c>
      <c r="T13" s="77">
        <v>0</v>
      </c>
      <c r="U13" s="77">
        <v>0</v>
      </c>
      <c r="V13" s="77">
        <v>0</v>
      </c>
      <c r="W13" s="77">
        <v>0</v>
      </c>
      <c r="X13" s="77">
        <v>0</v>
      </c>
      <c r="Y13" s="77">
        <v>0</v>
      </c>
      <c r="Z13" s="77">
        <v>0</v>
      </c>
      <c r="AA13" s="77">
        <v>0</v>
      </c>
      <c r="AB13" s="78">
        <v>0</v>
      </c>
      <c r="AC13" s="78">
        <v>0</v>
      </c>
      <c r="AD13" s="78">
        <v>0</v>
      </c>
      <c r="AE13" s="78">
        <v>0</v>
      </c>
      <c r="AF13" s="78">
        <v>0</v>
      </c>
      <c r="AG13" s="78">
        <v>0</v>
      </c>
      <c r="AH13" s="78">
        <v>0</v>
      </c>
      <c r="AI13" s="78">
        <v>0</v>
      </c>
      <c r="AJ13" s="78">
        <v>0</v>
      </c>
      <c r="AK13" s="78">
        <v>0</v>
      </c>
      <c r="AL13" s="78"/>
      <c r="AM13" s="78">
        <v>0</v>
      </c>
      <c r="AN13" s="78">
        <v>0</v>
      </c>
      <c r="AO13" s="78">
        <v>0</v>
      </c>
      <c r="AP13" s="78">
        <v>0</v>
      </c>
      <c r="AQ13" s="78">
        <v>0</v>
      </c>
      <c r="AR13" s="78">
        <v>0</v>
      </c>
      <c r="AS13" s="78">
        <v>0</v>
      </c>
      <c r="AT13" s="78">
        <v>0</v>
      </c>
      <c r="AU13" s="78">
        <v>0</v>
      </c>
      <c r="AV13" s="78">
        <v>0</v>
      </c>
      <c r="AW13" s="78">
        <v>0</v>
      </c>
      <c r="AX13" s="78">
        <v>0</v>
      </c>
      <c r="AY13" s="78">
        <v>0</v>
      </c>
      <c r="AZ13" s="78">
        <v>0</v>
      </c>
      <c r="BA13" s="78">
        <v>0</v>
      </c>
      <c r="BB13" s="78">
        <v>0</v>
      </c>
      <c r="BC13" s="80" t="s">
        <v>114</v>
      </c>
      <c r="BD13" s="80" t="s">
        <v>114</v>
      </c>
      <c r="BE13" s="80" t="s">
        <v>114</v>
      </c>
      <c r="BF13" s="80" t="s">
        <v>54</v>
      </c>
      <c r="BG13" s="80">
        <v>0</v>
      </c>
      <c r="BH13" s="80">
        <v>0</v>
      </c>
    </row>
    <row r="14" spans="1:60" x14ac:dyDescent="0.25">
      <c r="A14" s="143" t="s">
        <v>199</v>
      </c>
      <c r="B14" s="84">
        <v>15</v>
      </c>
      <c r="C14" s="85">
        <v>1</v>
      </c>
      <c r="D14" s="85">
        <v>1</v>
      </c>
      <c r="E14" s="85">
        <v>0</v>
      </c>
      <c r="F14" s="85">
        <v>0</v>
      </c>
      <c r="G14" s="85">
        <v>1</v>
      </c>
      <c r="H14" s="77">
        <v>0</v>
      </c>
      <c r="I14" s="77">
        <v>0</v>
      </c>
      <c r="J14" s="77">
        <v>1</v>
      </c>
      <c r="K14" s="77">
        <v>0</v>
      </c>
      <c r="L14" s="77">
        <v>1</v>
      </c>
      <c r="M14" s="77">
        <v>0</v>
      </c>
      <c r="N14" s="77">
        <v>0</v>
      </c>
      <c r="O14" s="77">
        <v>0</v>
      </c>
      <c r="P14" s="77">
        <v>1</v>
      </c>
      <c r="Q14" s="77">
        <v>0</v>
      </c>
      <c r="R14" s="77">
        <v>0</v>
      </c>
      <c r="S14" s="77">
        <v>0</v>
      </c>
      <c r="T14" s="77">
        <v>1</v>
      </c>
      <c r="U14" s="77">
        <v>1</v>
      </c>
      <c r="V14" s="77">
        <v>0</v>
      </c>
      <c r="W14" s="77">
        <v>0</v>
      </c>
      <c r="X14" s="77">
        <v>0</v>
      </c>
      <c r="Y14" s="77">
        <v>0</v>
      </c>
      <c r="Z14" s="77">
        <v>0</v>
      </c>
      <c r="AA14" s="77">
        <v>0</v>
      </c>
      <c r="AB14" s="78">
        <v>1</v>
      </c>
      <c r="AC14" s="78">
        <v>0</v>
      </c>
      <c r="AD14" s="78">
        <v>1</v>
      </c>
      <c r="AE14" s="78">
        <v>0</v>
      </c>
      <c r="AF14" s="78">
        <v>0</v>
      </c>
      <c r="AG14" s="78">
        <v>0</v>
      </c>
      <c r="AH14" s="78">
        <v>1</v>
      </c>
      <c r="AI14" s="78">
        <v>1</v>
      </c>
      <c r="AJ14" s="78">
        <v>0</v>
      </c>
      <c r="AK14" s="78">
        <v>0</v>
      </c>
      <c r="AL14" s="78">
        <v>0</v>
      </c>
      <c r="AM14" s="78">
        <v>0</v>
      </c>
      <c r="AN14" s="78">
        <v>0</v>
      </c>
      <c r="AO14" s="78">
        <v>0</v>
      </c>
      <c r="AP14" s="78">
        <v>1</v>
      </c>
      <c r="AQ14" s="78">
        <v>1</v>
      </c>
      <c r="AR14" s="78">
        <v>0</v>
      </c>
      <c r="AS14" s="78">
        <v>0</v>
      </c>
      <c r="AT14" s="78">
        <v>1</v>
      </c>
      <c r="AU14" s="78">
        <v>1</v>
      </c>
      <c r="AV14" s="78">
        <v>0</v>
      </c>
      <c r="AW14" s="78">
        <v>0</v>
      </c>
      <c r="AX14" s="78">
        <v>0</v>
      </c>
      <c r="AY14" s="78">
        <v>0</v>
      </c>
      <c r="AZ14" s="78">
        <v>0</v>
      </c>
      <c r="BA14" s="78">
        <v>0</v>
      </c>
      <c r="BB14" s="78">
        <v>2</v>
      </c>
      <c r="BC14" s="144" t="s">
        <v>200</v>
      </c>
      <c r="BD14" s="145"/>
      <c r="BE14" s="90"/>
      <c r="BF14" s="80" t="s">
        <v>57</v>
      </c>
      <c r="BG14" s="80" t="s">
        <v>201</v>
      </c>
      <c r="BH14" s="80">
        <v>0</v>
      </c>
    </row>
    <row r="15" spans="1:60" x14ac:dyDescent="0.25">
      <c r="A15" s="143" t="s">
        <v>202</v>
      </c>
      <c r="B15" s="81">
        <v>8</v>
      </c>
      <c r="C15" s="82">
        <v>0</v>
      </c>
      <c r="D15" s="82">
        <v>0</v>
      </c>
      <c r="E15" s="82">
        <v>0</v>
      </c>
      <c r="F15" s="82">
        <v>0</v>
      </c>
      <c r="G15" s="82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  <c r="M15" s="77">
        <v>0</v>
      </c>
      <c r="N15" s="77">
        <v>0</v>
      </c>
      <c r="O15" s="77">
        <v>0</v>
      </c>
      <c r="P15" s="77">
        <v>0</v>
      </c>
      <c r="Q15" s="77">
        <v>0</v>
      </c>
      <c r="R15" s="77">
        <v>0</v>
      </c>
      <c r="S15" s="77">
        <v>0</v>
      </c>
      <c r="T15" s="77">
        <v>0</v>
      </c>
      <c r="U15" s="77">
        <v>0</v>
      </c>
      <c r="V15" s="77">
        <v>0</v>
      </c>
      <c r="W15" s="77">
        <v>0</v>
      </c>
      <c r="X15" s="77">
        <v>0</v>
      </c>
      <c r="Y15" s="77">
        <v>0</v>
      </c>
      <c r="Z15" s="77">
        <v>0</v>
      </c>
      <c r="AA15" s="77">
        <v>0</v>
      </c>
      <c r="AB15" s="78">
        <v>0</v>
      </c>
      <c r="AC15" s="78">
        <v>0</v>
      </c>
      <c r="AD15" s="78">
        <v>0</v>
      </c>
      <c r="AE15" s="78">
        <v>0</v>
      </c>
      <c r="AF15" s="78">
        <v>0</v>
      </c>
      <c r="AG15" s="78">
        <v>0</v>
      </c>
      <c r="AH15" s="78">
        <v>0</v>
      </c>
      <c r="AI15" s="78">
        <v>0</v>
      </c>
      <c r="AJ15" s="78">
        <v>0</v>
      </c>
      <c r="AK15" s="78">
        <v>0</v>
      </c>
      <c r="AL15" s="78">
        <v>0</v>
      </c>
      <c r="AM15" s="78">
        <v>0</v>
      </c>
      <c r="AN15" s="78">
        <v>0</v>
      </c>
      <c r="AO15" s="78">
        <v>0</v>
      </c>
      <c r="AP15" s="78">
        <v>0</v>
      </c>
      <c r="AQ15" s="78">
        <v>0</v>
      </c>
      <c r="AR15" s="78">
        <v>0</v>
      </c>
      <c r="AS15" s="78">
        <v>0</v>
      </c>
      <c r="AT15" s="78">
        <v>0</v>
      </c>
      <c r="AU15" s="78">
        <v>0</v>
      </c>
      <c r="AV15" s="78">
        <v>0</v>
      </c>
      <c r="AW15" s="78">
        <v>0</v>
      </c>
      <c r="AX15" s="78">
        <v>0</v>
      </c>
      <c r="AY15" s="78">
        <v>0</v>
      </c>
      <c r="AZ15" s="78">
        <v>0</v>
      </c>
      <c r="BA15" s="78">
        <v>0</v>
      </c>
      <c r="BB15" s="78">
        <v>0</v>
      </c>
      <c r="BC15" s="95" t="s">
        <v>203</v>
      </c>
      <c r="BD15" s="93" t="s">
        <v>204</v>
      </c>
      <c r="BE15" s="80" t="s">
        <v>205</v>
      </c>
      <c r="BF15" s="80" t="s">
        <v>54</v>
      </c>
      <c r="BG15" s="80">
        <v>0</v>
      </c>
      <c r="BH15" s="80">
        <v>0</v>
      </c>
    </row>
    <row r="16" spans="1:60" x14ac:dyDescent="0.25">
      <c r="A16" s="143" t="s">
        <v>206</v>
      </c>
      <c r="B16" s="84">
        <v>8</v>
      </c>
      <c r="C16">
        <v>1</v>
      </c>
      <c r="D16" s="85">
        <v>0</v>
      </c>
      <c r="E16" s="85">
        <v>0</v>
      </c>
      <c r="F16" s="77">
        <v>0</v>
      </c>
      <c r="G16">
        <v>1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1</v>
      </c>
      <c r="P16" s="77">
        <v>0</v>
      </c>
      <c r="Q16" s="77">
        <v>0</v>
      </c>
      <c r="R16" s="77">
        <v>0</v>
      </c>
      <c r="S16" s="77">
        <v>0</v>
      </c>
      <c r="T16" s="77">
        <v>0</v>
      </c>
      <c r="U16" s="77">
        <v>0</v>
      </c>
      <c r="V16" s="77">
        <v>0</v>
      </c>
      <c r="W16" s="77">
        <v>0</v>
      </c>
      <c r="X16" s="77">
        <v>0</v>
      </c>
      <c r="Y16" s="77">
        <v>0</v>
      </c>
      <c r="Z16" s="77">
        <v>0</v>
      </c>
      <c r="AA16" s="77">
        <v>0</v>
      </c>
      <c r="AB16" s="78">
        <v>0</v>
      </c>
      <c r="AC16" s="78">
        <v>0</v>
      </c>
      <c r="AD16" s="78">
        <v>0</v>
      </c>
      <c r="AE16" s="78">
        <v>0</v>
      </c>
      <c r="AF16" s="78">
        <v>0</v>
      </c>
      <c r="AG16" s="78">
        <v>0</v>
      </c>
      <c r="AH16" s="78">
        <v>0</v>
      </c>
      <c r="AI16" s="78">
        <v>0</v>
      </c>
      <c r="AJ16" s="78">
        <v>0</v>
      </c>
      <c r="AK16" s="78">
        <v>0</v>
      </c>
      <c r="AL16" s="78">
        <v>0</v>
      </c>
      <c r="AM16" s="78">
        <v>0</v>
      </c>
      <c r="AN16" s="78">
        <v>0</v>
      </c>
      <c r="AO16" s="78">
        <v>0</v>
      </c>
      <c r="AP16" s="78">
        <v>0</v>
      </c>
      <c r="AQ16" s="78">
        <v>0</v>
      </c>
      <c r="AR16" s="78">
        <v>0</v>
      </c>
      <c r="AS16" s="78">
        <v>0</v>
      </c>
      <c r="AT16" s="78">
        <v>0</v>
      </c>
      <c r="AU16" s="78">
        <v>0</v>
      </c>
      <c r="AV16" s="78">
        <v>0</v>
      </c>
      <c r="AW16" s="78">
        <v>0</v>
      </c>
      <c r="AX16" s="78">
        <v>0</v>
      </c>
      <c r="AY16" s="78">
        <v>0</v>
      </c>
      <c r="AZ16" s="78">
        <v>0</v>
      </c>
      <c r="BA16" s="78">
        <v>0</v>
      </c>
      <c r="BB16" s="78">
        <v>0</v>
      </c>
      <c r="BC16" s="93" t="s">
        <v>207</v>
      </c>
      <c r="BD16" s="93" t="s">
        <v>207</v>
      </c>
      <c r="BE16" s="80" t="s">
        <v>54</v>
      </c>
      <c r="BF16" s="80" t="s">
        <v>54</v>
      </c>
      <c r="BG16" s="80">
        <v>0</v>
      </c>
      <c r="BH16" s="80">
        <v>0</v>
      </c>
    </row>
    <row r="17" spans="1:60" x14ac:dyDescent="0.25">
      <c r="A17" s="143" t="s">
        <v>208</v>
      </c>
      <c r="B17" s="84">
        <v>7</v>
      </c>
      <c r="C17" s="85">
        <v>1</v>
      </c>
      <c r="D17" s="85">
        <v>0</v>
      </c>
      <c r="E17" s="85">
        <v>0</v>
      </c>
      <c r="F17" s="77">
        <v>0</v>
      </c>
      <c r="G17" s="77">
        <v>1</v>
      </c>
      <c r="H17" s="77">
        <v>0</v>
      </c>
      <c r="I17" s="77">
        <v>0</v>
      </c>
      <c r="J17" s="77">
        <v>0</v>
      </c>
      <c r="K17" s="77">
        <v>1</v>
      </c>
      <c r="L17" s="77">
        <v>0</v>
      </c>
      <c r="M17" s="77">
        <v>0</v>
      </c>
      <c r="N17" s="77">
        <v>0</v>
      </c>
      <c r="O17" s="77">
        <v>0</v>
      </c>
      <c r="P17" s="77">
        <v>0</v>
      </c>
      <c r="Q17" s="77">
        <v>0</v>
      </c>
      <c r="R17" s="77">
        <v>0</v>
      </c>
      <c r="S17" s="77">
        <v>0</v>
      </c>
      <c r="T17" s="77">
        <v>0</v>
      </c>
      <c r="U17" s="77">
        <v>0</v>
      </c>
      <c r="V17" s="77">
        <v>0</v>
      </c>
      <c r="W17" s="77">
        <v>0</v>
      </c>
      <c r="X17" s="77">
        <v>0</v>
      </c>
      <c r="Y17" s="77">
        <v>0</v>
      </c>
      <c r="Z17" s="77">
        <v>0</v>
      </c>
      <c r="AA17" s="77"/>
      <c r="AB17" s="78">
        <v>1</v>
      </c>
      <c r="AC17" s="78">
        <v>0</v>
      </c>
      <c r="AD17" s="78">
        <v>1</v>
      </c>
      <c r="AE17" s="78">
        <v>0</v>
      </c>
      <c r="AF17" s="78">
        <v>0</v>
      </c>
      <c r="AG17" s="78">
        <v>0</v>
      </c>
      <c r="AH17" s="78">
        <v>0</v>
      </c>
      <c r="AI17" s="78">
        <v>0</v>
      </c>
      <c r="AJ17" s="78">
        <v>0</v>
      </c>
      <c r="AK17" s="78">
        <v>0</v>
      </c>
      <c r="AL17" s="78">
        <v>0</v>
      </c>
      <c r="AM17" s="78">
        <v>0</v>
      </c>
      <c r="AN17" s="78">
        <v>0</v>
      </c>
      <c r="AO17" s="78">
        <v>0</v>
      </c>
      <c r="AP17" s="78">
        <v>0</v>
      </c>
      <c r="AQ17" s="78">
        <v>0</v>
      </c>
      <c r="AR17" s="78">
        <v>0</v>
      </c>
      <c r="AS17" s="78">
        <v>0</v>
      </c>
      <c r="AT17" s="78">
        <v>0</v>
      </c>
      <c r="AU17" s="78">
        <v>0</v>
      </c>
      <c r="AV17" s="78">
        <v>0</v>
      </c>
      <c r="AW17" s="78">
        <v>0</v>
      </c>
      <c r="AX17" s="78">
        <v>0</v>
      </c>
      <c r="AY17" s="78">
        <v>0</v>
      </c>
      <c r="AZ17" s="78">
        <v>0</v>
      </c>
      <c r="BA17" s="78">
        <v>0</v>
      </c>
      <c r="BB17" s="78">
        <v>0</v>
      </c>
      <c r="BC17" s="93" t="s">
        <v>209</v>
      </c>
      <c r="BD17" s="80"/>
      <c r="BE17" s="80"/>
      <c r="BF17" s="80" t="s">
        <v>54</v>
      </c>
      <c r="BG17" s="80">
        <v>0</v>
      </c>
      <c r="BH17" s="80">
        <v>0</v>
      </c>
    </row>
    <row r="18" spans="1:60" x14ac:dyDescent="0.25">
      <c r="A18" s="143" t="s">
        <v>210</v>
      </c>
      <c r="B18" s="84">
        <v>12</v>
      </c>
      <c r="C18" s="85">
        <v>0</v>
      </c>
      <c r="D18" s="85">
        <v>0</v>
      </c>
      <c r="E18" s="85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  <c r="T18" s="77">
        <v>0</v>
      </c>
      <c r="U18" s="77">
        <v>0</v>
      </c>
      <c r="V18" s="77">
        <v>0</v>
      </c>
      <c r="W18" s="77">
        <v>0</v>
      </c>
      <c r="X18" s="77">
        <v>0</v>
      </c>
      <c r="Y18" s="77">
        <v>0</v>
      </c>
      <c r="Z18" s="77">
        <v>0</v>
      </c>
      <c r="AA18" s="77">
        <v>0</v>
      </c>
      <c r="AB18" s="78">
        <v>0</v>
      </c>
      <c r="AC18" s="78">
        <v>0</v>
      </c>
      <c r="AD18" s="78">
        <v>0</v>
      </c>
      <c r="AE18" s="78">
        <v>0</v>
      </c>
      <c r="AF18" s="78">
        <v>0</v>
      </c>
      <c r="AG18" s="78">
        <v>0</v>
      </c>
      <c r="AH18" s="78">
        <v>0</v>
      </c>
      <c r="AI18" s="78">
        <v>0</v>
      </c>
      <c r="AJ18" s="78">
        <v>0</v>
      </c>
      <c r="AK18" s="78">
        <v>0</v>
      </c>
      <c r="AL18" s="78">
        <v>0</v>
      </c>
      <c r="AM18" s="78">
        <v>0</v>
      </c>
      <c r="AN18" s="78">
        <v>0</v>
      </c>
      <c r="AO18" s="78">
        <v>0</v>
      </c>
      <c r="AP18" s="78">
        <v>0</v>
      </c>
      <c r="AQ18" s="78">
        <v>0</v>
      </c>
      <c r="AR18" s="78">
        <v>0</v>
      </c>
      <c r="AS18" s="78">
        <v>0</v>
      </c>
      <c r="AT18" s="78">
        <v>0</v>
      </c>
      <c r="AU18" s="78">
        <v>0</v>
      </c>
      <c r="AV18" s="78">
        <v>0</v>
      </c>
      <c r="AW18" s="78">
        <v>0</v>
      </c>
      <c r="AX18" s="78">
        <v>0</v>
      </c>
      <c r="AY18" s="78">
        <v>0</v>
      </c>
      <c r="AZ18" s="78">
        <v>0</v>
      </c>
      <c r="BA18" s="78">
        <v>0</v>
      </c>
      <c r="BB18" s="78">
        <v>0</v>
      </c>
      <c r="BC18" s="93" t="s">
        <v>211</v>
      </c>
      <c r="BD18" s="93" t="s">
        <v>211</v>
      </c>
      <c r="BE18" s="93" t="s">
        <v>212</v>
      </c>
      <c r="BF18" s="80" t="s">
        <v>54</v>
      </c>
      <c r="BG18" s="80">
        <v>0</v>
      </c>
      <c r="BH18" s="80">
        <v>0</v>
      </c>
    </row>
    <row r="19" spans="1:60" x14ac:dyDescent="0.25">
      <c r="A19" s="143" t="s">
        <v>213</v>
      </c>
      <c r="B19" s="84">
        <v>20</v>
      </c>
      <c r="C19" s="85">
        <v>1</v>
      </c>
      <c r="D19" s="85">
        <v>0</v>
      </c>
      <c r="E19" s="85">
        <v>1</v>
      </c>
      <c r="F19" s="77"/>
      <c r="G19" s="77"/>
      <c r="H19" s="77">
        <v>0</v>
      </c>
      <c r="I19" s="77">
        <v>1</v>
      </c>
      <c r="J19" s="77"/>
      <c r="K19" s="77"/>
      <c r="L19" s="77">
        <v>0</v>
      </c>
      <c r="M19" s="77">
        <v>0</v>
      </c>
      <c r="N19" s="77">
        <v>1</v>
      </c>
      <c r="O19" s="77">
        <v>0</v>
      </c>
      <c r="P19" s="77">
        <v>0</v>
      </c>
      <c r="Q19" s="77">
        <v>0</v>
      </c>
      <c r="R19" s="77">
        <v>1</v>
      </c>
      <c r="S19" s="77">
        <v>0</v>
      </c>
      <c r="T19" s="77">
        <v>0</v>
      </c>
      <c r="U19" s="77">
        <v>0</v>
      </c>
      <c r="V19" s="77">
        <v>0</v>
      </c>
      <c r="W19" s="77">
        <v>0</v>
      </c>
      <c r="X19" s="77">
        <v>0</v>
      </c>
      <c r="Y19" s="77">
        <v>0</v>
      </c>
      <c r="Z19" s="77">
        <v>0</v>
      </c>
      <c r="AA19" s="77">
        <v>0</v>
      </c>
      <c r="AB19" s="78">
        <v>0</v>
      </c>
      <c r="AC19" s="78">
        <v>0</v>
      </c>
      <c r="AD19" s="78">
        <v>0</v>
      </c>
      <c r="AE19" s="78">
        <v>0</v>
      </c>
      <c r="AF19" s="78">
        <v>0</v>
      </c>
      <c r="AG19" s="78">
        <v>0</v>
      </c>
      <c r="AH19" s="78">
        <v>0</v>
      </c>
      <c r="AI19" s="78">
        <v>0</v>
      </c>
      <c r="AJ19" s="78">
        <v>0</v>
      </c>
      <c r="AK19" s="78">
        <v>0</v>
      </c>
      <c r="AL19" s="78">
        <v>0</v>
      </c>
      <c r="AM19" s="78">
        <v>0</v>
      </c>
      <c r="AN19" s="78">
        <v>0</v>
      </c>
      <c r="AO19" s="78">
        <v>0</v>
      </c>
      <c r="AP19" s="78">
        <v>0</v>
      </c>
      <c r="AQ19" s="78">
        <v>0</v>
      </c>
      <c r="AR19" s="78">
        <v>0</v>
      </c>
      <c r="AS19" s="78">
        <v>0</v>
      </c>
      <c r="AT19" s="78">
        <v>0</v>
      </c>
      <c r="AU19" s="78">
        <v>0</v>
      </c>
      <c r="AV19" s="78">
        <v>0</v>
      </c>
      <c r="AW19" s="78">
        <v>0</v>
      </c>
      <c r="AX19" s="78">
        <v>0</v>
      </c>
      <c r="AY19" s="78">
        <v>0</v>
      </c>
      <c r="AZ19" s="78">
        <v>0</v>
      </c>
      <c r="BA19" s="78">
        <v>0</v>
      </c>
      <c r="BB19" s="78">
        <v>0</v>
      </c>
      <c r="BC19" s="80">
        <v>0</v>
      </c>
      <c r="BD19" s="80">
        <v>0</v>
      </c>
      <c r="BE19" s="80" t="s">
        <v>57</v>
      </c>
      <c r="BF19" s="80" t="s">
        <v>54</v>
      </c>
      <c r="BG19" s="80">
        <v>0</v>
      </c>
      <c r="BH19" s="80">
        <v>0</v>
      </c>
    </row>
    <row r="20" spans="1:60" x14ac:dyDescent="0.25">
      <c r="A20" s="143" t="s">
        <v>214</v>
      </c>
      <c r="B20" s="84">
        <v>12</v>
      </c>
      <c r="C20" s="85">
        <v>2</v>
      </c>
      <c r="D20" s="85">
        <v>0</v>
      </c>
      <c r="E20" s="85">
        <v>1</v>
      </c>
      <c r="F20" s="77">
        <v>1</v>
      </c>
      <c r="G20" s="77">
        <v>0</v>
      </c>
      <c r="H20" s="77">
        <v>0</v>
      </c>
      <c r="I20" s="77">
        <v>0</v>
      </c>
      <c r="J20" s="77">
        <v>1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  <c r="T20" s="77">
        <v>0</v>
      </c>
      <c r="U20" s="77">
        <v>0</v>
      </c>
      <c r="V20" s="77">
        <v>0</v>
      </c>
      <c r="W20" s="77">
        <v>0</v>
      </c>
      <c r="X20" s="77">
        <v>0</v>
      </c>
      <c r="Y20" s="77">
        <v>0</v>
      </c>
      <c r="Z20" s="77">
        <v>0</v>
      </c>
      <c r="AA20" s="77">
        <v>0</v>
      </c>
      <c r="AB20" s="78">
        <v>0</v>
      </c>
      <c r="AC20" s="78">
        <v>0</v>
      </c>
      <c r="AD20" s="78">
        <v>0</v>
      </c>
      <c r="AE20" s="78">
        <v>0</v>
      </c>
      <c r="AF20" s="78">
        <v>0</v>
      </c>
      <c r="AG20" s="78">
        <v>0</v>
      </c>
      <c r="AH20" s="78">
        <v>0</v>
      </c>
      <c r="AI20" s="78">
        <v>0</v>
      </c>
      <c r="AJ20" s="78">
        <v>0</v>
      </c>
      <c r="AK20" s="78">
        <v>0</v>
      </c>
      <c r="AL20" s="78">
        <v>0</v>
      </c>
      <c r="AM20" s="78">
        <v>0</v>
      </c>
      <c r="AN20" s="78">
        <v>0</v>
      </c>
      <c r="AO20" s="78">
        <v>0</v>
      </c>
      <c r="AP20" s="78">
        <v>0</v>
      </c>
      <c r="AQ20" s="78">
        <v>0</v>
      </c>
      <c r="AR20" s="78">
        <v>0</v>
      </c>
      <c r="AS20" s="78">
        <v>0</v>
      </c>
      <c r="AT20" s="78">
        <v>0</v>
      </c>
      <c r="AU20" s="78">
        <v>0</v>
      </c>
      <c r="AV20" s="78">
        <v>0</v>
      </c>
      <c r="AW20" s="78">
        <v>0</v>
      </c>
      <c r="AX20" s="78">
        <v>0</v>
      </c>
      <c r="AY20" s="78">
        <v>0</v>
      </c>
      <c r="AZ20" s="78">
        <v>0</v>
      </c>
      <c r="BA20" s="78">
        <v>0</v>
      </c>
      <c r="BB20" s="78">
        <v>0</v>
      </c>
      <c r="BC20" s="93" t="s">
        <v>215</v>
      </c>
      <c r="BD20" s="80"/>
      <c r="BE20" s="80"/>
      <c r="BF20" s="80" t="s">
        <v>54</v>
      </c>
      <c r="BG20" s="80">
        <v>0</v>
      </c>
      <c r="BH20" s="80">
        <v>0</v>
      </c>
    </row>
    <row r="21" spans="1:60" x14ac:dyDescent="0.25">
      <c r="A21" s="143" t="s">
        <v>216</v>
      </c>
      <c r="B21" s="84">
        <v>21</v>
      </c>
      <c r="C21" s="85">
        <v>2</v>
      </c>
      <c r="D21" s="85">
        <v>0</v>
      </c>
      <c r="E21" s="85">
        <v>0</v>
      </c>
      <c r="F21" s="77">
        <v>0</v>
      </c>
      <c r="G21" s="77">
        <v>0</v>
      </c>
      <c r="H21" s="77">
        <v>2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1</v>
      </c>
      <c r="P21" s="77">
        <v>0</v>
      </c>
      <c r="Q21" s="77">
        <v>0</v>
      </c>
      <c r="R21" s="77">
        <v>1</v>
      </c>
      <c r="S21" s="77">
        <v>1</v>
      </c>
      <c r="T21" s="77">
        <v>0</v>
      </c>
      <c r="U21" s="77">
        <v>0</v>
      </c>
      <c r="V21" s="77">
        <v>0</v>
      </c>
      <c r="W21" s="77">
        <v>0</v>
      </c>
      <c r="X21" s="77">
        <v>0</v>
      </c>
      <c r="Y21" s="77">
        <v>0</v>
      </c>
      <c r="Z21" s="77">
        <v>0</v>
      </c>
      <c r="AA21" s="77">
        <v>0</v>
      </c>
      <c r="AB21" s="78">
        <v>0</v>
      </c>
      <c r="AC21" s="78">
        <v>0</v>
      </c>
      <c r="AD21" s="78">
        <v>0</v>
      </c>
      <c r="AE21" s="78">
        <v>0</v>
      </c>
      <c r="AF21" s="78">
        <v>0</v>
      </c>
      <c r="AG21" s="78">
        <v>0</v>
      </c>
      <c r="AH21" s="78">
        <v>0</v>
      </c>
      <c r="AI21" s="78">
        <v>0</v>
      </c>
      <c r="AJ21" s="78">
        <v>0</v>
      </c>
      <c r="AK21" s="78">
        <v>0</v>
      </c>
      <c r="AL21" s="78">
        <v>0</v>
      </c>
      <c r="AM21" s="78">
        <v>0</v>
      </c>
      <c r="AN21" s="78">
        <v>0</v>
      </c>
      <c r="AO21" s="78">
        <v>0</v>
      </c>
      <c r="AP21" s="78">
        <v>0</v>
      </c>
      <c r="AQ21" s="78">
        <v>0</v>
      </c>
      <c r="AR21" s="78">
        <v>0</v>
      </c>
      <c r="AS21" s="78">
        <v>0</v>
      </c>
      <c r="AT21" s="78">
        <v>0</v>
      </c>
      <c r="AU21" s="78">
        <v>0</v>
      </c>
      <c r="AV21" s="78">
        <v>0</v>
      </c>
      <c r="AW21" s="78">
        <v>0</v>
      </c>
      <c r="AX21" s="78">
        <v>0</v>
      </c>
      <c r="AY21" s="78">
        <v>0</v>
      </c>
      <c r="AZ21" s="78">
        <v>0</v>
      </c>
      <c r="BA21" s="78">
        <v>0</v>
      </c>
      <c r="BB21" s="78">
        <v>0</v>
      </c>
      <c r="BC21" s="93" t="s">
        <v>217</v>
      </c>
      <c r="BD21" s="80"/>
      <c r="BE21" s="80" t="s">
        <v>57</v>
      </c>
      <c r="BF21" s="80" t="s">
        <v>54</v>
      </c>
      <c r="BG21" s="80">
        <v>0</v>
      </c>
      <c r="BH21" s="80">
        <v>0</v>
      </c>
    </row>
    <row r="22" spans="1:60" x14ac:dyDescent="0.25">
      <c r="A22" s="143" t="s">
        <v>218</v>
      </c>
      <c r="B22" s="84">
        <v>19</v>
      </c>
      <c r="C22" s="85">
        <v>0</v>
      </c>
      <c r="D22" s="85">
        <v>0</v>
      </c>
      <c r="E22" s="85">
        <v>0</v>
      </c>
      <c r="F22" s="77">
        <v>0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  <c r="R22" s="77">
        <v>0</v>
      </c>
      <c r="S22" s="77">
        <v>0</v>
      </c>
      <c r="T22" s="77">
        <v>0</v>
      </c>
      <c r="U22" s="77">
        <v>0</v>
      </c>
      <c r="V22" s="77">
        <v>0</v>
      </c>
      <c r="W22" s="77">
        <v>0</v>
      </c>
      <c r="X22" s="77">
        <v>0</v>
      </c>
      <c r="Y22" s="77">
        <v>0</v>
      </c>
      <c r="Z22" s="77">
        <v>0</v>
      </c>
      <c r="AA22" s="77">
        <v>0</v>
      </c>
      <c r="AB22" s="78">
        <v>0</v>
      </c>
      <c r="AC22" s="78">
        <v>0</v>
      </c>
      <c r="AD22" s="78">
        <v>0</v>
      </c>
      <c r="AE22" s="78">
        <v>0</v>
      </c>
      <c r="AF22" s="78">
        <v>0</v>
      </c>
      <c r="AG22" s="78">
        <v>0</v>
      </c>
      <c r="AH22" s="78">
        <v>0</v>
      </c>
      <c r="AI22" s="78">
        <v>0</v>
      </c>
      <c r="AJ22" s="78">
        <v>0</v>
      </c>
      <c r="AK22" s="78">
        <v>0</v>
      </c>
      <c r="AL22" s="78">
        <v>0</v>
      </c>
      <c r="AM22" s="78">
        <v>0</v>
      </c>
      <c r="AN22" s="78">
        <v>0</v>
      </c>
      <c r="AO22" s="78">
        <v>0</v>
      </c>
      <c r="AP22" s="78">
        <v>0</v>
      </c>
      <c r="AQ22" s="78">
        <v>0</v>
      </c>
      <c r="AR22" s="78">
        <v>0</v>
      </c>
      <c r="AS22" s="78">
        <v>0</v>
      </c>
      <c r="AT22" s="78">
        <v>0</v>
      </c>
      <c r="AU22" s="78">
        <v>0</v>
      </c>
      <c r="AV22" s="78">
        <v>0</v>
      </c>
      <c r="AW22" s="78">
        <v>0</v>
      </c>
      <c r="AX22" s="78">
        <v>0</v>
      </c>
      <c r="AY22" s="78">
        <v>0</v>
      </c>
      <c r="AZ22" s="78">
        <v>0</v>
      </c>
      <c r="BA22" s="78">
        <v>0</v>
      </c>
      <c r="BB22" s="78">
        <v>0</v>
      </c>
      <c r="BC22" s="93" t="s">
        <v>219</v>
      </c>
      <c r="BD22" s="93" t="s">
        <v>219</v>
      </c>
      <c r="BE22" s="93" t="s">
        <v>219</v>
      </c>
      <c r="BF22" s="80"/>
      <c r="BG22" s="80"/>
      <c r="BH22" s="80"/>
    </row>
    <row r="23" spans="1:60" x14ac:dyDescent="0.25">
      <c r="A23" s="143" t="s">
        <v>220</v>
      </c>
      <c r="B23" s="84">
        <v>16</v>
      </c>
      <c r="C23" s="85">
        <v>5</v>
      </c>
      <c r="D23" s="85">
        <v>0</v>
      </c>
      <c r="E23" s="85">
        <v>1</v>
      </c>
      <c r="F23" s="77">
        <v>2</v>
      </c>
      <c r="G23" s="77">
        <v>1</v>
      </c>
      <c r="H23" s="77">
        <v>0</v>
      </c>
      <c r="I23" s="77">
        <v>0</v>
      </c>
      <c r="J23" s="77">
        <v>1</v>
      </c>
      <c r="K23" s="77">
        <v>0</v>
      </c>
      <c r="L23" s="77">
        <v>1</v>
      </c>
      <c r="M23" s="77">
        <v>0</v>
      </c>
      <c r="N23" s="77">
        <v>1</v>
      </c>
      <c r="O23" s="77">
        <v>1</v>
      </c>
      <c r="P23" s="77">
        <v>2</v>
      </c>
      <c r="Q23" s="77">
        <v>0</v>
      </c>
      <c r="R23" s="77">
        <v>0</v>
      </c>
      <c r="S23" s="77">
        <v>0</v>
      </c>
      <c r="T23" s="77">
        <v>0</v>
      </c>
      <c r="U23" s="77">
        <v>0</v>
      </c>
      <c r="V23" s="77">
        <v>0</v>
      </c>
      <c r="W23" s="77">
        <v>0</v>
      </c>
      <c r="X23" s="77">
        <v>0</v>
      </c>
      <c r="Y23" s="77">
        <v>0</v>
      </c>
      <c r="Z23" s="77">
        <v>0</v>
      </c>
      <c r="AA23" s="77">
        <v>0</v>
      </c>
      <c r="AB23" s="78">
        <v>1</v>
      </c>
      <c r="AC23" s="78">
        <v>0</v>
      </c>
      <c r="AD23" s="78">
        <v>1</v>
      </c>
      <c r="AE23" s="78">
        <v>0</v>
      </c>
      <c r="AF23" s="78">
        <v>0</v>
      </c>
      <c r="AG23" s="78">
        <v>0</v>
      </c>
      <c r="AH23" s="78">
        <v>0</v>
      </c>
      <c r="AI23" s="78">
        <v>0</v>
      </c>
      <c r="AJ23" s="78">
        <v>0</v>
      </c>
      <c r="AK23" s="78">
        <v>0</v>
      </c>
      <c r="AL23" s="78">
        <v>0</v>
      </c>
      <c r="AM23" s="78">
        <v>0</v>
      </c>
      <c r="AN23" s="78">
        <v>0</v>
      </c>
      <c r="AO23" s="78">
        <v>0</v>
      </c>
      <c r="AP23" s="78">
        <v>0</v>
      </c>
      <c r="AQ23" s="78">
        <v>0</v>
      </c>
      <c r="AR23" s="78">
        <v>0</v>
      </c>
      <c r="AS23" s="78">
        <v>0</v>
      </c>
      <c r="AT23" s="78">
        <v>0</v>
      </c>
      <c r="AU23" s="78">
        <v>0</v>
      </c>
      <c r="AV23" s="78">
        <v>0</v>
      </c>
      <c r="AW23" s="78">
        <v>0</v>
      </c>
      <c r="AX23" s="78">
        <v>0</v>
      </c>
      <c r="AY23" s="78">
        <v>0</v>
      </c>
      <c r="AZ23" s="78">
        <v>0</v>
      </c>
      <c r="BA23" s="78">
        <v>0</v>
      </c>
      <c r="BB23" s="78">
        <v>0</v>
      </c>
      <c r="BC23" s="93" t="s">
        <v>221</v>
      </c>
      <c r="BD23" s="80"/>
      <c r="BE23" s="80"/>
      <c r="BF23" s="80" t="s">
        <v>54</v>
      </c>
      <c r="BG23" s="80">
        <v>0</v>
      </c>
      <c r="BH23" s="80">
        <v>0</v>
      </c>
    </row>
    <row r="24" spans="1:60" x14ac:dyDescent="0.25">
      <c r="A24" s="143" t="s">
        <v>222</v>
      </c>
      <c r="B24" s="84">
        <v>14</v>
      </c>
      <c r="C24" s="85">
        <v>3</v>
      </c>
      <c r="D24" s="85">
        <v>0</v>
      </c>
      <c r="E24" s="85">
        <v>0</v>
      </c>
      <c r="F24" s="77">
        <v>0</v>
      </c>
      <c r="G24" s="77">
        <v>0</v>
      </c>
      <c r="H24" s="77">
        <v>0</v>
      </c>
      <c r="I24" s="77">
        <v>2</v>
      </c>
      <c r="J24" s="77">
        <v>1</v>
      </c>
      <c r="K24" s="77">
        <v>1</v>
      </c>
      <c r="L24" s="77">
        <v>0</v>
      </c>
      <c r="M24" s="77">
        <v>0</v>
      </c>
      <c r="N24" s="77">
        <v>0</v>
      </c>
      <c r="O24" s="77">
        <v>2</v>
      </c>
      <c r="P24" s="77">
        <v>1</v>
      </c>
      <c r="Q24" s="77">
        <v>0</v>
      </c>
      <c r="R24" s="77">
        <v>0</v>
      </c>
      <c r="S24" s="77">
        <v>0</v>
      </c>
      <c r="T24" s="77">
        <v>2</v>
      </c>
      <c r="U24" s="77">
        <v>2</v>
      </c>
      <c r="V24" s="77">
        <v>2</v>
      </c>
      <c r="W24" s="77">
        <v>2</v>
      </c>
      <c r="X24" s="77">
        <v>0</v>
      </c>
      <c r="Y24" s="77">
        <v>0</v>
      </c>
      <c r="Z24" s="77">
        <v>0</v>
      </c>
      <c r="AA24" s="77">
        <v>0</v>
      </c>
      <c r="AB24" s="78">
        <v>0</v>
      </c>
      <c r="AC24" s="78">
        <v>0</v>
      </c>
      <c r="AD24" s="78">
        <v>0</v>
      </c>
      <c r="AE24" s="78">
        <v>0</v>
      </c>
      <c r="AF24" s="78">
        <v>0</v>
      </c>
      <c r="AG24" s="78">
        <v>0</v>
      </c>
      <c r="AH24" s="78">
        <v>0</v>
      </c>
      <c r="AI24" s="78">
        <v>0</v>
      </c>
      <c r="AJ24" s="78">
        <v>0</v>
      </c>
      <c r="AK24" s="78">
        <v>0</v>
      </c>
      <c r="AL24" s="78">
        <v>0</v>
      </c>
      <c r="AM24" s="78">
        <v>0</v>
      </c>
      <c r="AN24" s="78">
        <v>0</v>
      </c>
      <c r="AO24" s="78">
        <v>0</v>
      </c>
      <c r="AP24" s="78">
        <v>0</v>
      </c>
      <c r="AQ24" s="78">
        <v>0</v>
      </c>
      <c r="AR24" s="78">
        <v>0</v>
      </c>
      <c r="AS24" s="78">
        <v>0</v>
      </c>
      <c r="AT24" s="78">
        <v>0</v>
      </c>
      <c r="AU24" s="78">
        <v>0</v>
      </c>
      <c r="AV24" s="78">
        <v>0</v>
      </c>
      <c r="AW24" s="78">
        <v>0</v>
      </c>
      <c r="AX24" s="78">
        <v>0</v>
      </c>
      <c r="AY24" s="78"/>
      <c r="AZ24" s="78"/>
      <c r="BA24" s="78"/>
      <c r="BB24" s="78"/>
      <c r="BC24" s="80" t="s">
        <v>223</v>
      </c>
      <c r="BD24" s="80" t="s">
        <v>223</v>
      </c>
      <c r="BE24" s="80" t="s">
        <v>223</v>
      </c>
      <c r="BF24" s="80" t="s">
        <v>54</v>
      </c>
      <c r="BG24" s="80" t="s">
        <v>224</v>
      </c>
      <c r="BH24" s="80"/>
    </row>
    <row r="25" spans="1:60" x14ac:dyDescent="0.25">
      <c r="A25" s="143" t="s">
        <v>225</v>
      </c>
      <c r="B25" s="84">
        <v>50</v>
      </c>
      <c r="C25" s="85">
        <v>14</v>
      </c>
      <c r="D25" s="85">
        <v>2</v>
      </c>
      <c r="E25" s="85">
        <v>2</v>
      </c>
      <c r="F25" s="77">
        <v>3</v>
      </c>
      <c r="G25" s="77">
        <v>3</v>
      </c>
      <c r="H25" s="77">
        <v>8</v>
      </c>
      <c r="I25" s="77">
        <v>3</v>
      </c>
      <c r="J25" s="77">
        <v>3</v>
      </c>
      <c r="K25" s="77">
        <v>0</v>
      </c>
      <c r="L25" s="77">
        <v>2</v>
      </c>
      <c r="M25" s="77">
        <v>6</v>
      </c>
      <c r="N25" s="77">
        <v>0</v>
      </c>
      <c r="O25" s="77">
        <v>0</v>
      </c>
      <c r="P25" s="77">
        <v>4</v>
      </c>
      <c r="Q25" s="77">
        <v>1</v>
      </c>
      <c r="R25" s="77">
        <v>14</v>
      </c>
      <c r="S25" s="77">
        <v>0</v>
      </c>
      <c r="T25" s="77">
        <v>0</v>
      </c>
      <c r="U25" s="77">
        <v>0</v>
      </c>
      <c r="V25" s="77">
        <v>1</v>
      </c>
      <c r="W25" s="77">
        <v>1</v>
      </c>
      <c r="X25" s="77">
        <v>3</v>
      </c>
      <c r="Y25" s="77">
        <v>4</v>
      </c>
      <c r="Z25" s="77">
        <v>2</v>
      </c>
      <c r="AA25" s="77">
        <v>2</v>
      </c>
      <c r="AB25" s="78">
        <v>9</v>
      </c>
      <c r="AC25" s="78">
        <v>6</v>
      </c>
      <c r="AD25" s="78">
        <v>3</v>
      </c>
      <c r="AE25" s="78">
        <v>0</v>
      </c>
      <c r="AF25" s="78">
        <v>9</v>
      </c>
      <c r="AG25" s="78">
        <v>0</v>
      </c>
      <c r="AH25" s="78">
        <v>0</v>
      </c>
      <c r="AI25" s="78">
        <v>0</v>
      </c>
      <c r="AJ25" s="78">
        <v>0</v>
      </c>
      <c r="AK25" s="78">
        <v>0</v>
      </c>
      <c r="AL25" s="78">
        <v>4</v>
      </c>
      <c r="AM25" s="78">
        <v>5</v>
      </c>
      <c r="AN25" s="78">
        <v>0</v>
      </c>
      <c r="AO25" s="78">
        <v>0</v>
      </c>
      <c r="AP25" s="78">
        <v>4</v>
      </c>
      <c r="AQ25" s="78">
        <v>4</v>
      </c>
      <c r="AR25" s="78">
        <v>0</v>
      </c>
      <c r="AS25" s="78">
        <v>0</v>
      </c>
      <c r="AT25" s="78">
        <v>1</v>
      </c>
      <c r="AU25" s="78">
        <v>1</v>
      </c>
      <c r="AV25" s="78">
        <v>0</v>
      </c>
      <c r="AW25" s="78">
        <v>0</v>
      </c>
      <c r="AX25" s="78">
        <v>0</v>
      </c>
      <c r="AY25" s="78">
        <v>0</v>
      </c>
      <c r="AZ25" s="78">
        <v>0</v>
      </c>
      <c r="BA25" s="78">
        <v>0</v>
      </c>
      <c r="BB25" s="78">
        <v>3</v>
      </c>
      <c r="BC25" s="93" t="s">
        <v>226</v>
      </c>
      <c r="BD25" s="80"/>
      <c r="BE25" s="80"/>
      <c r="BF25" s="80" t="s">
        <v>57</v>
      </c>
      <c r="BG25" s="80">
        <v>1500</v>
      </c>
      <c r="BH25" s="80">
        <v>0</v>
      </c>
    </row>
    <row r="26" spans="1:60" ht="18.75" x14ac:dyDescent="0.3">
      <c r="A26" s="87" t="s">
        <v>85</v>
      </c>
      <c r="B26" s="88">
        <f t="shared" ref="B26:AG26" si="2">B27+B28+B29+B30+B31</f>
        <v>76</v>
      </c>
      <c r="C26" s="88">
        <f t="shared" si="2"/>
        <v>17</v>
      </c>
      <c r="D26" s="88">
        <f t="shared" si="2"/>
        <v>4</v>
      </c>
      <c r="E26" s="88">
        <f t="shared" si="2"/>
        <v>4</v>
      </c>
      <c r="F26" s="88">
        <f t="shared" si="2"/>
        <v>8</v>
      </c>
      <c r="G26" s="88">
        <f t="shared" si="2"/>
        <v>5</v>
      </c>
      <c r="H26" s="88">
        <f t="shared" si="2"/>
        <v>7</v>
      </c>
      <c r="I26" s="88">
        <f t="shared" si="2"/>
        <v>0</v>
      </c>
      <c r="J26" s="88">
        <f t="shared" si="2"/>
        <v>10</v>
      </c>
      <c r="K26" s="88">
        <f t="shared" si="2"/>
        <v>3</v>
      </c>
      <c r="L26" s="88">
        <f t="shared" si="2"/>
        <v>3</v>
      </c>
      <c r="M26" s="88">
        <f t="shared" si="2"/>
        <v>0</v>
      </c>
      <c r="N26" s="88">
        <f t="shared" si="2"/>
        <v>2</v>
      </c>
      <c r="O26" s="88">
        <f t="shared" si="2"/>
        <v>6</v>
      </c>
      <c r="P26" s="88">
        <f t="shared" si="2"/>
        <v>2</v>
      </c>
      <c r="Q26" s="88">
        <f t="shared" si="2"/>
        <v>0</v>
      </c>
      <c r="R26" s="88">
        <f t="shared" si="2"/>
        <v>0</v>
      </c>
      <c r="S26" s="88">
        <f t="shared" si="2"/>
        <v>0</v>
      </c>
      <c r="T26" s="88">
        <f t="shared" si="2"/>
        <v>1</v>
      </c>
      <c r="U26" s="88">
        <f t="shared" si="2"/>
        <v>1</v>
      </c>
      <c r="V26" s="88">
        <f t="shared" si="2"/>
        <v>1</v>
      </c>
      <c r="W26" s="88">
        <f t="shared" si="2"/>
        <v>1</v>
      </c>
      <c r="X26" s="88">
        <f t="shared" si="2"/>
        <v>1</v>
      </c>
      <c r="Y26" s="88">
        <f t="shared" si="2"/>
        <v>1</v>
      </c>
      <c r="Z26" s="88">
        <f t="shared" si="2"/>
        <v>0</v>
      </c>
      <c r="AA26" s="88">
        <f t="shared" si="2"/>
        <v>0</v>
      </c>
      <c r="AB26" s="88">
        <f t="shared" si="2"/>
        <v>7</v>
      </c>
      <c r="AC26" s="88">
        <f t="shared" si="2"/>
        <v>5</v>
      </c>
      <c r="AD26" s="88">
        <f t="shared" si="2"/>
        <v>2</v>
      </c>
      <c r="AE26" s="88">
        <f t="shared" si="2"/>
        <v>0</v>
      </c>
      <c r="AF26" s="88">
        <f t="shared" si="2"/>
        <v>0</v>
      </c>
      <c r="AG26" s="88">
        <f t="shared" si="2"/>
        <v>0</v>
      </c>
      <c r="AH26" s="88">
        <f t="shared" ref="AH26:BM26" si="3">AH27+AH28+AH29+AH30+AH31</f>
        <v>0</v>
      </c>
      <c r="AI26" s="88">
        <f t="shared" si="3"/>
        <v>0</v>
      </c>
      <c r="AJ26" s="88">
        <f t="shared" si="3"/>
        <v>1</v>
      </c>
      <c r="AK26" s="88">
        <f t="shared" si="3"/>
        <v>1</v>
      </c>
      <c r="AL26" s="88">
        <f t="shared" si="3"/>
        <v>1</v>
      </c>
      <c r="AM26" s="88">
        <f t="shared" si="3"/>
        <v>1</v>
      </c>
      <c r="AN26" s="88">
        <f t="shared" si="3"/>
        <v>0</v>
      </c>
      <c r="AO26" s="88">
        <f t="shared" si="3"/>
        <v>0</v>
      </c>
      <c r="AP26" s="88">
        <f t="shared" si="3"/>
        <v>0</v>
      </c>
      <c r="AQ26" s="88">
        <f t="shared" si="3"/>
        <v>0</v>
      </c>
      <c r="AR26" s="88">
        <f t="shared" si="3"/>
        <v>0</v>
      </c>
      <c r="AS26" s="88">
        <f t="shared" si="3"/>
        <v>0</v>
      </c>
      <c r="AT26" s="88">
        <f t="shared" si="3"/>
        <v>0</v>
      </c>
      <c r="AU26" s="88">
        <f t="shared" si="3"/>
        <v>0</v>
      </c>
      <c r="AV26" s="88">
        <f t="shared" si="3"/>
        <v>0</v>
      </c>
      <c r="AW26" s="88">
        <f t="shared" si="3"/>
        <v>0</v>
      </c>
      <c r="AX26" s="88">
        <f t="shared" si="3"/>
        <v>0</v>
      </c>
      <c r="AY26" s="88">
        <f t="shared" si="3"/>
        <v>0</v>
      </c>
      <c r="AZ26" s="88">
        <f t="shared" si="3"/>
        <v>0</v>
      </c>
      <c r="BA26" s="88">
        <f t="shared" si="3"/>
        <v>0</v>
      </c>
      <c r="BB26" s="88">
        <f t="shared" si="3"/>
        <v>7</v>
      </c>
      <c r="BC26" s="69"/>
      <c r="BD26" s="69"/>
      <c r="BE26" s="69"/>
      <c r="BF26" s="69"/>
      <c r="BG26" s="69"/>
      <c r="BH26" s="69"/>
    </row>
    <row r="27" spans="1:60" x14ac:dyDescent="0.25">
      <c r="A27" s="89" t="s">
        <v>227</v>
      </c>
      <c r="B27" s="90">
        <v>34</v>
      </c>
      <c r="C27" s="91">
        <v>6</v>
      </c>
      <c r="D27" s="91"/>
      <c r="E27" s="91"/>
      <c r="F27" s="91"/>
      <c r="G27" s="91">
        <v>1</v>
      </c>
      <c r="H27" s="91">
        <v>5</v>
      </c>
      <c r="I27" s="91"/>
      <c r="J27" s="91">
        <v>1</v>
      </c>
      <c r="K27" s="91"/>
      <c r="L27" s="91"/>
      <c r="M27" s="91"/>
      <c r="N27" s="91"/>
      <c r="O27" s="91">
        <v>4</v>
      </c>
      <c r="P27" s="91">
        <v>2</v>
      </c>
      <c r="Q27" s="91"/>
      <c r="R27" s="91"/>
      <c r="S27" s="91"/>
      <c r="T27" s="91">
        <v>1</v>
      </c>
      <c r="U27" s="91">
        <v>1</v>
      </c>
      <c r="V27" s="91">
        <v>1</v>
      </c>
      <c r="W27" s="91">
        <v>1</v>
      </c>
      <c r="X27" s="91">
        <v>1</v>
      </c>
      <c r="Y27" s="91">
        <v>1</v>
      </c>
      <c r="Z27" s="91"/>
      <c r="AA27" s="91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80"/>
      <c r="BD27" s="93" t="s">
        <v>228</v>
      </c>
      <c r="BE27" s="93" t="s">
        <v>228</v>
      </c>
      <c r="BF27" s="80"/>
      <c r="BG27" s="80"/>
      <c r="BH27" s="80"/>
    </row>
    <row r="28" spans="1:60" x14ac:dyDescent="0.25">
      <c r="A28" s="89" t="s">
        <v>229</v>
      </c>
      <c r="B28" s="90">
        <v>32</v>
      </c>
      <c r="C28" s="91">
        <v>10</v>
      </c>
      <c r="D28" s="91">
        <v>4</v>
      </c>
      <c r="E28" s="91">
        <v>4</v>
      </c>
      <c r="F28" s="91">
        <v>8</v>
      </c>
      <c r="G28" s="91">
        <v>3</v>
      </c>
      <c r="H28" s="91">
        <v>2</v>
      </c>
      <c r="I28" s="91">
        <v>0</v>
      </c>
      <c r="J28" s="91">
        <v>6</v>
      </c>
      <c r="K28" s="91">
        <v>3</v>
      </c>
      <c r="L28" s="91">
        <v>3</v>
      </c>
      <c r="M28" s="91">
        <v>0</v>
      </c>
      <c r="N28" s="91">
        <v>2</v>
      </c>
      <c r="O28" s="91">
        <v>0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2">
        <v>7</v>
      </c>
      <c r="AC28" s="92">
        <v>5</v>
      </c>
      <c r="AD28" s="92">
        <v>2</v>
      </c>
      <c r="AE28" s="92">
        <v>0</v>
      </c>
      <c r="AF28" s="92">
        <v>0</v>
      </c>
      <c r="AG28" s="92">
        <v>0</v>
      </c>
      <c r="AH28" s="92">
        <v>0</v>
      </c>
      <c r="AI28" s="92">
        <v>0</v>
      </c>
      <c r="AJ28" s="92">
        <v>1</v>
      </c>
      <c r="AK28" s="92">
        <v>1</v>
      </c>
      <c r="AL28" s="92">
        <v>1</v>
      </c>
      <c r="AM28" s="92">
        <v>1</v>
      </c>
      <c r="AN28" s="92">
        <v>0</v>
      </c>
      <c r="AO28" s="92">
        <v>0</v>
      </c>
      <c r="AP28" s="92">
        <v>0</v>
      </c>
      <c r="AQ28" s="92">
        <v>0</v>
      </c>
      <c r="AR28" s="92">
        <v>0</v>
      </c>
      <c r="AS28" s="92">
        <v>0</v>
      </c>
      <c r="AT28" s="92">
        <v>0</v>
      </c>
      <c r="AU28" s="92">
        <v>0</v>
      </c>
      <c r="AV28" s="92">
        <v>0</v>
      </c>
      <c r="AW28" s="92">
        <v>0</v>
      </c>
      <c r="AX28" s="92">
        <v>0</v>
      </c>
      <c r="AY28" s="92">
        <v>0</v>
      </c>
      <c r="AZ28" s="92">
        <v>0</v>
      </c>
      <c r="BA28" s="92">
        <v>0</v>
      </c>
      <c r="BB28" s="92">
        <v>7</v>
      </c>
      <c r="BC28" s="80" t="s">
        <v>114</v>
      </c>
      <c r="BD28" s="80" t="s">
        <v>114</v>
      </c>
      <c r="BE28" s="93" t="s">
        <v>230</v>
      </c>
      <c r="BF28" s="80" t="s">
        <v>57</v>
      </c>
      <c r="BG28" s="80">
        <v>0</v>
      </c>
      <c r="BH28" s="80">
        <v>0</v>
      </c>
    </row>
    <row r="29" spans="1:60" x14ac:dyDescent="0.25">
      <c r="A29" s="89" t="s">
        <v>231</v>
      </c>
      <c r="B29" s="90">
        <v>4</v>
      </c>
      <c r="C29" s="91">
        <v>0</v>
      </c>
      <c r="D29" s="91">
        <v>0</v>
      </c>
      <c r="E29" s="91">
        <v>0</v>
      </c>
      <c r="F29" s="91">
        <v>0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  <c r="M29" s="91">
        <v>0</v>
      </c>
      <c r="N29" s="91">
        <v>0</v>
      </c>
      <c r="O29" s="91">
        <v>0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2">
        <v>0</v>
      </c>
      <c r="AC29" s="92">
        <v>0</v>
      </c>
      <c r="AD29" s="92">
        <v>0</v>
      </c>
      <c r="AE29" s="92">
        <v>0</v>
      </c>
      <c r="AF29" s="92">
        <v>0</v>
      </c>
      <c r="AG29" s="92">
        <v>0</v>
      </c>
      <c r="AH29" s="92">
        <v>0</v>
      </c>
      <c r="AI29" s="92">
        <v>0</v>
      </c>
      <c r="AJ29" s="92">
        <v>0</v>
      </c>
      <c r="AK29" s="92">
        <v>0</v>
      </c>
      <c r="AL29" s="92">
        <v>0</v>
      </c>
      <c r="AM29" s="92">
        <v>0</v>
      </c>
      <c r="AN29" s="92">
        <v>0</v>
      </c>
      <c r="AO29" s="92">
        <v>0</v>
      </c>
      <c r="AP29" s="92">
        <v>0</v>
      </c>
      <c r="AQ29" s="92">
        <v>0</v>
      </c>
      <c r="AR29" s="92">
        <v>0</v>
      </c>
      <c r="AS29" s="92">
        <v>0</v>
      </c>
      <c r="AT29" s="92">
        <v>0</v>
      </c>
      <c r="AU29" s="92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2">
        <v>0</v>
      </c>
      <c r="BB29" s="92">
        <v>0</v>
      </c>
      <c r="BC29" s="80" t="s">
        <v>114</v>
      </c>
      <c r="BD29" s="80" t="s">
        <v>114</v>
      </c>
      <c r="BE29" s="80" t="s">
        <v>114</v>
      </c>
      <c r="BF29" s="80" t="s">
        <v>54</v>
      </c>
      <c r="BG29" s="80">
        <v>0</v>
      </c>
      <c r="BH29" s="80">
        <v>0</v>
      </c>
    </row>
    <row r="30" spans="1:60" x14ac:dyDescent="0.25">
      <c r="A30" s="89" t="s">
        <v>232</v>
      </c>
      <c r="B30" s="90">
        <v>3</v>
      </c>
      <c r="C30" s="91">
        <v>1</v>
      </c>
      <c r="D30" s="91">
        <v>0</v>
      </c>
      <c r="E30" s="91">
        <v>0</v>
      </c>
      <c r="F30" s="91">
        <v>0</v>
      </c>
      <c r="G30" s="91">
        <v>1</v>
      </c>
      <c r="H30" s="91">
        <v>0</v>
      </c>
      <c r="I30" s="91">
        <v>0</v>
      </c>
      <c r="J30" s="91">
        <v>3</v>
      </c>
      <c r="K30" s="91">
        <v>0</v>
      </c>
      <c r="L30" s="91">
        <v>0</v>
      </c>
      <c r="M30" s="91">
        <v>0</v>
      </c>
      <c r="N30" s="91">
        <v>0</v>
      </c>
      <c r="O30" s="91">
        <v>2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2">
        <v>0</v>
      </c>
      <c r="AC30" s="92">
        <v>0</v>
      </c>
      <c r="AD30" s="92">
        <v>0</v>
      </c>
      <c r="AE30" s="92">
        <v>0</v>
      </c>
      <c r="AF30" s="92">
        <v>0</v>
      </c>
      <c r="AG30" s="92">
        <v>0</v>
      </c>
      <c r="AH30" s="92">
        <v>0</v>
      </c>
      <c r="AI30" s="92">
        <v>0</v>
      </c>
      <c r="AJ30" s="92">
        <v>0</v>
      </c>
      <c r="AK30" s="92">
        <v>0</v>
      </c>
      <c r="AL30" s="92">
        <v>0</v>
      </c>
      <c r="AM30" s="92">
        <v>0</v>
      </c>
      <c r="AN30" s="92">
        <v>0</v>
      </c>
      <c r="AO30" s="92">
        <v>0</v>
      </c>
      <c r="AP30" s="92">
        <v>0</v>
      </c>
      <c r="AQ30" s="92">
        <v>0</v>
      </c>
      <c r="AR30" s="92">
        <v>0</v>
      </c>
      <c r="AS30" s="92">
        <v>0</v>
      </c>
      <c r="AT30" s="92">
        <v>0</v>
      </c>
      <c r="AU30" s="92">
        <v>0</v>
      </c>
      <c r="AV30" s="92">
        <v>0</v>
      </c>
      <c r="AW30" s="92">
        <v>0</v>
      </c>
      <c r="AX30" s="92">
        <v>0</v>
      </c>
      <c r="AY30" s="92">
        <v>0</v>
      </c>
      <c r="AZ30" s="92">
        <v>0</v>
      </c>
      <c r="BA30" s="92">
        <v>0</v>
      </c>
      <c r="BB30" s="92">
        <v>0</v>
      </c>
      <c r="BC30" s="80" t="s">
        <v>114</v>
      </c>
      <c r="BD30" s="80" t="s">
        <v>114</v>
      </c>
      <c r="BE30" s="80" t="s">
        <v>114</v>
      </c>
      <c r="BF30" s="80" t="s">
        <v>54</v>
      </c>
      <c r="BG30" s="80">
        <v>0</v>
      </c>
      <c r="BH30" s="80">
        <v>0</v>
      </c>
    </row>
    <row r="31" spans="1:60" x14ac:dyDescent="0.25">
      <c r="A31" s="89" t="s">
        <v>233</v>
      </c>
      <c r="B31" s="90">
        <v>3</v>
      </c>
      <c r="C31" s="91">
        <v>0</v>
      </c>
      <c r="D31" s="91">
        <v>0</v>
      </c>
      <c r="E31" s="91">
        <v>0</v>
      </c>
      <c r="F31" s="91">
        <v>0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  <c r="M31" s="91">
        <v>0</v>
      </c>
      <c r="N31" s="91">
        <v>0</v>
      </c>
      <c r="O31" s="91">
        <v>0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2">
        <v>0</v>
      </c>
      <c r="AC31" s="92">
        <v>0</v>
      </c>
      <c r="AD31" s="92">
        <v>0</v>
      </c>
      <c r="AE31" s="92">
        <v>0</v>
      </c>
      <c r="AF31" s="92">
        <v>0</v>
      </c>
      <c r="AG31" s="92">
        <v>0</v>
      </c>
      <c r="AH31" s="92">
        <v>0</v>
      </c>
      <c r="AI31" s="92">
        <v>0</v>
      </c>
      <c r="AJ31" s="92">
        <v>0</v>
      </c>
      <c r="AK31" s="92">
        <v>0</v>
      </c>
      <c r="AL31" s="92">
        <v>0</v>
      </c>
      <c r="AM31" s="92">
        <v>0</v>
      </c>
      <c r="AN31" s="92">
        <v>0</v>
      </c>
      <c r="AO31" s="92">
        <v>0</v>
      </c>
      <c r="AP31" s="92">
        <v>0</v>
      </c>
      <c r="AQ31" s="92">
        <v>0</v>
      </c>
      <c r="AR31" s="92">
        <v>0</v>
      </c>
      <c r="AS31" s="92">
        <v>0</v>
      </c>
      <c r="AT31" s="92">
        <v>0</v>
      </c>
      <c r="AU31" s="92">
        <v>0</v>
      </c>
      <c r="AV31" s="92">
        <v>0</v>
      </c>
      <c r="AW31" s="92">
        <v>0</v>
      </c>
      <c r="AX31" s="92">
        <v>0</v>
      </c>
      <c r="AY31" s="92">
        <v>0</v>
      </c>
      <c r="AZ31" s="92">
        <v>0</v>
      </c>
      <c r="BA31" s="92">
        <v>0</v>
      </c>
      <c r="BB31" s="92"/>
      <c r="BC31" s="80" t="s">
        <v>114</v>
      </c>
      <c r="BD31" s="80" t="s">
        <v>114</v>
      </c>
      <c r="BE31" s="80" t="s">
        <v>114</v>
      </c>
      <c r="BF31" s="80" t="s">
        <v>54</v>
      </c>
      <c r="BG31" s="93" t="s">
        <v>230</v>
      </c>
      <c r="BH31" s="80"/>
    </row>
    <row r="32" spans="1:60" ht="18.75" x14ac:dyDescent="0.3">
      <c r="A32" s="87" t="s">
        <v>90</v>
      </c>
      <c r="B32" s="88">
        <f t="shared" ref="B32:AG32" si="4">B33+B34</f>
        <v>29</v>
      </c>
      <c r="C32" s="88">
        <f t="shared" si="4"/>
        <v>3</v>
      </c>
      <c r="D32" s="88">
        <f t="shared" si="4"/>
        <v>0</v>
      </c>
      <c r="E32" s="88">
        <f t="shared" si="4"/>
        <v>1</v>
      </c>
      <c r="F32" s="88">
        <f t="shared" si="4"/>
        <v>0</v>
      </c>
      <c r="G32" s="88">
        <f t="shared" si="4"/>
        <v>0</v>
      </c>
      <c r="H32" s="88">
        <f t="shared" si="4"/>
        <v>1</v>
      </c>
      <c r="I32" s="88">
        <f t="shared" si="4"/>
        <v>1</v>
      </c>
      <c r="J32" s="88">
        <f t="shared" si="4"/>
        <v>1</v>
      </c>
      <c r="K32" s="88">
        <f t="shared" si="4"/>
        <v>0</v>
      </c>
      <c r="L32" s="88">
        <f t="shared" si="4"/>
        <v>0</v>
      </c>
      <c r="M32" s="88">
        <f t="shared" si="4"/>
        <v>1</v>
      </c>
      <c r="N32" s="88">
        <f t="shared" si="4"/>
        <v>0</v>
      </c>
      <c r="O32" s="88">
        <f t="shared" si="4"/>
        <v>1</v>
      </c>
      <c r="P32" s="88">
        <f t="shared" si="4"/>
        <v>1</v>
      </c>
      <c r="Q32" s="88">
        <f t="shared" si="4"/>
        <v>0</v>
      </c>
      <c r="R32" s="88">
        <f t="shared" si="4"/>
        <v>0</v>
      </c>
      <c r="S32" s="88">
        <f t="shared" si="4"/>
        <v>0</v>
      </c>
      <c r="T32" s="88">
        <f t="shared" si="4"/>
        <v>0</v>
      </c>
      <c r="U32" s="88">
        <f t="shared" si="4"/>
        <v>0</v>
      </c>
      <c r="V32" s="88">
        <f t="shared" si="4"/>
        <v>0</v>
      </c>
      <c r="W32" s="88">
        <f t="shared" si="4"/>
        <v>0</v>
      </c>
      <c r="X32" s="88">
        <f t="shared" si="4"/>
        <v>1</v>
      </c>
      <c r="Y32" s="88">
        <f t="shared" si="4"/>
        <v>1</v>
      </c>
      <c r="Z32" s="88">
        <f t="shared" si="4"/>
        <v>0</v>
      </c>
      <c r="AA32" s="88">
        <f t="shared" si="4"/>
        <v>0</v>
      </c>
      <c r="AB32" s="88">
        <f t="shared" si="4"/>
        <v>0</v>
      </c>
      <c r="AC32" s="88">
        <f t="shared" si="4"/>
        <v>0</v>
      </c>
      <c r="AD32" s="88">
        <f t="shared" si="4"/>
        <v>0</v>
      </c>
      <c r="AE32" s="88">
        <f t="shared" si="4"/>
        <v>0</v>
      </c>
      <c r="AF32" s="88">
        <f t="shared" si="4"/>
        <v>0</v>
      </c>
      <c r="AG32" s="88">
        <f t="shared" si="4"/>
        <v>0</v>
      </c>
      <c r="AH32" s="88">
        <f t="shared" ref="AH32:BM32" si="5">AH33+AH34</f>
        <v>0</v>
      </c>
      <c r="AI32" s="88">
        <f t="shared" si="5"/>
        <v>0</v>
      </c>
      <c r="AJ32" s="88">
        <f t="shared" si="5"/>
        <v>0</v>
      </c>
      <c r="AK32" s="88">
        <f t="shared" si="5"/>
        <v>0</v>
      </c>
      <c r="AL32" s="88">
        <f t="shared" si="5"/>
        <v>0</v>
      </c>
      <c r="AM32" s="88">
        <f t="shared" si="5"/>
        <v>0</v>
      </c>
      <c r="AN32" s="88">
        <f t="shared" si="5"/>
        <v>0</v>
      </c>
      <c r="AO32" s="88">
        <f t="shared" si="5"/>
        <v>0</v>
      </c>
      <c r="AP32" s="88">
        <f t="shared" si="5"/>
        <v>0</v>
      </c>
      <c r="AQ32" s="88">
        <f t="shared" si="5"/>
        <v>0</v>
      </c>
      <c r="AR32" s="88">
        <f t="shared" si="5"/>
        <v>0</v>
      </c>
      <c r="AS32" s="88">
        <f t="shared" si="5"/>
        <v>0</v>
      </c>
      <c r="AT32" s="88">
        <f t="shared" si="5"/>
        <v>0</v>
      </c>
      <c r="AU32" s="88">
        <f t="shared" si="5"/>
        <v>0</v>
      </c>
      <c r="AV32" s="88">
        <f t="shared" si="5"/>
        <v>0</v>
      </c>
      <c r="AW32" s="88">
        <f t="shared" si="5"/>
        <v>0</v>
      </c>
      <c r="AX32" s="88">
        <f t="shared" si="5"/>
        <v>0</v>
      </c>
      <c r="AY32" s="88">
        <f t="shared" si="5"/>
        <v>0</v>
      </c>
      <c r="AZ32" s="88">
        <f t="shared" si="5"/>
        <v>0</v>
      </c>
      <c r="BA32" s="88">
        <f t="shared" si="5"/>
        <v>0</v>
      </c>
      <c r="BB32" s="88">
        <f t="shared" si="5"/>
        <v>0</v>
      </c>
      <c r="BC32" s="69"/>
      <c r="BD32" s="69"/>
      <c r="BE32" s="69"/>
      <c r="BF32" s="69"/>
      <c r="BG32" s="69"/>
      <c r="BH32" s="69"/>
    </row>
    <row r="33" spans="1:60" x14ac:dyDescent="0.25">
      <c r="A33" s="146" t="s">
        <v>234</v>
      </c>
      <c r="B33" s="90">
        <v>16</v>
      </c>
      <c r="C33" s="91">
        <v>2</v>
      </c>
      <c r="D33" s="91">
        <v>0</v>
      </c>
      <c r="E33" s="91">
        <v>1</v>
      </c>
      <c r="F33" s="91">
        <v>0</v>
      </c>
      <c r="G33" s="91">
        <v>0</v>
      </c>
      <c r="H33" s="91">
        <v>0</v>
      </c>
      <c r="I33" s="38">
        <v>1</v>
      </c>
      <c r="J33" s="38">
        <v>1</v>
      </c>
      <c r="K33" s="38">
        <v>0</v>
      </c>
      <c r="L33" s="38">
        <v>0</v>
      </c>
      <c r="M33" s="38">
        <v>1</v>
      </c>
      <c r="N33" s="38">
        <v>0</v>
      </c>
      <c r="O33" s="38">
        <v>0</v>
      </c>
      <c r="P33" s="38">
        <v>1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8">
        <v>0</v>
      </c>
      <c r="X33" s="38">
        <v>1</v>
      </c>
      <c r="Y33" s="38">
        <v>1</v>
      </c>
      <c r="Z33" s="38">
        <v>0</v>
      </c>
      <c r="AA33" s="38">
        <v>0</v>
      </c>
      <c r="AB33" s="39">
        <v>0</v>
      </c>
      <c r="AC33" s="39">
        <v>0</v>
      </c>
      <c r="AD33" s="39">
        <v>0</v>
      </c>
      <c r="AE33" s="39">
        <v>0</v>
      </c>
      <c r="AF33" s="39">
        <v>0</v>
      </c>
      <c r="AG33" s="39">
        <v>0</v>
      </c>
      <c r="AH33" s="39">
        <v>0</v>
      </c>
      <c r="AI33" s="39">
        <v>0</v>
      </c>
      <c r="AJ33" s="39">
        <v>0</v>
      </c>
      <c r="AK33" s="39">
        <v>0</v>
      </c>
      <c r="AL33" s="39">
        <v>0</v>
      </c>
      <c r="AM33" s="39">
        <v>0</v>
      </c>
      <c r="AN33" s="39">
        <v>0</v>
      </c>
      <c r="AO33" s="39">
        <v>0</v>
      </c>
      <c r="AP33" s="39">
        <v>0</v>
      </c>
      <c r="AQ33" s="39">
        <v>0</v>
      </c>
      <c r="AR33" s="39">
        <v>0</v>
      </c>
      <c r="AS33" s="39">
        <v>0</v>
      </c>
      <c r="AT33" s="39">
        <v>0</v>
      </c>
      <c r="AU33" s="39">
        <v>0</v>
      </c>
      <c r="AV33" s="39">
        <v>0</v>
      </c>
      <c r="AW33" s="39">
        <v>0</v>
      </c>
      <c r="AX33" s="39">
        <v>0</v>
      </c>
      <c r="AY33" s="39">
        <v>0</v>
      </c>
      <c r="AZ33" s="39">
        <v>0</v>
      </c>
      <c r="BA33" s="39">
        <v>0</v>
      </c>
      <c r="BB33" s="39">
        <v>0</v>
      </c>
      <c r="BC33" s="21" t="s">
        <v>114</v>
      </c>
      <c r="BD33" s="21" t="s">
        <v>114</v>
      </c>
      <c r="BE33" s="21" t="s">
        <v>114</v>
      </c>
      <c r="BF33" s="21" t="s">
        <v>54</v>
      </c>
      <c r="BG33" s="21">
        <v>0</v>
      </c>
      <c r="BH33" s="21">
        <v>0</v>
      </c>
    </row>
    <row r="34" spans="1:60" ht="30" x14ac:dyDescent="0.25">
      <c r="A34" s="146" t="s">
        <v>235</v>
      </c>
      <c r="B34" s="90">
        <v>13</v>
      </c>
      <c r="C34" s="91">
        <v>1</v>
      </c>
      <c r="D34" s="91">
        <v>0</v>
      </c>
      <c r="E34" s="91">
        <v>0</v>
      </c>
      <c r="F34" s="91">
        <v>0</v>
      </c>
      <c r="G34" s="91">
        <v>0</v>
      </c>
      <c r="H34" s="91">
        <v>1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1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38">
        <v>0</v>
      </c>
      <c r="Z34" s="38">
        <v>0</v>
      </c>
      <c r="AA34" s="38">
        <v>0</v>
      </c>
      <c r="AB34" s="39">
        <v>0</v>
      </c>
      <c r="AC34" s="39">
        <v>0</v>
      </c>
      <c r="AD34" s="39">
        <v>0</v>
      </c>
      <c r="AE34" s="39">
        <v>0</v>
      </c>
      <c r="AF34" s="39">
        <v>0</v>
      </c>
      <c r="AG34" s="39">
        <v>0</v>
      </c>
      <c r="AH34" s="39">
        <v>0</v>
      </c>
      <c r="AI34" s="39">
        <v>0</v>
      </c>
      <c r="AJ34" s="39">
        <v>0</v>
      </c>
      <c r="AK34" s="39">
        <v>0</v>
      </c>
      <c r="AL34" s="39">
        <v>0</v>
      </c>
      <c r="AM34" s="39">
        <v>0</v>
      </c>
      <c r="AN34" s="39">
        <v>0</v>
      </c>
      <c r="AO34" s="39">
        <v>0</v>
      </c>
      <c r="AP34" s="39">
        <v>0</v>
      </c>
      <c r="AQ34" s="39">
        <v>0</v>
      </c>
      <c r="AR34" s="39">
        <v>0</v>
      </c>
      <c r="AS34" s="39">
        <v>0</v>
      </c>
      <c r="AT34" s="39">
        <v>0</v>
      </c>
      <c r="AU34" s="39">
        <v>0</v>
      </c>
      <c r="AV34" s="39">
        <v>0</v>
      </c>
      <c r="AW34" s="39">
        <v>0</v>
      </c>
      <c r="AX34" s="39">
        <v>0</v>
      </c>
      <c r="AY34" s="39">
        <v>0</v>
      </c>
      <c r="AZ34" s="39">
        <v>0</v>
      </c>
      <c r="BA34" s="39">
        <v>0</v>
      </c>
      <c r="BB34" s="39">
        <v>0</v>
      </c>
      <c r="BC34" s="21" t="s">
        <v>114</v>
      </c>
      <c r="BD34" s="21" t="s">
        <v>114</v>
      </c>
      <c r="BE34" s="21" t="s">
        <v>114</v>
      </c>
      <c r="BF34" s="21" t="s">
        <v>54</v>
      </c>
      <c r="BG34" s="21">
        <v>0</v>
      </c>
      <c r="BH34" s="21">
        <v>0</v>
      </c>
    </row>
    <row r="35" spans="1:60" ht="18.75" x14ac:dyDescent="0.3">
      <c r="A35" s="97" t="s">
        <v>93</v>
      </c>
      <c r="B35" s="88">
        <f t="shared" ref="B35:AG35" si="6">B32+B26+B10</f>
        <v>385</v>
      </c>
      <c r="C35" s="88">
        <f t="shared" si="6"/>
        <v>60</v>
      </c>
      <c r="D35" s="88">
        <f t="shared" si="6"/>
        <v>7</v>
      </c>
      <c r="E35" s="88">
        <f t="shared" si="6"/>
        <v>13</v>
      </c>
      <c r="F35" s="88">
        <f t="shared" si="6"/>
        <v>14</v>
      </c>
      <c r="G35" s="88">
        <f t="shared" si="6"/>
        <v>15</v>
      </c>
      <c r="H35" s="88">
        <f t="shared" si="6"/>
        <v>25</v>
      </c>
      <c r="I35" s="88">
        <f t="shared" si="6"/>
        <v>7</v>
      </c>
      <c r="J35" s="88">
        <f t="shared" si="6"/>
        <v>20</v>
      </c>
      <c r="K35" s="88">
        <f t="shared" si="6"/>
        <v>5</v>
      </c>
      <c r="L35" s="88">
        <f t="shared" si="6"/>
        <v>7</v>
      </c>
      <c r="M35" s="88">
        <f t="shared" si="6"/>
        <v>10</v>
      </c>
      <c r="N35" s="88">
        <f t="shared" si="6"/>
        <v>11</v>
      </c>
      <c r="O35" s="88">
        <f t="shared" si="6"/>
        <v>13</v>
      </c>
      <c r="P35" s="88">
        <f t="shared" si="6"/>
        <v>15</v>
      </c>
      <c r="Q35" s="88">
        <f t="shared" si="6"/>
        <v>2</v>
      </c>
      <c r="R35" s="88">
        <f t="shared" si="6"/>
        <v>18</v>
      </c>
      <c r="S35" s="88">
        <f t="shared" si="6"/>
        <v>1</v>
      </c>
      <c r="T35" s="88">
        <f t="shared" si="6"/>
        <v>5</v>
      </c>
      <c r="U35" s="88">
        <f t="shared" si="6"/>
        <v>5</v>
      </c>
      <c r="V35" s="88">
        <f t="shared" si="6"/>
        <v>5</v>
      </c>
      <c r="W35" s="88">
        <f t="shared" si="6"/>
        <v>5</v>
      </c>
      <c r="X35" s="88">
        <f t="shared" si="6"/>
        <v>13</v>
      </c>
      <c r="Y35" s="88">
        <f t="shared" si="6"/>
        <v>20</v>
      </c>
      <c r="Z35" s="88">
        <f t="shared" si="6"/>
        <v>2</v>
      </c>
      <c r="AA35" s="88">
        <f t="shared" si="6"/>
        <v>2</v>
      </c>
      <c r="AB35" s="88">
        <f t="shared" si="6"/>
        <v>29</v>
      </c>
      <c r="AC35" s="88">
        <f t="shared" si="6"/>
        <v>18</v>
      </c>
      <c r="AD35" s="88">
        <f t="shared" si="6"/>
        <v>10</v>
      </c>
      <c r="AE35" s="88">
        <f t="shared" si="6"/>
        <v>0</v>
      </c>
      <c r="AF35" s="88">
        <f t="shared" si="6"/>
        <v>12</v>
      </c>
      <c r="AG35" s="88">
        <f t="shared" si="6"/>
        <v>0</v>
      </c>
      <c r="AH35" s="88">
        <f t="shared" ref="AH35:BB35" si="7">AH32+AH26+AH10</f>
        <v>3</v>
      </c>
      <c r="AI35" s="88">
        <f t="shared" si="7"/>
        <v>3</v>
      </c>
      <c r="AJ35" s="88">
        <f t="shared" si="7"/>
        <v>2</v>
      </c>
      <c r="AK35" s="88">
        <f t="shared" si="7"/>
        <v>2</v>
      </c>
      <c r="AL35" s="88">
        <f t="shared" si="7"/>
        <v>8</v>
      </c>
      <c r="AM35" s="88">
        <f t="shared" si="7"/>
        <v>12</v>
      </c>
      <c r="AN35" s="88">
        <f t="shared" si="7"/>
        <v>0</v>
      </c>
      <c r="AO35" s="88">
        <f t="shared" si="7"/>
        <v>0</v>
      </c>
      <c r="AP35" s="88">
        <f t="shared" si="7"/>
        <v>7</v>
      </c>
      <c r="AQ35" s="88">
        <f t="shared" si="7"/>
        <v>7</v>
      </c>
      <c r="AR35" s="88">
        <f t="shared" si="7"/>
        <v>0</v>
      </c>
      <c r="AS35" s="88">
        <f t="shared" si="7"/>
        <v>0</v>
      </c>
      <c r="AT35" s="88">
        <f t="shared" si="7"/>
        <v>4</v>
      </c>
      <c r="AU35" s="88">
        <f t="shared" si="7"/>
        <v>4</v>
      </c>
      <c r="AV35" s="88">
        <f t="shared" si="7"/>
        <v>0</v>
      </c>
      <c r="AW35" s="88">
        <f t="shared" si="7"/>
        <v>0</v>
      </c>
      <c r="AX35" s="88">
        <f t="shared" si="7"/>
        <v>0</v>
      </c>
      <c r="AY35" s="88">
        <f t="shared" si="7"/>
        <v>0</v>
      </c>
      <c r="AZ35" s="88">
        <f t="shared" si="7"/>
        <v>0</v>
      </c>
      <c r="BA35" s="88">
        <f t="shared" si="7"/>
        <v>0</v>
      </c>
      <c r="BB35" s="88">
        <f t="shared" si="7"/>
        <v>18</v>
      </c>
      <c r="BC35" s="69"/>
      <c r="BD35" s="69"/>
      <c r="BE35" s="69"/>
      <c r="BF35" s="69"/>
      <c r="BG35" s="69"/>
      <c r="BH35" s="69"/>
    </row>
    <row r="36" spans="1:60" x14ac:dyDescent="0.25">
      <c r="A36" s="44"/>
      <c r="B36" s="44"/>
      <c r="C36" s="44"/>
      <c r="D36" s="44"/>
      <c r="E36" s="44"/>
      <c r="F36" s="44"/>
      <c r="G36" s="44"/>
      <c r="H36" s="44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</row>
    <row r="37" spans="1:60" x14ac:dyDescent="0.25">
      <c r="A37" s="99"/>
      <c r="B37" s="99"/>
      <c r="C37" s="99"/>
      <c r="D37" s="99"/>
      <c r="E37" s="99"/>
      <c r="F37" s="99"/>
      <c r="G37" s="99"/>
      <c r="H37" s="99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</row>
    <row r="38" spans="1:60" x14ac:dyDescent="0.25">
      <c r="A38" s="454" t="s">
        <v>94</v>
      </c>
      <c r="B38" s="454"/>
      <c r="C38" s="101"/>
      <c r="D38" s="101"/>
      <c r="E38" s="102" t="s">
        <v>95</v>
      </c>
      <c r="F38" s="102" t="s">
        <v>95</v>
      </c>
      <c r="G38" s="102" t="s">
        <v>95</v>
      </c>
      <c r="H38" s="102" t="s">
        <v>95</v>
      </c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</row>
    <row r="39" spans="1:60" x14ac:dyDescent="0.25">
      <c r="A39" s="101"/>
      <c r="B39" s="101"/>
      <c r="C39" s="101"/>
      <c r="D39" s="101"/>
      <c r="E39" s="455" t="s">
        <v>96</v>
      </c>
      <c r="F39" s="455"/>
      <c r="G39" s="455"/>
      <c r="H39" s="455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</row>
    <row r="40" spans="1:60" x14ac:dyDescent="0.25">
      <c r="A40" s="456" t="s">
        <v>95</v>
      </c>
      <c r="B40" s="456"/>
      <c r="C40" s="456"/>
      <c r="D40" s="456"/>
      <c r="E40" s="456"/>
      <c r="F40" s="456"/>
      <c r="G40" s="456"/>
      <c r="H40" s="456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</row>
    <row r="41" spans="1:60" x14ac:dyDescent="0.25">
      <c r="A41" s="455" t="s">
        <v>97</v>
      </c>
      <c r="B41" s="455"/>
      <c r="C41" s="455"/>
      <c r="D41" s="455"/>
      <c r="E41" s="455"/>
      <c r="F41" s="455"/>
      <c r="G41" s="103"/>
      <c r="H41" s="103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</row>
    <row r="42" spans="1:60" x14ac:dyDescent="0.25">
      <c r="A42" s="104"/>
      <c r="B42" s="104"/>
      <c r="C42" s="104"/>
      <c r="D42" s="104"/>
      <c r="E42" s="104"/>
      <c r="F42" s="104"/>
      <c r="G42" s="104"/>
      <c r="H42" s="10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</row>
    <row r="43" spans="1:60" x14ac:dyDescent="0.25">
      <c r="A43" s="104"/>
      <c r="B43" s="104"/>
      <c r="C43" s="104"/>
      <c r="D43" s="104"/>
      <c r="E43" s="104"/>
      <c r="F43" s="104"/>
      <c r="G43" s="104"/>
      <c r="H43" s="10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</row>
    <row r="44" spans="1:60" x14ac:dyDescent="0.25">
      <c r="A44" s="104"/>
      <c r="B44" s="104"/>
      <c r="C44" s="104"/>
      <c r="D44" s="104"/>
      <c r="E44" s="104"/>
      <c r="F44" s="104"/>
      <c r="G44" s="104"/>
      <c r="H44" s="10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</row>
    <row r="45" spans="1:60" x14ac:dyDescent="0.25">
      <c r="A45" s="1"/>
      <c r="B45" s="1"/>
      <c r="C45" s="1"/>
      <c r="D45" s="1"/>
      <c r="E45" s="1"/>
      <c r="F45" s="1"/>
      <c r="G45" s="1"/>
      <c r="H45" s="1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</row>
    <row r="46" spans="1:60" x14ac:dyDescent="0.25">
      <c r="A46" s="1"/>
      <c r="B46" s="1"/>
      <c r="C46" s="1"/>
      <c r="D46" s="1"/>
      <c r="E46" s="1"/>
      <c r="F46" s="1"/>
      <c r="G46" s="1"/>
      <c r="H46" s="1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</row>
  </sheetData>
  <mergeCells count="65">
    <mergeCell ref="A38:B38"/>
    <mergeCell ref="E39:H39"/>
    <mergeCell ref="A40:H40"/>
    <mergeCell ref="A41:F41"/>
    <mergeCell ref="AX6:BA7"/>
    <mergeCell ref="BB6:BB8"/>
    <mergeCell ref="L7:L8"/>
    <mergeCell ref="M7:M8"/>
    <mergeCell ref="N7:N8"/>
    <mergeCell ref="O7:O8"/>
    <mergeCell ref="P7:P8"/>
    <mergeCell ref="Q7:Q8"/>
    <mergeCell ref="T7:U7"/>
    <mergeCell ref="V7:W7"/>
    <mergeCell ref="X7:Y7"/>
    <mergeCell ref="Z7:AA7"/>
    <mergeCell ref="AH7:AI7"/>
    <mergeCell ref="AJ7:AK7"/>
    <mergeCell ref="AL7:AM7"/>
    <mergeCell ref="AN7:AO7"/>
    <mergeCell ref="AE6:AE8"/>
    <mergeCell ref="AF6:AF8"/>
    <mergeCell ref="AG6:AG8"/>
    <mergeCell ref="AH6:AO6"/>
    <mergeCell ref="AP6:AW6"/>
    <mergeCell ref="AP7:AQ7"/>
    <mergeCell ref="AR7:AS7"/>
    <mergeCell ref="AT7:AU7"/>
    <mergeCell ref="AV7:AW7"/>
    <mergeCell ref="R6:R8"/>
    <mergeCell ref="S6:S8"/>
    <mergeCell ref="T6:AA6"/>
    <mergeCell ref="AC6:AC8"/>
    <mergeCell ref="AD6:AD8"/>
    <mergeCell ref="I6:I8"/>
    <mergeCell ref="J6:J8"/>
    <mergeCell ref="K6:K8"/>
    <mergeCell ref="L6:N6"/>
    <mergeCell ref="O6:Q6"/>
    <mergeCell ref="BD3:BD8"/>
    <mergeCell ref="BE3:BE8"/>
    <mergeCell ref="BF3:BF8"/>
    <mergeCell ref="BG3:BG8"/>
    <mergeCell ref="BH3:BH8"/>
    <mergeCell ref="A3:A8"/>
    <mergeCell ref="B3:B8"/>
    <mergeCell ref="C3:AA3"/>
    <mergeCell ref="AB3:BA3"/>
    <mergeCell ref="BC3:BC8"/>
    <mergeCell ref="C4:AA4"/>
    <mergeCell ref="AB4:BA4"/>
    <mergeCell ref="C5:C8"/>
    <mergeCell ref="E5:AA5"/>
    <mergeCell ref="AB5:AB8"/>
    <mergeCell ref="AC5:BA5"/>
    <mergeCell ref="D6:D8"/>
    <mergeCell ref="E6:E8"/>
    <mergeCell ref="F6:F8"/>
    <mergeCell ref="G6:G8"/>
    <mergeCell ref="H6:H8"/>
    <mergeCell ref="A1:O1"/>
    <mergeCell ref="AX1:AX2"/>
    <mergeCell ref="AY1:AY2"/>
    <mergeCell ref="AZ1:AZ2"/>
    <mergeCell ref="A2:M2"/>
  </mergeCells>
  <hyperlinks>
    <hyperlink ref="BC11" r:id="rId1" xr:uid="{00000000-0004-0000-0500-000000000000}"/>
    <hyperlink ref="BC12" r:id="rId2" xr:uid="{00000000-0004-0000-0500-000001000000}"/>
    <hyperlink ref="BC14" r:id="rId3" xr:uid="{00000000-0004-0000-0500-000002000000}"/>
    <hyperlink ref="BC15" r:id="rId4" xr:uid="{00000000-0004-0000-0500-000003000000}"/>
    <hyperlink ref="BD15" r:id="rId5" xr:uid="{00000000-0004-0000-0500-000004000000}"/>
    <hyperlink ref="BC16" r:id="rId6" xr:uid="{00000000-0004-0000-0500-000005000000}"/>
    <hyperlink ref="BD16" r:id="rId7" xr:uid="{00000000-0004-0000-0500-000006000000}"/>
    <hyperlink ref="BC17" r:id="rId8" xr:uid="{00000000-0004-0000-0500-000007000000}"/>
    <hyperlink ref="BC18" r:id="rId9" xr:uid="{00000000-0004-0000-0500-000008000000}"/>
    <hyperlink ref="BD18" r:id="rId10" xr:uid="{00000000-0004-0000-0500-000009000000}"/>
    <hyperlink ref="BE18" r:id="rId11" xr:uid="{00000000-0004-0000-0500-00000A000000}"/>
    <hyperlink ref="BC20" r:id="rId12" xr:uid="{00000000-0004-0000-0500-00000B000000}"/>
    <hyperlink ref="BC21" r:id="rId13" xr:uid="{00000000-0004-0000-0500-00000C000000}"/>
    <hyperlink ref="BC22" r:id="rId14" xr:uid="{00000000-0004-0000-0500-00000D000000}"/>
    <hyperlink ref="BD22" r:id="rId15" xr:uid="{00000000-0004-0000-0500-00000E000000}"/>
    <hyperlink ref="BE22" r:id="rId16" xr:uid="{00000000-0004-0000-0500-00000F000000}"/>
    <hyperlink ref="BC23" r:id="rId17" xr:uid="{00000000-0004-0000-0500-000010000000}"/>
    <hyperlink ref="BC25" r:id="rId18" xr:uid="{00000000-0004-0000-0500-000011000000}"/>
    <hyperlink ref="BD27" r:id="rId19" xr:uid="{00000000-0004-0000-0500-000012000000}"/>
    <hyperlink ref="BE27" r:id="rId20" xr:uid="{00000000-0004-0000-0500-000013000000}"/>
    <hyperlink ref="BE28" r:id="rId21" xr:uid="{00000000-0004-0000-0500-000014000000}"/>
    <hyperlink ref="BG31" r:id="rId22" xr:uid="{00000000-0004-0000-0500-000015000000}"/>
  </hyperlinks>
  <pageMargins left="0.70078740157480324" right="0.70078740157480324" top="0.75196850393700787" bottom="0.75196850393700787" header="0.3" footer="0.3"/>
  <pageSetup paperSize="9" firstPageNumber="2147483648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H42"/>
  <sheetViews>
    <sheetView topLeftCell="AT16" workbookViewId="0"/>
  </sheetViews>
  <sheetFormatPr defaultRowHeight="15" x14ac:dyDescent="0.25"/>
  <cols>
    <col min="1" max="1" width="43.140625" customWidth="1"/>
    <col min="2" max="2" width="13.28515625" customWidth="1"/>
    <col min="3" max="10" width="12.5703125" bestFit="1"/>
    <col min="11" max="11" width="13.7109375" customWidth="1"/>
    <col min="12" max="53" width="12.5703125" bestFit="1"/>
    <col min="54" max="60" width="16.7109375" customWidth="1"/>
  </cols>
  <sheetData>
    <row r="1" spans="1:60" ht="22.9" customHeight="1" x14ac:dyDescent="0.25">
      <c r="A1" s="394" t="s">
        <v>236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96"/>
      <c r="AY1" s="396"/>
      <c r="AZ1" s="396"/>
      <c r="BA1" s="3"/>
      <c r="BB1" s="3"/>
      <c r="BC1" s="4"/>
      <c r="BD1" s="4"/>
      <c r="BE1" s="4"/>
      <c r="BF1" s="4"/>
      <c r="BG1" s="4"/>
      <c r="BH1" s="4"/>
    </row>
    <row r="2" spans="1:60" x14ac:dyDescent="0.25">
      <c r="A2" s="399" t="s">
        <v>1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397"/>
      <c r="AY2" s="397"/>
      <c r="AZ2" s="397"/>
      <c r="BA2" s="6"/>
      <c r="BB2" s="6"/>
      <c r="BC2" s="7"/>
      <c r="BD2" s="7"/>
      <c r="BE2" s="7"/>
      <c r="BF2" s="7"/>
      <c r="BG2" s="7"/>
      <c r="BH2" s="7"/>
    </row>
    <row r="3" spans="1:60" ht="18.75" x14ac:dyDescent="0.25">
      <c r="A3" s="400" t="s">
        <v>2</v>
      </c>
      <c r="B3" s="402" t="s">
        <v>3</v>
      </c>
      <c r="C3" s="404" t="s">
        <v>4</v>
      </c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05"/>
      <c r="T3" s="405"/>
      <c r="U3" s="405"/>
      <c r="V3" s="405"/>
      <c r="W3" s="405"/>
      <c r="X3" s="405"/>
      <c r="Y3" s="405"/>
      <c r="Z3" s="405"/>
      <c r="AA3" s="406"/>
      <c r="AB3" s="407" t="s">
        <v>5</v>
      </c>
      <c r="AC3" s="408"/>
      <c r="AD3" s="408"/>
      <c r="AE3" s="408"/>
      <c r="AF3" s="408"/>
      <c r="AG3" s="408"/>
      <c r="AH3" s="408"/>
      <c r="AI3" s="408"/>
      <c r="AJ3" s="408"/>
      <c r="AK3" s="408"/>
      <c r="AL3" s="408"/>
      <c r="AM3" s="408"/>
      <c r="AN3" s="408"/>
      <c r="AO3" s="408"/>
      <c r="AP3" s="408"/>
      <c r="AQ3" s="408"/>
      <c r="AR3" s="408"/>
      <c r="AS3" s="408"/>
      <c r="AT3" s="408"/>
      <c r="AU3" s="408"/>
      <c r="AV3" s="408"/>
      <c r="AW3" s="408"/>
      <c r="AX3" s="408"/>
      <c r="AY3" s="408"/>
      <c r="AZ3" s="408"/>
      <c r="BA3" s="409"/>
      <c r="BB3" s="147"/>
      <c r="BC3" s="410" t="s">
        <v>6</v>
      </c>
      <c r="BD3" s="410" t="s">
        <v>7</v>
      </c>
      <c r="BE3" s="410" t="s">
        <v>8</v>
      </c>
      <c r="BF3" s="410" t="s">
        <v>9</v>
      </c>
      <c r="BG3" s="410" t="s">
        <v>10</v>
      </c>
      <c r="BH3" s="410" t="s">
        <v>11</v>
      </c>
    </row>
    <row r="4" spans="1:60" ht="15.75" x14ac:dyDescent="0.25">
      <c r="A4" s="401"/>
      <c r="B4" s="403"/>
      <c r="C4" s="412" t="s">
        <v>12</v>
      </c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  <c r="O4" s="413"/>
      <c r="P4" s="413"/>
      <c r="Q4" s="413"/>
      <c r="R4" s="413"/>
      <c r="S4" s="413"/>
      <c r="T4" s="413"/>
      <c r="U4" s="413"/>
      <c r="V4" s="413"/>
      <c r="W4" s="413"/>
      <c r="X4" s="413"/>
      <c r="Y4" s="413"/>
      <c r="Z4" s="413"/>
      <c r="AA4" s="414"/>
      <c r="AB4" s="415" t="s">
        <v>13</v>
      </c>
      <c r="AC4" s="416"/>
      <c r="AD4" s="416"/>
      <c r="AE4" s="416"/>
      <c r="AF4" s="416"/>
      <c r="AG4" s="416"/>
      <c r="AH4" s="416"/>
      <c r="AI4" s="416"/>
      <c r="AJ4" s="416"/>
      <c r="AK4" s="416"/>
      <c r="AL4" s="416"/>
      <c r="AM4" s="416"/>
      <c r="AN4" s="416"/>
      <c r="AO4" s="416"/>
      <c r="AP4" s="416"/>
      <c r="AQ4" s="416"/>
      <c r="AR4" s="416"/>
      <c r="AS4" s="416"/>
      <c r="AT4" s="416"/>
      <c r="AU4" s="416"/>
      <c r="AV4" s="416"/>
      <c r="AW4" s="416"/>
      <c r="AX4" s="416"/>
      <c r="AY4" s="416"/>
      <c r="AZ4" s="416"/>
      <c r="BA4" s="417"/>
      <c r="BB4" s="9"/>
      <c r="BC4" s="411"/>
      <c r="BD4" s="411"/>
      <c r="BE4" s="411"/>
      <c r="BF4" s="411"/>
      <c r="BG4" s="411"/>
      <c r="BH4" s="411"/>
    </row>
    <row r="5" spans="1:60" x14ac:dyDescent="0.25">
      <c r="A5" s="401"/>
      <c r="B5" s="403"/>
      <c r="C5" s="418" t="s">
        <v>14</v>
      </c>
      <c r="D5" s="11"/>
      <c r="E5" s="420" t="s">
        <v>15</v>
      </c>
      <c r="F5" s="421"/>
      <c r="G5" s="421"/>
      <c r="H5" s="421"/>
      <c r="I5" s="421"/>
      <c r="J5" s="421"/>
      <c r="K5" s="421"/>
      <c r="L5" s="421"/>
      <c r="M5" s="421"/>
      <c r="N5" s="421"/>
      <c r="O5" s="421"/>
      <c r="P5" s="421"/>
      <c r="Q5" s="421"/>
      <c r="R5" s="421"/>
      <c r="S5" s="421"/>
      <c r="T5" s="421"/>
      <c r="U5" s="421"/>
      <c r="V5" s="421"/>
      <c r="W5" s="421"/>
      <c r="X5" s="421"/>
      <c r="Y5" s="421"/>
      <c r="Z5" s="421"/>
      <c r="AA5" s="422"/>
      <c r="AB5" s="423" t="s">
        <v>16</v>
      </c>
      <c r="AC5" s="425" t="s">
        <v>17</v>
      </c>
      <c r="AD5" s="426"/>
      <c r="AE5" s="426"/>
      <c r="AF5" s="426"/>
      <c r="AG5" s="426"/>
      <c r="AH5" s="426"/>
      <c r="AI5" s="426"/>
      <c r="AJ5" s="426"/>
      <c r="AK5" s="426"/>
      <c r="AL5" s="426"/>
      <c r="AM5" s="426"/>
      <c r="AN5" s="426"/>
      <c r="AO5" s="426"/>
      <c r="AP5" s="426"/>
      <c r="AQ5" s="426"/>
      <c r="AR5" s="426"/>
      <c r="AS5" s="426"/>
      <c r="AT5" s="426"/>
      <c r="AU5" s="426"/>
      <c r="AV5" s="426"/>
      <c r="AW5" s="426"/>
      <c r="AX5" s="426"/>
      <c r="AY5" s="426"/>
      <c r="AZ5" s="426"/>
      <c r="BA5" s="427"/>
      <c r="BB5" s="12"/>
      <c r="BC5" s="411"/>
      <c r="BD5" s="411"/>
      <c r="BE5" s="411"/>
      <c r="BF5" s="411"/>
      <c r="BG5" s="411"/>
      <c r="BH5" s="411"/>
    </row>
    <row r="6" spans="1:60" x14ac:dyDescent="0.25">
      <c r="A6" s="401"/>
      <c r="B6" s="403"/>
      <c r="C6" s="419"/>
      <c r="D6" s="418" t="s">
        <v>18</v>
      </c>
      <c r="E6" s="418" t="s">
        <v>19</v>
      </c>
      <c r="F6" s="418" t="s">
        <v>20</v>
      </c>
      <c r="G6" s="418" t="s">
        <v>21</v>
      </c>
      <c r="H6" s="418" t="s">
        <v>22</v>
      </c>
      <c r="I6" s="418" t="s">
        <v>23</v>
      </c>
      <c r="J6" s="418" t="s">
        <v>24</v>
      </c>
      <c r="K6" s="418" t="s">
        <v>25</v>
      </c>
      <c r="L6" s="429" t="s">
        <v>26</v>
      </c>
      <c r="M6" s="430"/>
      <c r="N6" s="431"/>
      <c r="O6" s="429" t="s">
        <v>27</v>
      </c>
      <c r="P6" s="430"/>
      <c r="Q6" s="431"/>
      <c r="R6" s="418" t="s">
        <v>28</v>
      </c>
      <c r="S6" s="418" t="s">
        <v>29</v>
      </c>
      <c r="T6" s="429" t="s">
        <v>30</v>
      </c>
      <c r="U6" s="430"/>
      <c r="V6" s="430"/>
      <c r="W6" s="430"/>
      <c r="X6" s="430"/>
      <c r="Y6" s="430"/>
      <c r="Z6" s="430"/>
      <c r="AA6" s="431"/>
      <c r="AB6" s="424"/>
      <c r="AC6" s="423" t="s">
        <v>31</v>
      </c>
      <c r="AD6" s="423" t="s">
        <v>32</v>
      </c>
      <c r="AE6" s="423" t="s">
        <v>33</v>
      </c>
      <c r="AF6" s="423" t="s">
        <v>28</v>
      </c>
      <c r="AG6" s="423" t="s">
        <v>34</v>
      </c>
      <c r="AH6" s="436" t="s">
        <v>30</v>
      </c>
      <c r="AI6" s="437"/>
      <c r="AJ6" s="437"/>
      <c r="AK6" s="437"/>
      <c r="AL6" s="437"/>
      <c r="AM6" s="437"/>
      <c r="AN6" s="437"/>
      <c r="AO6" s="438"/>
      <c r="AP6" s="436" t="s">
        <v>35</v>
      </c>
      <c r="AQ6" s="437"/>
      <c r="AR6" s="437"/>
      <c r="AS6" s="437"/>
      <c r="AT6" s="437"/>
      <c r="AU6" s="437"/>
      <c r="AV6" s="437"/>
      <c r="AW6" s="438"/>
      <c r="AX6" s="439" t="s">
        <v>99</v>
      </c>
      <c r="AY6" s="440"/>
      <c r="AZ6" s="440"/>
      <c r="BA6" s="441"/>
      <c r="BB6" s="458" t="s">
        <v>37</v>
      </c>
      <c r="BC6" s="411"/>
      <c r="BD6" s="411"/>
      <c r="BE6" s="411"/>
      <c r="BF6" s="411"/>
      <c r="BG6" s="411"/>
      <c r="BH6" s="411"/>
    </row>
    <row r="7" spans="1:60" ht="29.45" customHeight="1" x14ac:dyDescent="0.25">
      <c r="A7" s="401"/>
      <c r="B7" s="403"/>
      <c r="C7" s="419"/>
      <c r="D7" s="419"/>
      <c r="E7" s="428"/>
      <c r="F7" s="428"/>
      <c r="G7" s="428"/>
      <c r="H7" s="428"/>
      <c r="I7" s="428"/>
      <c r="J7" s="428"/>
      <c r="K7" s="428"/>
      <c r="L7" s="418" t="s">
        <v>38</v>
      </c>
      <c r="M7" s="418" t="s">
        <v>39</v>
      </c>
      <c r="N7" s="418" t="s">
        <v>40</v>
      </c>
      <c r="O7" s="418" t="s">
        <v>41</v>
      </c>
      <c r="P7" s="418" t="s">
        <v>32</v>
      </c>
      <c r="Q7" s="418" t="s">
        <v>42</v>
      </c>
      <c r="R7" s="432"/>
      <c r="S7" s="419"/>
      <c r="T7" s="429" t="s">
        <v>43</v>
      </c>
      <c r="U7" s="431"/>
      <c r="V7" s="429" t="s">
        <v>44</v>
      </c>
      <c r="W7" s="431"/>
      <c r="X7" s="429" t="s">
        <v>45</v>
      </c>
      <c r="Y7" s="431"/>
      <c r="Z7" s="429" t="s">
        <v>46</v>
      </c>
      <c r="AA7" s="431"/>
      <c r="AB7" s="424"/>
      <c r="AC7" s="434"/>
      <c r="AD7" s="434"/>
      <c r="AE7" s="434"/>
      <c r="AF7" s="434"/>
      <c r="AG7" s="434"/>
      <c r="AH7" s="436" t="s">
        <v>43</v>
      </c>
      <c r="AI7" s="438"/>
      <c r="AJ7" s="436" t="s">
        <v>44</v>
      </c>
      <c r="AK7" s="438"/>
      <c r="AL7" s="436" t="s">
        <v>45</v>
      </c>
      <c r="AM7" s="438"/>
      <c r="AN7" s="436" t="s">
        <v>46</v>
      </c>
      <c r="AO7" s="438"/>
      <c r="AP7" s="436" t="s">
        <v>43</v>
      </c>
      <c r="AQ7" s="438"/>
      <c r="AR7" s="436" t="s">
        <v>44</v>
      </c>
      <c r="AS7" s="438"/>
      <c r="AT7" s="436" t="s">
        <v>45</v>
      </c>
      <c r="AU7" s="438"/>
      <c r="AV7" s="436" t="s">
        <v>46</v>
      </c>
      <c r="AW7" s="438"/>
      <c r="AX7" s="424"/>
      <c r="AY7" s="442"/>
      <c r="AZ7" s="442"/>
      <c r="BA7" s="442"/>
      <c r="BB7" s="458" t="s">
        <v>37</v>
      </c>
      <c r="BC7" s="411"/>
      <c r="BD7" s="411"/>
      <c r="BE7" s="411"/>
      <c r="BF7" s="411"/>
      <c r="BG7" s="411"/>
      <c r="BH7" s="411"/>
    </row>
    <row r="8" spans="1:60" ht="137.25" customHeight="1" x14ac:dyDescent="0.25">
      <c r="A8" s="401"/>
      <c r="B8" s="403"/>
      <c r="C8" s="419"/>
      <c r="D8" s="419"/>
      <c r="E8" s="428"/>
      <c r="F8" s="428"/>
      <c r="G8" s="428"/>
      <c r="H8" s="428"/>
      <c r="I8" s="428"/>
      <c r="J8" s="428"/>
      <c r="K8" s="428"/>
      <c r="L8" s="428"/>
      <c r="M8" s="428"/>
      <c r="N8" s="428"/>
      <c r="O8" s="428"/>
      <c r="P8" s="428"/>
      <c r="Q8" s="428"/>
      <c r="R8" s="433"/>
      <c r="S8" s="419"/>
      <c r="T8" s="11" t="s">
        <v>47</v>
      </c>
      <c r="U8" s="11" t="s">
        <v>48</v>
      </c>
      <c r="V8" s="11" t="s">
        <v>47</v>
      </c>
      <c r="W8" s="11" t="s">
        <v>48</v>
      </c>
      <c r="X8" s="11" t="s">
        <v>47</v>
      </c>
      <c r="Y8" s="11" t="s">
        <v>48</v>
      </c>
      <c r="Z8" s="11" t="s">
        <v>47</v>
      </c>
      <c r="AA8" s="11" t="s">
        <v>48</v>
      </c>
      <c r="AB8" s="424"/>
      <c r="AC8" s="435"/>
      <c r="AD8" s="435"/>
      <c r="AE8" s="435"/>
      <c r="AF8" s="435"/>
      <c r="AG8" s="435"/>
      <c r="AH8" s="14" t="s">
        <v>47</v>
      </c>
      <c r="AI8" s="14" t="s">
        <v>48</v>
      </c>
      <c r="AJ8" s="14" t="s">
        <v>47</v>
      </c>
      <c r="AK8" s="14" t="s">
        <v>48</v>
      </c>
      <c r="AL8" s="14" t="s">
        <v>47</v>
      </c>
      <c r="AM8" s="14" t="s">
        <v>48</v>
      </c>
      <c r="AN8" s="14" t="s">
        <v>47</v>
      </c>
      <c r="AO8" s="14" t="s">
        <v>48</v>
      </c>
      <c r="AP8" s="14" t="s">
        <v>47</v>
      </c>
      <c r="AQ8" s="14" t="s">
        <v>48</v>
      </c>
      <c r="AR8" s="14" t="s">
        <v>47</v>
      </c>
      <c r="AS8" s="14" t="s">
        <v>48</v>
      </c>
      <c r="AT8" s="14" t="s">
        <v>47</v>
      </c>
      <c r="AU8" s="14" t="s">
        <v>48</v>
      </c>
      <c r="AV8" s="14" t="s">
        <v>47</v>
      </c>
      <c r="AW8" s="14" t="s">
        <v>48</v>
      </c>
      <c r="AX8" s="14" t="s">
        <v>49</v>
      </c>
      <c r="AY8" s="14" t="s">
        <v>50</v>
      </c>
      <c r="AZ8" s="14" t="s">
        <v>51</v>
      </c>
      <c r="BA8" s="14" t="s">
        <v>52</v>
      </c>
      <c r="BB8" s="458" t="s">
        <v>37</v>
      </c>
      <c r="BC8" s="411"/>
      <c r="BD8" s="411"/>
      <c r="BE8" s="411"/>
      <c r="BF8" s="411"/>
      <c r="BG8" s="411"/>
      <c r="BH8" s="411"/>
    </row>
    <row r="9" spans="1:60" x14ac:dyDescent="0.25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  <c r="O9" s="16">
        <v>15</v>
      </c>
      <c r="P9" s="16">
        <v>16</v>
      </c>
      <c r="Q9" s="16">
        <v>17</v>
      </c>
      <c r="R9" s="16">
        <v>18</v>
      </c>
      <c r="S9" s="16">
        <v>19</v>
      </c>
      <c r="T9" s="16">
        <v>20</v>
      </c>
      <c r="U9" s="16">
        <v>21</v>
      </c>
      <c r="V9" s="16">
        <v>22</v>
      </c>
      <c r="W9" s="16">
        <v>23</v>
      </c>
      <c r="X9" s="16">
        <v>24</v>
      </c>
      <c r="Y9" s="16">
        <v>25</v>
      </c>
      <c r="Z9" s="16">
        <v>26</v>
      </c>
      <c r="AA9" s="16">
        <v>27</v>
      </c>
      <c r="AB9" s="16">
        <v>28</v>
      </c>
      <c r="AC9" s="16">
        <v>29</v>
      </c>
      <c r="AD9" s="16">
        <v>30</v>
      </c>
      <c r="AE9" s="16">
        <v>31</v>
      </c>
      <c r="AF9" s="16">
        <v>32</v>
      </c>
      <c r="AG9" s="16">
        <v>33</v>
      </c>
      <c r="AH9" s="16">
        <v>34</v>
      </c>
      <c r="AI9" s="16">
        <v>35</v>
      </c>
      <c r="AJ9" s="16">
        <v>36</v>
      </c>
      <c r="AK9" s="16">
        <v>37</v>
      </c>
      <c r="AL9" s="16">
        <v>38</v>
      </c>
      <c r="AM9" s="16">
        <v>39</v>
      </c>
      <c r="AN9" s="16">
        <v>40</v>
      </c>
      <c r="AO9" s="16">
        <v>41</v>
      </c>
      <c r="AP9" s="16">
        <v>42</v>
      </c>
      <c r="AQ9" s="16">
        <v>43</v>
      </c>
      <c r="AR9" s="16">
        <v>44</v>
      </c>
      <c r="AS9" s="16">
        <v>45</v>
      </c>
      <c r="AT9" s="16">
        <v>46</v>
      </c>
      <c r="AU9" s="16">
        <v>47</v>
      </c>
      <c r="AV9" s="16">
        <v>48</v>
      </c>
      <c r="AW9" s="16">
        <v>49</v>
      </c>
      <c r="AX9" s="16">
        <v>50</v>
      </c>
      <c r="AY9" s="16">
        <v>51</v>
      </c>
      <c r="AZ9" s="16">
        <v>52</v>
      </c>
      <c r="BA9" s="16">
        <v>53</v>
      </c>
      <c r="BB9" s="16">
        <v>54</v>
      </c>
      <c r="BC9" s="16">
        <v>55</v>
      </c>
      <c r="BD9" s="16">
        <v>56</v>
      </c>
      <c r="BE9" s="16">
        <v>57</v>
      </c>
      <c r="BF9" s="16">
        <v>58</v>
      </c>
      <c r="BG9" s="16">
        <v>59</v>
      </c>
      <c r="BH9" s="16">
        <v>60</v>
      </c>
    </row>
    <row r="10" spans="1:60" ht="17.45" customHeight="1" x14ac:dyDescent="0.3">
      <c r="A10" s="56" t="s">
        <v>74</v>
      </c>
      <c r="B10" s="74">
        <f t="shared" ref="B10:AG10" si="0">B11+B12+B13+B14+B15+B16+B17+B18+B19+B20+B21+B22+B23</f>
        <v>328</v>
      </c>
      <c r="C10" s="74">
        <f t="shared" si="0"/>
        <v>46</v>
      </c>
      <c r="D10" s="74">
        <f t="shared" si="0"/>
        <v>8</v>
      </c>
      <c r="E10" s="74">
        <f t="shared" si="0"/>
        <v>9</v>
      </c>
      <c r="F10" s="74">
        <f t="shared" si="0"/>
        <v>13</v>
      </c>
      <c r="G10" s="74">
        <f t="shared" si="0"/>
        <v>6</v>
      </c>
      <c r="H10" s="74">
        <f t="shared" si="0"/>
        <v>32</v>
      </c>
      <c r="I10" s="74">
        <f t="shared" si="0"/>
        <v>0</v>
      </c>
      <c r="J10" s="74">
        <f t="shared" si="0"/>
        <v>14</v>
      </c>
      <c r="K10" s="74">
        <f t="shared" si="0"/>
        <v>4</v>
      </c>
      <c r="L10" s="74">
        <f t="shared" si="0"/>
        <v>7</v>
      </c>
      <c r="M10" s="74">
        <f t="shared" si="0"/>
        <v>3</v>
      </c>
      <c r="N10" s="74">
        <f t="shared" si="0"/>
        <v>1</v>
      </c>
      <c r="O10" s="74">
        <f t="shared" si="0"/>
        <v>4</v>
      </c>
      <c r="P10" s="74">
        <f t="shared" si="0"/>
        <v>13</v>
      </c>
      <c r="Q10" s="74">
        <f t="shared" si="0"/>
        <v>0</v>
      </c>
      <c r="R10" s="74">
        <f t="shared" si="0"/>
        <v>5</v>
      </c>
      <c r="S10" s="74">
        <f t="shared" si="0"/>
        <v>1</v>
      </c>
      <c r="T10" s="74">
        <f t="shared" si="0"/>
        <v>0</v>
      </c>
      <c r="U10" s="74">
        <f t="shared" si="0"/>
        <v>0</v>
      </c>
      <c r="V10" s="74">
        <f t="shared" si="0"/>
        <v>6</v>
      </c>
      <c r="W10" s="74">
        <f t="shared" si="0"/>
        <v>6</v>
      </c>
      <c r="X10" s="74">
        <f t="shared" si="0"/>
        <v>7</v>
      </c>
      <c r="Y10" s="74">
        <f t="shared" si="0"/>
        <v>7</v>
      </c>
      <c r="Z10" s="74">
        <f t="shared" si="0"/>
        <v>2</v>
      </c>
      <c r="AA10" s="74">
        <f t="shared" si="0"/>
        <v>5</v>
      </c>
      <c r="AB10" s="74">
        <f t="shared" si="0"/>
        <v>13</v>
      </c>
      <c r="AC10" s="74">
        <f t="shared" si="0"/>
        <v>3</v>
      </c>
      <c r="AD10" s="74">
        <f t="shared" si="0"/>
        <v>5</v>
      </c>
      <c r="AE10" s="74">
        <f t="shared" si="0"/>
        <v>5</v>
      </c>
      <c r="AF10" s="74">
        <f t="shared" si="0"/>
        <v>4</v>
      </c>
      <c r="AG10" s="74">
        <f t="shared" si="0"/>
        <v>0</v>
      </c>
      <c r="AH10" s="74">
        <f t="shared" ref="AH10:BM10" si="1">AH11+AH12+AH13+AH14+AH15+AH16+AH17+AH18+AH19+AH20+AH21+AH22+AH23</f>
        <v>0</v>
      </c>
      <c r="AI10" s="74">
        <f t="shared" si="1"/>
        <v>0</v>
      </c>
      <c r="AJ10" s="74">
        <f t="shared" si="1"/>
        <v>4</v>
      </c>
      <c r="AK10" s="74">
        <f t="shared" si="1"/>
        <v>4</v>
      </c>
      <c r="AL10" s="74">
        <f t="shared" si="1"/>
        <v>1</v>
      </c>
      <c r="AM10" s="74">
        <f t="shared" si="1"/>
        <v>1</v>
      </c>
      <c r="AN10" s="74">
        <f t="shared" si="1"/>
        <v>0</v>
      </c>
      <c r="AO10" s="74">
        <f t="shared" si="1"/>
        <v>0</v>
      </c>
      <c r="AP10" s="74">
        <f t="shared" si="1"/>
        <v>0</v>
      </c>
      <c r="AQ10" s="74">
        <f t="shared" si="1"/>
        <v>0</v>
      </c>
      <c r="AR10" s="74">
        <f t="shared" si="1"/>
        <v>2</v>
      </c>
      <c r="AS10" s="74">
        <f t="shared" si="1"/>
        <v>2</v>
      </c>
      <c r="AT10" s="74">
        <f t="shared" si="1"/>
        <v>1</v>
      </c>
      <c r="AU10" s="74">
        <f t="shared" si="1"/>
        <v>1</v>
      </c>
      <c r="AV10" s="74">
        <f t="shared" si="1"/>
        <v>0</v>
      </c>
      <c r="AW10" s="74">
        <f t="shared" si="1"/>
        <v>0</v>
      </c>
      <c r="AX10" s="74">
        <f t="shared" si="1"/>
        <v>0</v>
      </c>
      <c r="AY10" s="74">
        <f t="shared" si="1"/>
        <v>0</v>
      </c>
      <c r="AZ10" s="74">
        <f t="shared" si="1"/>
        <v>0</v>
      </c>
      <c r="BA10" s="74">
        <f t="shared" si="1"/>
        <v>1</v>
      </c>
      <c r="BB10" s="74">
        <f t="shared" si="1"/>
        <v>5</v>
      </c>
      <c r="BC10" s="58"/>
      <c r="BD10" s="58"/>
      <c r="BE10" s="58"/>
      <c r="BF10" s="58"/>
      <c r="BG10" s="58"/>
      <c r="BH10" s="58"/>
    </row>
    <row r="11" spans="1:60" s="1" customFormat="1" ht="30" x14ac:dyDescent="0.25">
      <c r="A11" s="148" t="s">
        <v>237</v>
      </c>
      <c r="B11" s="149">
        <v>36</v>
      </c>
      <c r="C11" s="77">
        <v>1</v>
      </c>
      <c r="D11" s="77">
        <v>1</v>
      </c>
      <c r="E11" s="77">
        <v>0</v>
      </c>
      <c r="F11" s="77">
        <v>1</v>
      </c>
      <c r="G11" s="77">
        <v>0</v>
      </c>
      <c r="H11" s="77">
        <v>0</v>
      </c>
      <c r="I11" s="77">
        <v>0</v>
      </c>
      <c r="J11" s="77">
        <v>1</v>
      </c>
      <c r="K11" s="77">
        <v>0</v>
      </c>
      <c r="L11" s="77">
        <v>1</v>
      </c>
      <c r="M11" s="77">
        <v>0</v>
      </c>
      <c r="N11" s="77">
        <v>0</v>
      </c>
      <c r="O11" s="77">
        <v>1</v>
      </c>
      <c r="P11" s="77">
        <v>0</v>
      </c>
      <c r="Q11" s="77">
        <v>0</v>
      </c>
      <c r="R11" s="77">
        <v>0</v>
      </c>
      <c r="S11" s="77">
        <v>0</v>
      </c>
      <c r="T11" s="77">
        <v>0</v>
      </c>
      <c r="U11" s="77">
        <v>0</v>
      </c>
      <c r="V11" s="77">
        <v>0</v>
      </c>
      <c r="W11" s="77">
        <v>0</v>
      </c>
      <c r="X11" s="77">
        <v>0</v>
      </c>
      <c r="Y11" s="77">
        <v>0</v>
      </c>
      <c r="Z11" s="77">
        <v>0</v>
      </c>
      <c r="AA11" s="77">
        <v>0</v>
      </c>
      <c r="AB11" s="78">
        <v>1</v>
      </c>
      <c r="AC11" s="78">
        <v>0</v>
      </c>
      <c r="AD11" s="78">
        <v>1</v>
      </c>
      <c r="AE11" s="78">
        <v>0</v>
      </c>
      <c r="AF11" s="78">
        <v>0</v>
      </c>
      <c r="AG11" s="78">
        <v>0</v>
      </c>
      <c r="AH11" s="78">
        <v>0</v>
      </c>
      <c r="AI11" s="78">
        <v>0</v>
      </c>
      <c r="AJ11" s="78">
        <v>0</v>
      </c>
      <c r="AK11" s="78">
        <v>0</v>
      </c>
      <c r="AL11" s="78">
        <v>0</v>
      </c>
      <c r="AM11" s="78">
        <v>0</v>
      </c>
      <c r="AN11" s="78">
        <v>0</v>
      </c>
      <c r="AO11" s="78">
        <v>0</v>
      </c>
      <c r="AP11" s="78">
        <v>0</v>
      </c>
      <c r="AQ11" s="78">
        <v>0</v>
      </c>
      <c r="AR11" s="78">
        <v>0</v>
      </c>
      <c r="AS11" s="78">
        <v>0</v>
      </c>
      <c r="AT11" s="78">
        <v>0</v>
      </c>
      <c r="AU11" s="78">
        <v>0</v>
      </c>
      <c r="AV11" s="78">
        <v>0</v>
      </c>
      <c r="AW11" s="78">
        <v>0</v>
      </c>
      <c r="AX11" s="78">
        <v>0</v>
      </c>
      <c r="AY11" s="78">
        <v>0</v>
      </c>
      <c r="AZ11" s="78">
        <v>0</v>
      </c>
      <c r="BA11" s="78">
        <v>0</v>
      </c>
      <c r="BB11" s="78">
        <v>0</v>
      </c>
      <c r="BC11" s="80" t="s">
        <v>54</v>
      </c>
      <c r="BD11" s="93" t="s">
        <v>238</v>
      </c>
      <c r="BE11" s="93" t="s">
        <v>239</v>
      </c>
      <c r="BF11" s="80" t="s">
        <v>54</v>
      </c>
      <c r="BG11" s="80">
        <v>0</v>
      </c>
      <c r="BH11" s="80">
        <v>4300</v>
      </c>
    </row>
    <row r="12" spans="1:60" s="1" customFormat="1" ht="30" x14ac:dyDescent="0.25">
      <c r="A12" s="148" t="s">
        <v>240</v>
      </c>
      <c r="B12" s="149">
        <v>59</v>
      </c>
      <c r="C12" s="77">
        <v>9</v>
      </c>
      <c r="D12" s="77">
        <v>0</v>
      </c>
      <c r="E12" s="77">
        <v>0</v>
      </c>
      <c r="F12" s="77">
        <v>0</v>
      </c>
      <c r="G12" s="77">
        <v>1</v>
      </c>
      <c r="H12" s="77">
        <v>9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v>0</v>
      </c>
      <c r="O12" s="77">
        <v>1</v>
      </c>
      <c r="P12" s="77">
        <v>4</v>
      </c>
      <c r="Q12" s="77">
        <v>0</v>
      </c>
      <c r="R12" s="77">
        <v>2</v>
      </c>
      <c r="S12" s="77">
        <v>0</v>
      </c>
      <c r="T12" s="77">
        <v>0</v>
      </c>
      <c r="U12" s="77">
        <v>0</v>
      </c>
      <c r="V12" s="77">
        <v>0</v>
      </c>
      <c r="W12" s="77">
        <v>0</v>
      </c>
      <c r="X12" s="77">
        <v>2</v>
      </c>
      <c r="Y12" s="77">
        <v>2</v>
      </c>
      <c r="Z12" s="77">
        <v>1</v>
      </c>
      <c r="AA12" s="77">
        <v>1</v>
      </c>
      <c r="AB12" s="78">
        <v>2</v>
      </c>
      <c r="AC12" s="78">
        <v>0</v>
      </c>
      <c r="AD12" s="78">
        <v>1</v>
      </c>
      <c r="AE12" s="78">
        <v>1</v>
      </c>
      <c r="AF12" s="78">
        <v>0</v>
      </c>
      <c r="AG12" s="78">
        <v>0</v>
      </c>
      <c r="AH12" s="78">
        <v>0</v>
      </c>
      <c r="AI12" s="78">
        <v>0</v>
      </c>
      <c r="AJ12" s="78">
        <v>0</v>
      </c>
      <c r="AK12" s="78">
        <v>0</v>
      </c>
      <c r="AL12" s="78">
        <v>1</v>
      </c>
      <c r="AM12" s="78">
        <v>1</v>
      </c>
      <c r="AN12" s="78">
        <v>0</v>
      </c>
      <c r="AO12" s="78">
        <v>0</v>
      </c>
      <c r="AP12" s="78">
        <v>0</v>
      </c>
      <c r="AQ12" s="78">
        <v>0</v>
      </c>
      <c r="AR12" s="78">
        <v>0</v>
      </c>
      <c r="AS12" s="78">
        <v>0</v>
      </c>
      <c r="AT12" s="78">
        <v>1</v>
      </c>
      <c r="AU12" s="78">
        <v>1</v>
      </c>
      <c r="AV12" s="78">
        <v>0</v>
      </c>
      <c r="AW12" s="78">
        <v>0</v>
      </c>
      <c r="AX12" s="78">
        <v>0</v>
      </c>
      <c r="AY12" s="78">
        <v>0</v>
      </c>
      <c r="AZ12" s="78">
        <v>0</v>
      </c>
      <c r="BA12" s="78">
        <v>0</v>
      </c>
      <c r="BB12" s="78">
        <v>3</v>
      </c>
      <c r="BC12" s="80" t="s">
        <v>54</v>
      </c>
      <c r="BD12" s="93" t="s">
        <v>241</v>
      </c>
      <c r="BE12" s="93" t="s">
        <v>242</v>
      </c>
      <c r="BF12" s="80" t="s">
        <v>57</v>
      </c>
      <c r="BG12" s="80">
        <v>2000</v>
      </c>
      <c r="BH12" s="80">
        <v>0</v>
      </c>
    </row>
    <row r="13" spans="1:60" s="1" customFormat="1" ht="30" x14ac:dyDescent="0.25">
      <c r="A13" s="148" t="s">
        <v>243</v>
      </c>
      <c r="B13" s="150">
        <v>56</v>
      </c>
      <c r="C13" s="82">
        <v>11</v>
      </c>
      <c r="D13" s="82">
        <v>2</v>
      </c>
      <c r="E13" s="82">
        <v>3</v>
      </c>
      <c r="F13" s="82">
        <v>5</v>
      </c>
      <c r="G13" s="82">
        <v>1</v>
      </c>
      <c r="H13" s="77">
        <v>9</v>
      </c>
      <c r="I13" s="77">
        <v>0</v>
      </c>
      <c r="J13" s="77">
        <v>2</v>
      </c>
      <c r="K13" s="77">
        <v>0</v>
      </c>
      <c r="L13" s="77">
        <v>2</v>
      </c>
      <c r="M13" s="77">
        <v>2</v>
      </c>
      <c r="N13" s="77">
        <v>0</v>
      </c>
      <c r="O13" s="77">
        <v>0</v>
      </c>
      <c r="P13" s="77">
        <v>3</v>
      </c>
      <c r="Q13" s="77">
        <v>0</v>
      </c>
      <c r="R13" s="77">
        <v>2</v>
      </c>
      <c r="S13" s="77">
        <v>0</v>
      </c>
      <c r="T13" s="77">
        <v>0</v>
      </c>
      <c r="U13" s="77">
        <v>0</v>
      </c>
      <c r="V13" s="77">
        <v>3</v>
      </c>
      <c r="W13" s="77">
        <v>3</v>
      </c>
      <c r="X13" s="77">
        <v>5</v>
      </c>
      <c r="Y13" s="77">
        <v>5</v>
      </c>
      <c r="Z13" s="77">
        <v>0</v>
      </c>
      <c r="AA13" s="77">
        <v>0</v>
      </c>
      <c r="AB13" s="78">
        <v>4</v>
      </c>
      <c r="AC13" s="78">
        <v>3</v>
      </c>
      <c r="AD13" s="78">
        <v>1</v>
      </c>
      <c r="AE13" s="78">
        <v>0</v>
      </c>
      <c r="AF13" s="78">
        <v>3</v>
      </c>
      <c r="AG13" s="78">
        <v>0</v>
      </c>
      <c r="AH13" s="78">
        <v>0</v>
      </c>
      <c r="AI13" s="78">
        <v>0</v>
      </c>
      <c r="AJ13" s="78">
        <v>3</v>
      </c>
      <c r="AK13" s="78">
        <v>3</v>
      </c>
      <c r="AL13" s="78">
        <v>0</v>
      </c>
      <c r="AM13" s="78">
        <v>0</v>
      </c>
      <c r="AN13" s="78">
        <v>0</v>
      </c>
      <c r="AO13" s="78">
        <v>0</v>
      </c>
      <c r="AP13" s="78">
        <v>0</v>
      </c>
      <c r="AQ13" s="78">
        <v>0</v>
      </c>
      <c r="AR13" s="78">
        <v>2</v>
      </c>
      <c r="AS13" s="78">
        <v>2</v>
      </c>
      <c r="AT13" s="78">
        <v>0</v>
      </c>
      <c r="AU13" s="78">
        <v>0</v>
      </c>
      <c r="AV13" s="78">
        <v>0</v>
      </c>
      <c r="AW13" s="78">
        <v>0</v>
      </c>
      <c r="AX13" s="78">
        <v>0</v>
      </c>
      <c r="AY13" s="78">
        <v>0</v>
      </c>
      <c r="AZ13" s="78">
        <v>0</v>
      </c>
      <c r="BA13" s="78">
        <v>0</v>
      </c>
      <c r="BB13" s="78">
        <v>2</v>
      </c>
      <c r="BC13" s="80" t="s">
        <v>54</v>
      </c>
      <c r="BD13" s="151" t="s">
        <v>244</v>
      </c>
      <c r="BE13" s="80"/>
      <c r="BF13" s="80" t="s">
        <v>57</v>
      </c>
      <c r="BG13" s="80">
        <v>2000</v>
      </c>
      <c r="BH13" s="80">
        <v>3300</v>
      </c>
    </row>
    <row r="14" spans="1:60" s="1" customFormat="1" x14ac:dyDescent="0.25">
      <c r="A14" s="148" t="s">
        <v>245</v>
      </c>
      <c r="B14" s="152">
        <v>27</v>
      </c>
      <c r="C14" s="85">
        <v>12</v>
      </c>
      <c r="D14" s="85">
        <v>3</v>
      </c>
      <c r="E14" s="85">
        <v>1</v>
      </c>
      <c r="F14" s="85">
        <v>4</v>
      </c>
      <c r="G14" s="85">
        <v>2</v>
      </c>
      <c r="H14" s="77">
        <v>4</v>
      </c>
      <c r="I14" s="77">
        <v>0</v>
      </c>
      <c r="J14" s="77">
        <v>8</v>
      </c>
      <c r="K14" s="77">
        <v>4</v>
      </c>
      <c r="L14" s="77">
        <v>3</v>
      </c>
      <c r="M14" s="77">
        <v>0</v>
      </c>
      <c r="N14" s="77">
        <v>0</v>
      </c>
      <c r="O14" s="77">
        <v>0</v>
      </c>
      <c r="P14" s="77">
        <v>3</v>
      </c>
      <c r="Q14" s="77">
        <v>0</v>
      </c>
      <c r="R14" s="77">
        <v>0</v>
      </c>
      <c r="S14" s="77">
        <v>0</v>
      </c>
      <c r="T14" s="77">
        <v>0</v>
      </c>
      <c r="U14" s="77">
        <v>0</v>
      </c>
      <c r="V14" s="77">
        <v>2</v>
      </c>
      <c r="W14" s="77">
        <v>2</v>
      </c>
      <c r="X14" s="77">
        <v>0</v>
      </c>
      <c r="Y14" s="77">
        <v>0</v>
      </c>
      <c r="Z14" s="77">
        <v>0</v>
      </c>
      <c r="AA14" s="77">
        <v>0</v>
      </c>
      <c r="AB14" s="78">
        <v>1</v>
      </c>
      <c r="AC14" s="78">
        <v>0</v>
      </c>
      <c r="AD14" s="78">
        <v>1</v>
      </c>
      <c r="AE14" s="78">
        <v>0</v>
      </c>
      <c r="AF14" s="78">
        <v>0</v>
      </c>
      <c r="AG14" s="78">
        <v>0</v>
      </c>
      <c r="AH14" s="78">
        <v>0</v>
      </c>
      <c r="AI14" s="78">
        <v>0</v>
      </c>
      <c r="AJ14" s="78">
        <v>1</v>
      </c>
      <c r="AK14" s="78">
        <v>1</v>
      </c>
      <c r="AL14" s="78">
        <v>0</v>
      </c>
      <c r="AM14" s="78">
        <v>0</v>
      </c>
      <c r="AN14" s="78">
        <v>0</v>
      </c>
      <c r="AO14" s="78">
        <v>0</v>
      </c>
      <c r="AP14" s="78">
        <v>0</v>
      </c>
      <c r="AQ14" s="78">
        <v>0</v>
      </c>
      <c r="AR14" s="78">
        <v>0</v>
      </c>
      <c r="AS14" s="78">
        <v>0</v>
      </c>
      <c r="AT14" s="78">
        <v>0</v>
      </c>
      <c r="AU14" s="78">
        <v>0</v>
      </c>
      <c r="AV14" s="78">
        <v>0</v>
      </c>
      <c r="AW14" s="78">
        <v>0</v>
      </c>
      <c r="AX14" s="78">
        <v>0</v>
      </c>
      <c r="AY14" s="78">
        <v>0</v>
      </c>
      <c r="AZ14" s="78">
        <v>0</v>
      </c>
      <c r="BA14" s="78">
        <v>0</v>
      </c>
      <c r="BB14" s="78">
        <v>0</v>
      </c>
      <c r="BC14" s="80" t="s">
        <v>54</v>
      </c>
      <c r="BD14" s="93" t="s">
        <v>246</v>
      </c>
      <c r="BE14" s="93" t="s">
        <v>247</v>
      </c>
      <c r="BF14" s="93" t="s">
        <v>57</v>
      </c>
      <c r="BG14" s="80">
        <v>0</v>
      </c>
      <c r="BH14" s="80">
        <v>7800</v>
      </c>
    </row>
    <row r="15" spans="1:60" s="1" customFormat="1" ht="45" x14ac:dyDescent="0.25">
      <c r="A15" s="148" t="s">
        <v>248</v>
      </c>
      <c r="B15" s="150">
        <v>12</v>
      </c>
      <c r="C15" s="82">
        <v>0</v>
      </c>
      <c r="D15" s="82">
        <v>0</v>
      </c>
      <c r="E15" s="82">
        <v>0</v>
      </c>
      <c r="F15" s="82">
        <v>0</v>
      </c>
      <c r="G15" s="82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  <c r="M15" s="77">
        <v>0</v>
      </c>
      <c r="N15" s="77">
        <v>0</v>
      </c>
      <c r="O15" s="77">
        <v>0</v>
      </c>
      <c r="P15" s="77">
        <v>0</v>
      </c>
      <c r="Q15" s="77">
        <v>0</v>
      </c>
      <c r="R15" s="77">
        <v>0</v>
      </c>
      <c r="S15" s="77">
        <v>0</v>
      </c>
      <c r="T15" s="77">
        <v>0</v>
      </c>
      <c r="U15" s="77">
        <v>0</v>
      </c>
      <c r="V15" s="77">
        <v>0</v>
      </c>
      <c r="W15" s="77">
        <v>0</v>
      </c>
      <c r="X15" s="77">
        <v>0</v>
      </c>
      <c r="Y15" s="77">
        <v>0</v>
      </c>
      <c r="Z15" s="77">
        <v>0</v>
      </c>
      <c r="AA15" s="77">
        <v>0</v>
      </c>
      <c r="AB15" s="78">
        <v>0</v>
      </c>
      <c r="AC15" s="78">
        <v>0</v>
      </c>
      <c r="AD15" s="78">
        <v>0</v>
      </c>
      <c r="AE15" s="78">
        <v>0</v>
      </c>
      <c r="AF15" s="78">
        <v>0</v>
      </c>
      <c r="AG15" s="78">
        <v>0</v>
      </c>
      <c r="AH15" s="78">
        <v>0</v>
      </c>
      <c r="AI15" s="78">
        <v>0</v>
      </c>
      <c r="AJ15" s="78">
        <v>0</v>
      </c>
      <c r="AK15" s="78">
        <v>0</v>
      </c>
      <c r="AL15" s="78">
        <v>0</v>
      </c>
      <c r="AM15" s="78">
        <v>0</v>
      </c>
      <c r="AN15" s="78">
        <v>0</v>
      </c>
      <c r="AO15" s="78">
        <v>0</v>
      </c>
      <c r="AP15" s="78">
        <v>0</v>
      </c>
      <c r="AQ15" s="78">
        <v>0</v>
      </c>
      <c r="AR15" s="78">
        <v>0</v>
      </c>
      <c r="AS15" s="78">
        <v>0</v>
      </c>
      <c r="AT15" s="78">
        <v>0</v>
      </c>
      <c r="AU15" s="78">
        <v>0</v>
      </c>
      <c r="AV15" s="78">
        <v>0</v>
      </c>
      <c r="AW15" s="78">
        <v>0</v>
      </c>
      <c r="AX15" s="78">
        <v>0</v>
      </c>
      <c r="AY15" s="78">
        <v>0</v>
      </c>
      <c r="AZ15" s="78">
        <v>0</v>
      </c>
      <c r="BA15" s="78">
        <v>0</v>
      </c>
      <c r="BB15" s="78">
        <v>0</v>
      </c>
      <c r="BC15" s="80" t="s">
        <v>54</v>
      </c>
      <c r="BD15" s="80">
        <v>0</v>
      </c>
      <c r="BE15" s="80">
        <v>0</v>
      </c>
      <c r="BF15" s="80" t="s">
        <v>54</v>
      </c>
      <c r="BG15" s="80">
        <v>0</v>
      </c>
      <c r="BH15" s="80">
        <v>0</v>
      </c>
    </row>
    <row r="16" spans="1:60" s="1" customFormat="1" x14ac:dyDescent="0.25">
      <c r="A16" s="148" t="s">
        <v>249</v>
      </c>
      <c r="B16" s="152">
        <v>26</v>
      </c>
      <c r="C16" s="85">
        <v>4</v>
      </c>
      <c r="D16" s="85">
        <v>0</v>
      </c>
      <c r="E16" s="85">
        <v>0</v>
      </c>
      <c r="F16" s="77">
        <v>2</v>
      </c>
      <c r="G16" s="77">
        <v>1</v>
      </c>
      <c r="H16" s="77">
        <v>4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1</v>
      </c>
      <c r="Q16" s="77">
        <v>0</v>
      </c>
      <c r="R16" s="77">
        <v>0</v>
      </c>
      <c r="S16" s="77">
        <v>0</v>
      </c>
      <c r="T16" s="77">
        <v>0</v>
      </c>
      <c r="U16" s="77">
        <v>0</v>
      </c>
      <c r="V16" s="77">
        <v>0</v>
      </c>
      <c r="W16" s="77">
        <v>0</v>
      </c>
      <c r="X16" s="77">
        <v>0</v>
      </c>
      <c r="Y16" s="77">
        <v>0</v>
      </c>
      <c r="Z16" s="77">
        <v>1</v>
      </c>
      <c r="AA16" s="77">
        <v>4</v>
      </c>
      <c r="AB16" s="78">
        <v>0</v>
      </c>
      <c r="AC16" s="78">
        <v>0</v>
      </c>
      <c r="AD16" s="78">
        <v>0</v>
      </c>
      <c r="AE16" s="78">
        <v>0</v>
      </c>
      <c r="AF16" s="78">
        <v>0</v>
      </c>
      <c r="AG16" s="78">
        <v>0</v>
      </c>
      <c r="AH16" s="78">
        <v>0</v>
      </c>
      <c r="AI16" s="78">
        <v>0</v>
      </c>
      <c r="AJ16" s="78">
        <v>0</v>
      </c>
      <c r="AK16" s="78">
        <v>0</v>
      </c>
      <c r="AL16" s="78">
        <v>0</v>
      </c>
      <c r="AM16" s="78">
        <v>0</v>
      </c>
      <c r="AN16" s="78">
        <v>0</v>
      </c>
      <c r="AO16" s="78">
        <v>0</v>
      </c>
      <c r="AP16" s="78">
        <v>0</v>
      </c>
      <c r="AQ16" s="78">
        <v>0</v>
      </c>
      <c r="AR16" s="78">
        <v>0</v>
      </c>
      <c r="AS16" s="78">
        <v>0</v>
      </c>
      <c r="AT16" s="78">
        <v>0</v>
      </c>
      <c r="AU16" s="78">
        <v>0</v>
      </c>
      <c r="AV16" s="78">
        <v>0</v>
      </c>
      <c r="AW16" s="78">
        <v>0</v>
      </c>
      <c r="AX16" s="78">
        <v>0</v>
      </c>
      <c r="AY16" s="78">
        <v>0</v>
      </c>
      <c r="AZ16" s="78">
        <v>0</v>
      </c>
      <c r="BA16" s="78">
        <v>0</v>
      </c>
      <c r="BB16" s="78">
        <v>0</v>
      </c>
      <c r="BC16" s="80" t="s">
        <v>54</v>
      </c>
      <c r="BD16" s="93" t="s">
        <v>250</v>
      </c>
      <c r="BE16" s="93" t="s">
        <v>250</v>
      </c>
      <c r="BF16" s="80" t="s">
        <v>57</v>
      </c>
      <c r="BG16" s="80">
        <v>0</v>
      </c>
      <c r="BH16" s="80">
        <v>0</v>
      </c>
    </row>
    <row r="17" spans="1:60" s="1" customFormat="1" ht="30" x14ac:dyDescent="0.25">
      <c r="A17" s="148" t="s">
        <v>251</v>
      </c>
      <c r="B17" s="152">
        <v>20</v>
      </c>
      <c r="C17" s="85">
        <v>3</v>
      </c>
      <c r="D17" s="85">
        <v>1</v>
      </c>
      <c r="E17" s="85">
        <v>3</v>
      </c>
      <c r="F17" s="77">
        <v>0</v>
      </c>
      <c r="G17" s="77">
        <v>0</v>
      </c>
      <c r="H17" s="77">
        <v>2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  <c r="P17" s="77">
        <v>1</v>
      </c>
      <c r="Q17" s="77">
        <v>0</v>
      </c>
      <c r="R17" s="77">
        <v>0</v>
      </c>
      <c r="S17" s="77">
        <v>1</v>
      </c>
      <c r="T17" s="77">
        <v>0</v>
      </c>
      <c r="U17" s="77">
        <v>0</v>
      </c>
      <c r="V17" s="77">
        <v>1</v>
      </c>
      <c r="W17" s="77">
        <v>1</v>
      </c>
      <c r="X17" s="77">
        <v>0</v>
      </c>
      <c r="Y17" s="77">
        <v>0</v>
      </c>
      <c r="Z17" s="77">
        <v>0</v>
      </c>
      <c r="AA17" s="77">
        <v>0</v>
      </c>
      <c r="AB17" s="78">
        <v>2</v>
      </c>
      <c r="AC17" s="78">
        <v>0</v>
      </c>
      <c r="AD17" s="78">
        <v>0</v>
      </c>
      <c r="AE17" s="78">
        <v>2</v>
      </c>
      <c r="AF17" s="78">
        <v>1</v>
      </c>
      <c r="AG17" s="78">
        <v>0</v>
      </c>
      <c r="AH17" s="78">
        <v>0</v>
      </c>
      <c r="AI17" s="78">
        <v>0</v>
      </c>
      <c r="AJ17" s="78">
        <v>0</v>
      </c>
      <c r="AK17" s="78">
        <v>0</v>
      </c>
      <c r="AL17" s="78">
        <v>0</v>
      </c>
      <c r="AM17" s="78">
        <v>0</v>
      </c>
      <c r="AN17" s="78">
        <v>0</v>
      </c>
      <c r="AO17" s="78">
        <v>0</v>
      </c>
      <c r="AP17" s="78">
        <v>0</v>
      </c>
      <c r="AQ17" s="78">
        <v>0</v>
      </c>
      <c r="AR17" s="78">
        <v>0</v>
      </c>
      <c r="AS17" s="78">
        <v>0</v>
      </c>
      <c r="AT17" s="78">
        <v>0</v>
      </c>
      <c r="AU17" s="78">
        <v>0</v>
      </c>
      <c r="AV17" s="78">
        <v>0</v>
      </c>
      <c r="AW17" s="78">
        <v>0</v>
      </c>
      <c r="AX17" s="78">
        <v>0</v>
      </c>
      <c r="AY17" s="78">
        <v>0</v>
      </c>
      <c r="AZ17" s="78">
        <v>0</v>
      </c>
      <c r="BA17" s="78">
        <v>0</v>
      </c>
      <c r="BB17" s="78">
        <v>0</v>
      </c>
      <c r="BC17" s="80" t="s">
        <v>54</v>
      </c>
      <c r="BD17" s="93" t="s">
        <v>252</v>
      </c>
      <c r="BE17" s="93" t="s">
        <v>253</v>
      </c>
      <c r="BF17" s="80" t="s">
        <v>57</v>
      </c>
      <c r="BG17" s="80">
        <v>0</v>
      </c>
      <c r="BH17" s="80">
        <v>7300</v>
      </c>
    </row>
    <row r="18" spans="1:60" s="1" customFormat="1" ht="30" x14ac:dyDescent="0.25">
      <c r="A18" s="148" t="s">
        <v>254</v>
      </c>
      <c r="B18" s="152">
        <v>11</v>
      </c>
      <c r="C18" s="85">
        <v>3</v>
      </c>
      <c r="D18" s="85">
        <v>0</v>
      </c>
      <c r="E18" s="85">
        <v>1</v>
      </c>
      <c r="F18" s="77">
        <v>1</v>
      </c>
      <c r="G18" s="77">
        <v>0</v>
      </c>
      <c r="H18" s="77">
        <v>2</v>
      </c>
      <c r="I18" s="77">
        <v>0</v>
      </c>
      <c r="J18" s="77">
        <v>2</v>
      </c>
      <c r="K18" s="77">
        <v>0</v>
      </c>
      <c r="L18" s="77">
        <v>0</v>
      </c>
      <c r="M18" s="77">
        <v>1</v>
      </c>
      <c r="N18" s="77">
        <v>1</v>
      </c>
      <c r="O18" s="77">
        <v>1</v>
      </c>
      <c r="P18" s="77">
        <v>1</v>
      </c>
      <c r="Q18" s="77">
        <v>0</v>
      </c>
      <c r="R18" s="77">
        <v>0</v>
      </c>
      <c r="S18" s="77">
        <v>0</v>
      </c>
      <c r="T18" s="77">
        <v>0</v>
      </c>
      <c r="U18" s="77">
        <v>0</v>
      </c>
      <c r="V18" s="77">
        <v>0</v>
      </c>
      <c r="W18" s="77">
        <v>0</v>
      </c>
      <c r="X18" s="77">
        <v>0</v>
      </c>
      <c r="Y18" s="77">
        <v>0</v>
      </c>
      <c r="Z18" s="77">
        <v>0</v>
      </c>
      <c r="AA18" s="77">
        <v>0</v>
      </c>
      <c r="AB18" s="78">
        <v>0</v>
      </c>
      <c r="AC18" s="78">
        <v>0</v>
      </c>
      <c r="AD18" s="78">
        <v>0</v>
      </c>
      <c r="AE18" s="78">
        <v>0</v>
      </c>
      <c r="AF18" s="78">
        <v>0</v>
      </c>
      <c r="AG18" s="78">
        <v>0</v>
      </c>
      <c r="AH18" s="78">
        <v>0</v>
      </c>
      <c r="AI18" s="78">
        <v>0</v>
      </c>
      <c r="AJ18" s="78">
        <v>0</v>
      </c>
      <c r="AK18" s="78">
        <v>0</v>
      </c>
      <c r="AL18" s="78">
        <v>0</v>
      </c>
      <c r="AM18" s="78">
        <v>0</v>
      </c>
      <c r="AN18" s="78">
        <v>0</v>
      </c>
      <c r="AO18" s="78">
        <v>0</v>
      </c>
      <c r="AP18" s="78">
        <v>0</v>
      </c>
      <c r="AQ18" s="78">
        <v>0</v>
      </c>
      <c r="AR18" s="78">
        <v>0</v>
      </c>
      <c r="AS18" s="78">
        <v>0</v>
      </c>
      <c r="AT18" s="78">
        <v>0</v>
      </c>
      <c r="AU18" s="78">
        <v>0</v>
      </c>
      <c r="AV18" s="78">
        <v>0</v>
      </c>
      <c r="AW18" s="78">
        <v>0</v>
      </c>
      <c r="AX18" s="78">
        <v>0</v>
      </c>
      <c r="AY18" s="78">
        <v>0</v>
      </c>
      <c r="AZ18" s="78">
        <v>0</v>
      </c>
      <c r="BA18" s="78">
        <v>0</v>
      </c>
      <c r="BB18" s="78">
        <v>0</v>
      </c>
      <c r="BC18" s="80" t="s">
        <v>54</v>
      </c>
      <c r="BD18" s="93" t="s">
        <v>255</v>
      </c>
      <c r="BE18" s="93" t="s">
        <v>256</v>
      </c>
      <c r="BF18" s="80" t="s">
        <v>54</v>
      </c>
      <c r="BG18" s="80">
        <v>0</v>
      </c>
      <c r="BH18" s="80">
        <v>0</v>
      </c>
    </row>
    <row r="19" spans="1:60" s="1" customFormat="1" ht="30" x14ac:dyDescent="0.25">
      <c r="A19" s="148" t="s">
        <v>257</v>
      </c>
      <c r="B19" s="152">
        <v>14</v>
      </c>
      <c r="C19" s="85">
        <v>1</v>
      </c>
      <c r="D19" s="85">
        <v>0</v>
      </c>
      <c r="E19" s="85">
        <v>0</v>
      </c>
      <c r="F19" s="77">
        <v>0</v>
      </c>
      <c r="G19" s="77">
        <v>0</v>
      </c>
      <c r="H19" s="77">
        <v>0</v>
      </c>
      <c r="I19" s="77">
        <v>0</v>
      </c>
      <c r="J19" s="77">
        <v>1</v>
      </c>
      <c r="K19" s="77">
        <v>0</v>
      </c>
      <c r="L19" s="77">
        <v>0</v>
      </c>
      <c r="M19" s="77">
        <v>0</v>
      </c>
      <c r="N19" s="77">
        <v>0</v>
      </c>
      <c r="O19" s="77">
        <v>1</v>
      </c>
      <c r="P19" s="77">
        <v>0</v>
      </c>
      <c r="Q19" s="77">
        <v>0</v>
      </c>
      <c r="R19" s="77">
        <v>0</v>
      </c>
      <c r="S19" s="77">
        <v>0</v>
      </c>
      <c r="T19" s="77">
        <v>0</v>
      </c>
      <c r="U19" s="77">
        <v>0</v>
      </c>
      <c r="V19" s="77">
        <v>0</v>
      </c>
      <c r="W19" s="77">
        <v>0</v>
      </c>
      <c r="X19" s="77">
        <v>0</v>
      </c>
      <c r="Y19" s="77">
        <v>0</v>
      </c>
      <c r="Z19" s="77">
        <v>0</v>
      </c>
      <c r="AA19" s="77">
        <v>0</v>
      </c>
      <c r="AB19" s="78">
        <v>1</v>
      </c>
      <c r="AC19" s="78">
        <v>0</v>
      </c>
      <c r="AD19" s="78">
        <v>0</v>
      </c>
      <c r="AE19" s="78">
        <v>1</v>
      </c>
      <c r="AF19" s="78">
        <v>0</v>
      </c>
      <c r="AG19" s="78">
        <v>0</v>
      </c>
      <c r="AH19" s="78">
        <v>0</v>
      </c>
      <c r="AI19" s="78">
        <v>0</v>
      </c>
      <c r="AJ19" s="78">
        <v>0</v>
      </c>
      <c r="AK19" s="78">
        <v>0</v>
      </c>
      <c r="AL19" s="78">
        <v>0</v>
      </c>
      <c r="AM19" s="78">
        <v>0</v>
      </c>
      <c r="AN19" s="78">
        <v>0</v>
      </c>
      <c r="AO19" s="78">
        <v>0</v>
      </c>
      <c r="AP19" s="78">
        <v>0</v>
      </c>
      <c r="AQ19" s="78">
        <v>0</v>
      </c>
      <c r="AR19" s="78">
        <v>0</v>
      </c>
      <c r="AS19" s="78">
        <v>0</v>
      </c>
      <c r="AT19" s="78">
        <v>0</v>
      </c>
      <c r="AU19" s="78">
        <v>0</v>
      </c>
      <c r="AV19" s="78">
        <v>0</v>
      </c>
      <c r="AW19" s="78">
        <v>0</v>
      </c>
      <c r="AX19" s="78">
        <v>0</v>
      </c>
      <c r="AY19" s="78">
        <v>0</v>
      </c>
      <c r="AZ19" s="78">
        <v>0</v>
      </c>
      <c r="BA19" s="78">
        <v>1</v>
      </c>
      <c r="BB19" s="78">
        <v>0</v>
      </c>
      <c r="BC19" s="80" t="s">
        <v>54</v>
      </c>
      <c r="BD19" s="93" t="s">
        <v>258</v>
      </c>
      <c r="BE19" s="93" t="s">
        <v>258</v>
      </c>
      <c r="BF19" s="80" t="s">
        <v>54</v>
      </c>
      <c r="BG19" s="80">
        <v>0</v>
      </c>
      <c r="BH19" s="80">
        <v>0</v>
      </c>
    </row>
    <row r="20" spans="1:60" s="153" customFormat="1" ht="30" x14ac:dyDescent="0.25">
      <c r="A20" s="154" t="s">
        <v>259</v>
      </c>
      <c r="B20" s="155">
        <v>14</v>
      </c>
      <c r="C20" s="155">
        <v>1</v>
      </c>
      <c r="D20" s="155">
        <v>0</v>
      </c>
      <c r="E20" s="155">
        <v>0</v>
      </c>
      <c r="F20" s="156">
        <v>0</v>
      </c>
      <c r="G20" s="156">
        <v>1</v>
      </c>
      <c r="H20" s="156">
        <v>1</v>
      </c>
      <c r="I20" s="156">
        <v>0</v>
      </c>
      <c r="J20" s="156">
        <v>0</v>
      </c>
      <c r="K20" s="156">
        <v>0</v>
      </c>
      <c r="L20" s="156">
        <v>0</v>
      </c>
      <c r="M20" s="156">
        <v>0</v>
      </c>
      <c r="N20" s="156">
        <v>0</v>
      </c>
      <c r="O20" s="156">
        <v>0</v>
      </c>
      <c r="P20" s="156">
        <v>0</v>
      </c>
      <c r="Q20" s="156">
        <v>0</v>
      </c>
      <c r="R20" s="156">
        <v>1</v>
      </c>
      <c r="S20" s="156">
        <v>0</v>
      </c>
      <c r="T20" s="156">
        <v>0</v>
      </c>
      <c r="U20" s="156">
        <v>0</v>
      </c>
      <c r="V20" s="156">
        <v>0</v>
      </c>
      <c r="W20" s="156">
        <v>0</v>
      </c>
      <c r="X20" s="156">
        <v>0</v>
      </c>
      <c r="Y20" s="156">
        <v>0</v>
      </c>
      <c r="Z20" s="156">
        <v>0</v>
      </c>
      <c r="AA20" s="156">
        <v>0</v>
      </c>
      <c r="AB20" s="157">
        <v>0</v>
      </c>
      <c r="AC20" s="157">
        <v>0</v>
      </c>
      <c r="AD20" s="157">
        <v>0</v>
      </c>
      <c r="AE20" s="157">
        <v>0</v>
      </c>
      <c r="AF20" s="157">
        <v>0</v>
      </c>
      <c r="AG20" s="157">
        <v>0</v>
      </c>
      <c r="AH20" s="157">
        <v>0</v>
      </c>
      <c r="AI20" s="157">
        <v>0</v>
      </c>
      <c r="AJ20" s="157">
        <v>0</v>
      </c>
      <c r="AK20" s="157">
        <v>0</v>
      </c>
      <c r="AL20" s="157">
        <v>0</v>
      </c>
      <c r="AM20" s="157">
        <v>0</v>
      </c>
      <c r="AN20" s="157">
        <v>0</v>
      </c>
      <c r="AO20" s="157">
        <v>0</v>
      </c>
      <c r="AP20" s="157">
        <v>0</v>
      </c>
      <c r="AQ20" s="157">
        <v>0</v>
      </c>
      <c r="AR20" s="157">
        <v>0</v>
      </c>
      <c r="AS20" s="157">
        <v>0</v>
      </c>
      <c r="AT20" s="157">
        <v>0</v>
      </c>
      <c r="AU20" s="157">
        <v>0</v>
      </c>
      <c r="AV20" s="157">
        <v>0</v>
      </c>
      <c r="AW20" s="157">
        <v>0</v>
      </c>
      <c r="AX20" s="157">
        <v>0</v>
      </c>
      <c r="AY20" s="157">
        <v>0</v>
      </c>
      <c r="AZ20" s="157">
        <v>0</v>
      </c>
      <c r="BA20" s="157">
        <v>0</v>
      </c>
      <c r="BB20" s="157">
        <v>0</v>
      </c>
      <c r="BC20" s="158" t="s">
        <v>54</v>
      </c>
      <c r="BD20" s="159" t="s">
        <v>260</v>
      </c>
      <c r="BE20" s="159" t="s">
        <v>261</v>
      </c>
      <c r="BF20" s="158" t="s">
        <v>54</v>
      </c>
      <c r="BG20" s="158">
        <v>0</v>
      </c>
      <c r="BH20" s="158">
        <v>0</v>
      </c>
    </row>
    <row r="21" spans="1:60" s="1" customFormat="1" ht="30" x14ac:dyDescent="0.25">
      <c r="A21" s="148" t="s">
        <v>262</v>
      </c>
      <c r="B21" s="152">
        <v>17</v>
      </c>
      <c r="C21" s="85">
        <v>0</v>
      </c>
      <c r="D21" s="85">
        <v>0</v>
      </c>
      <c r="E21" s="85">
        <v>0</v>
      </c>
      <c r="F21" s="77">
        <v>0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  <c r="T21" s="77">
        <v>0</v>
      </c>
      <c r="U21" s="77">
        <v>0</v>
      </c>
      <c r="V21" s="77">
        <v>0</v>
      </c>
      <c r="W21" s="77">
        <v>0</v>
      </c>
      <c r="X21" s="77">
        <v>0</v>
      </c>
      <c r="Y21" s="77">
        <v>0</v>
      </c>
      <c r="Z21" s="77">
        <v>0</v>
      </c>
      <c r="AA21" s="77">
        <v>0</v>
      </c>
      <c r="AB21" s="78">
        <v>0</v>
      </c>
      <c r="AC21" s="78">
        <v>0</v>
      </c>
      <c r="AD21" s="78">
        <v>0</v>
      </c>
      <c r="AE21" s="78">
        <v>0</v>
      </c>
      <c r="AF21" s="78">
        <v>0</v>
      </c>
      <c r="AG21" s="78">
        <v>0</v>
      </c>
      <c r="AH21" s="78">
        <v>0</v>
      </c>
      <c r="AI21" s="78">
        <v>0</v>
      </c>
      <c r="AJ21" s="78">
        <v>0</v>
      </c>
      <c r="AK21" s="78">
        <v>0</v>
      </c>
      <c r="AL21" s="78">
        <v>0</v>
      </c>
      <c r="AM21" s="78">
        <v>0</v>
      </c>
      <c r="AN21" s="78">
        <v>0</v>
      </c>
      <c r="AO21" s="78">
        <v>0</v>
      </c>
      <c r="AP21" s="78">
        <v>0</v>
      </c>
      <c r="AQ21" s="78">
        <v>0</v>
      </c>
      <c r="AR21" s="78">
        <v>0</v>
      </c>
      <c r="AS21" s="78">
        <v>0</v>
      </c>
      <c r="AT21" s="78">
        <v>0</v>
      </c>
      <c r="AU21" s="78">
        <v>0</v>
      </c>
      <c r="AV21" s="78">
        <v>0</v>
      </c>
      <c r="AW21" s="78">
        <v>0</v>
      </c>
      <c r="AX21" s="78">
        <v>0</v>
      </c>
      <c r="AY21" s="78">
        <v>0</v>
      </c>
      <c r="AZ21" s="78">
        <v>0</v>
      </c>
      <c r="BA21" s="78"/>
      <c r="BB21" s="78">
        <v>0</v>
      </c>
      <c r="BC21" s="80" t="s">
        <v>54</v>
      </c>
      <c r="BD21" s="93" t="s">
        <v>263</v>
      </c>
      <c r="BE21" s="93" t="s">
        <v>263</v>
      </c>
      <c r="BF21" s="93" t="s">
        <v>57</v>
      </c>
      <c r="BG21" s="80">
        <v>0</v>
      </c>
      <c r="BH21" s="80">
        <v>0</v>
      </c>
    </row>
    <row r="22" spans="1:60" s="153" customFormat="1" ht="30" x14ac:dyDescent="0.25">
      <c r="A22" s="154" t="s">
        <v>264</v>
      </c>
      <c r="B22" s="155">
        <v>19</v>
      </c>
      <c r="C22" s="155">
        <v>1</v>
      </c>
      <c r="D22" s="155">
        <v>1</v>
      </c>
      <c r="E22" s="155">
        <v>1</v>
      </c>
      <c r="F22" s="156">
        <v>0</v>
      </c>
      <c r="G22" s="156">
        <v>0</v>
      </c>
      <c r="H22" s="156">
        <v>1</v>
      </c>
      <c r="I22" s="156">
        <v>0</v>
      </c>
      <c r="J22" s="156">
        <v>0</v>
      </c>
      <c r="K22" s="156">
        <v>0</v>
      </c>
      <c r="L22" s="156">
        <v>1</v>
      </c>
      <c r="M22" s="156">
        <v>0</v>
      </c>
      <c r="N22" s="156">
        <v>0</v>
      </c>
      <c r="O22" s="156">
        <v>0</v>
      </c>
      <c r="P22" s="156">
        <v>0</v>
      </c>
      <c r="Q22" s="156">
        <v>0</v>
      </c>
      <c r="R22" s="156">
        <v>0</v>
      </c>
      <c r="S22" s="156">
        <v>0</v>
      </c>
      <c r="T22" s="156">
        <v>0</v>
      </c>
      <c r="U22" s="156">
        <v>0</v>
      </c>
      <c r="V22" s="156">
        <v>0</v>
      </c>
      <c r="W22" s="156">
        <v>0</v>
      </c>
      <c r="X22" s="156">
        <v>0</v>
      </c>
      <c r="Y22" s="156">
        <v>0</v>
      </c>
      <c r="Z22" s="156">
        <v>0</v>
      </c>
      <c r="AA22" s="156">
        <v>0</v>
      </c>
      <c r="AB22" s="157">
        <v>2</v>
      </c>
      <c r="AC22" s="157">
        <v>0</v>
      </c>
      <c r="AD22" s="157">
        <v>1</v>
      </c>
      <c r="AE22" s="157">
        <v>1</v>
      </c>
      <c r="AF22" s="157">
        <v>0</v>
      </c>
      <c r="AG22" s="157">
        <v>0</v>
      </c>
      <c r="AH22" s="157">
        <v>0</v>
      </c>
      <c r="AI22" s="157">
        <v>0</v>
      </c>
      <c r="AJ22" s="157">
        <v>0</v>
      </c>
      <c r="AK22" s="157">
        <v>0</v>
      </c>
      <c r="AL22" s="157">
        <v>0</v>
      </c>
      <c r="AM22" s="157">
        <v>0</v>
      </c>
      <c r="AN22" s="157">
        <v>0</v>
      </c>
      <c r="AO22" s="157">
        <v>0</v>
      </c>
      <c r="AP22" s="157">
        <v>0</v>
      </c>
      <c r="AQ22" s="157">
        <v>0</v>
      </c>
      <c r="AR22" s="157">
        <v>0</v>
      </c>
      <c r="AS22" s="157">
        <v>0</v>
      </c>
      <c r="AT22" s="157">
        <v>0</v>
      </c>
      <c r="AU22" s="157">
        <v>0</v>
      </c>
      <c r="AV22" s="157">
        <v>0</v>
      </c>
      <c r="AW22" s="157">
        <v>0</v>
      </c>
      <c r="AX22" s="157">
        <v>0</v>
      </c>
      <c r="AY22" s="157">
        <v>0</v>
      </c>
      <c r="AZ22" s="157">
        <v>0</v>
      </c>
      <c r="BA22" s="157">
        <v>0</v>
      </c>
      <c r="BB22" s="157">
        <v>0</v>
      </c>
      <c r="BC22" s="158" t="s">
        <v>54</v>
      </c>
      <c r="BD22" s="159" t="s">
        <v>265</v>
      </c>
      <c r="BE22" s="159" t="s">
        <v>266</v>
      </c>
      <c r="BF22" s="158" t="s">
        <v>57</v>
      </c>
      <c r="BG22" s="158">
        <v>0</v>
      </c>
      <c r="BH22" s="158">
        <v>1000</v>
      </c>
    </row>
    <row r="23" spans="1:60" s="1" customFormat="1" ht="30" x14ac:dyDescent="0.25">
      <c r="A23" s="148" t="s">
        <v>267</v>
      </c>
      <c r="B23" s="152">
        <v>17</v>
      </c>
      <c r="C23" s="85">
        <v>0</v>
      </c>
      <c r="D23" s="85">
        <v>0</v>
      </c>
      <c r="E23" s="85">
        <v>0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  <c r="T23" s="77">
        <v>0</v>
      </c>
      <c r="U23" s="77">
        <v>0</v>
      </c>
      <c r="V23" s="77">
        <v>0</v>
      </c>
      <c r="W23" s="77">
        <v>0</v>
      </c>
      <c r="X23" s="77">
        <v>0</v>
      </c>
      <c r="Y23" s="77">
        <v>0</v>
      </c>
      <c r="Z23" s="77">
        <v>0</v>
      </c>
      <c r="AA23" s="77">
        <v>0</v>
      </c>
      <c r="AB23" s="78">
        <v>0</v>
      </c>
      <c r="AC23" s="78">
        <v>0</v>
      </c>
      <c r="AD23" s="78">
        <v>0</v>
      </c>
      <c r="AE23" s="78">
        <v>0</v>
      </c>
      <c r="AF23" s="78">
        <v>0</v>
      </c>
      <c r="AG23" s="78">
        <v>0</v>
      </c>
      <c r="AH23" s="78">
        <v>0</v>
      </c>
      <c r="AI23" s="78">
        <v>0</v>
      </c>
      <c r="AJ23" s="78">
        <v>0</v>
      </c>
      <c r="AK23" s="78">
        <v>0</v>
      </c>
      <c r="AL23" s="78">
        <v>0</v>
      </c>
      <c r="AM23" s="78">
        <v>0</v>
      </c>
      <c r="AN23" s="78">
        <v>0</v>
      </c>
      <c r="AO23" s="78">
        <v>0</v>
      </c>
      <c r="AP23" s="78">
        <v>0</v>
      </c>
      <c r="AQ23" s="78">
        <v>0</v>
      </c>
      <c r="AR23" s="78">
        <v>0</v>
      </c>
      <c r="AS23" s="78">
        <v>0</v>
      </c>
      <c r="AT23" s="78">
        <v>0</v>
      </c>
      <c r="AU23" s="78">
        <v>0</v>
      </c>
      <c r="AV23" s="78">
        <v>0</v>
      </c>
      <c r="AW23" s="78">
        <v>0</v>
      </c>
      <c r="AX23" s="78">
        <v>0</v>
      </c>
      <c r="AY23" s="78">
        <v>0</v>
      </c>
      <c r="AZ23" s="78">
        <v>0</v>
      </c>
      <c r="BA23" s="78">
        <v>0</v>
      </c>
      <c r="BB23" s="78">
        <v>0</v>
      </c>
      <c r="BC23" s="80" t="s">
        <v>54</v>
      </c>
      <c r="BD23" s="93" t="s">
        <v>268</v>
      </c>
      <c r="BE23" s="93" t="s">
        <v>269</v>
      </c>
      <c r="BF23" s="80" t="s">
        <v>54</v>
      </c>
      <c r="BG23" s="80">
        <v>0</v>
      </c>
      <c r="BH23" s="80">
        <v>0</v>
      </c>
    </row>
    <row r="24" spans="1:60" ht="18.75" x14ac:dyDescent="0.3">
      <c r="A24" s="66" t="s">
        <v>85</v>
      </c>
      <c r="B24" s="43">
        <f>B25+B26+B27+B28+B29+B30+B31</f>
        <v>203</v>
      </c>
      <c r="C24" s="43">
        <f>C25+C26+C27+C28+C29+C30+C31</f>
        <v>16</v>
      </c>
      <c r="D24" s="43">
        <v>0</v>
      </c>
      <c r="E24" s="43">
        <f t="shared" ref="E24:K24" si="2">E25+E26+E27+E28+E29+E30+E31</f>
        <v>9</v>
      </c>
      <c r="F24" s="43">
        <f t="shared" si="2"/>
        <v>5</v>
      </c>
      <c r="G24" s="43">
        <f t="shared" si="2"/>
        <v>5</v>
      </c>
      <c r="H24" s="43">
        <f t="shared" si="2"/>
        <v>5</v>
      </c>
      <c r="I24" s="43">
        <f t="shared" si="2"/>
        <v>2</v>
      </c>
      <c r="J24" s="43">
        <f t="shared" si="2"/>
        <v>10</v>
      </c>
      <c r="K24" s="43">
        <f t="shared" si="2"/>
        <v>0</v>
      </c>
      <c r="L24" s="43">
        <v>0</v>
      </c>
      <c r="M24" s="43">
        <f t="shared" ref="M24:BB24" si="3">M25+M26+M27+M28+M29+M30+M31</f>
        <v>5</v>
      </c>
      <c r="N24" s="43">
        <f t="shared" si="3"/>
        <v>5</v>
      </c>
      <c r="O24" s="43">
        <f t="shared" si="3"/>
        <v>1</v>
      </c>
      <c r="P24" s="43">
        <f t="shared" si="3"/>
        <v>4</v>
      </c>
      <c r="Q24" s="43">
        <f t="shared" si="3"/>
        <v>0</v>
      </c>
      <c r="R24" s="43">
        <f t="shared" si="3"/>
        <v>9</v>
      </c>
      <c r="S24" s="43">
        <f t="shared" si="3"/>
        <v>0</v>
      </c>
      <c r="T24" s="43">
        <f t="shared" si="3"/>
        <v>8</v>
      </c>
      <c r="U24" s="43">
        <f t="shared" si="3"/>
        <v>10</v>
      </c>
      <c r="V24" s="43">
        <f t="shared" si="3"/>
        <v>3</v>
      </c>
      <c r="W24" s="43">
        <f t="shared" si="3"/>
        <v>7</v>
      </c>
      <c r="X24" s="43">
        <f t="shared" si="3"/>
        <v>6</v>
      </c>
      <c r="Y24" s="43">
        <f t="shared" si="3"/>
        <v>5</v>
      </c>
      <c r="Z24" s="43">
        <f t="shared" si="3"/>
        <v>0</v>
      </c>
      <c r="AA24" s="43">
        <f t="shared" si="3"/>
        <v>0</v>
      </c>
      <c r="AB24" s="43">
        <f t="shared" si="3"/>
        <v>17</v>
      </c>
      <c r="AC24" s="43">
        <f t="shared" si="3"/>
        <v>14</v>
      </c>
      <c r="AD24" s="43">
        <f t="shared" si="3"/>
        <v>3</v>
      </c>
      <c r="AE24" s="43">
        <f t="shared" si="3"/>
        <v>0</v>
      </c>
      <c r="AF24" s="43">
        <f t="shared" si="3"/>
        <v>8</v>
      </c>
      <c r="AG24" s="43">
        <f t="shared" si="3"/>
        <v>0</v>
      </c>
      <c r="AH24" s="43">
        <f t="shared" si="3"/>
        <v>2</v>
      </c>
      <c r="AI24" s="43">
        <f t="shared" si="3"/>
        <v>2</v>
      </c>
      <c r="AJ24" s="43">
        <f t="shared" si="3"/>
        <v>5</v>
      </c>
      <c r="AK24" s="43">
        <f t="shared" si="3"/>
        <v>12</v>
      </c>
      <c r="AL24" s="43">
        <f t="shared" si="3"/>
        <v>8</v>
      </c>
      <c r="AM24" s="43">
        <f t="shared" si="3"/>
        <v>8</v>
      </c>
      <c r="AN24" s="43">
        <f t="shared" si="3"/>
        <v>0</v>
      </c>
      <c r="AO24" s="43">
        <f t="shared" si="3"/>
        <v>0</v>
      </c>
      <c r="AP24" s="43">
        <f t="shared" si="3"/>
        <v>4</v>
      </c>
      <c r="AQ24" s="43">
        <f t="shared" si="3"/>
        <v>4</v>
      </c>
      <c r="AR24" s="43">
        <f t="shared" si="3"/>
        <v>0</v>
      </c>
      <c r="AS24" s="43">
        <f t="shared" si="3"/>
        <v>0</v>
      </c>
      <c r="AT24" s="43">
        <f t="shared" si="3"/>
        <v>0</v>
      </c>
      <c r="AU24" s="43">
        <f t="shared" si="3"/>
        <v>0</v>
      </c>
      <c r="AV24" s="43">
        <f t="shared" si="3"/>
        <v>0</v>
      </c>
      <c r="AW24" s="43">
        <f t="shared" si="3"/>
        <v>0</v>
      </c>
      <c r="AX24" s="43">
        <f t="shared" si="3"/>
        <v>0</v>
      </c>
      <c r="AY24" s="43">
        <f t="shared" si="3"/>
        <v>0</v>
      </c>
      <c r="AZ24" s="43">
        <f t="shared" si="3"/>
        <v>0</v>
      </c>
      <c r="BA24" s="43" t="e">
        <f t="shared" si="3"/>
        <v>#VALUE!</v>
      </c>
      <c r="BB24" s="43">
        <f t="shared" si="3"/>
        <v>9</v>
      </c>
      <c r="BC24" s="69"/>
      <c r="BD24" s="69"/>
      <c r="BE24" s="69"/>
      <c r="BF24" s="69"/>
      <c r="BG24" s="69"/>
      <c r="BH24" s="69"/>
    </row>
    <row r="25" spans="1:60" s="1" customFormat="1" ht="30" x14ac:dyDescent="0.25">
      <c r="A25" s="34" t="s">
        <v>270</v>
      </c>
      <c r="B25" s="116">
        <v>75</v>
      </c>
      <c r="C25" s="91">
        <v>0</v>
      </c>
      <c r="D25" s="91">
        <v>1</v>
      </c>
      <c r="E25" s="91">
        <v>1</v>
      </c>
      <c r="F25" s="91">
        <v>0</v>
      </c>
      <c r="G25" s="91">
        <v>0</v>
      </c>
      <c r="H25" s="91">
        <v>0</v>
      </c>
      <c r="I25" s="91">
        <v>0</v>
      </c>
      <c r="J25" s="91">
        <v>1</v>
      </c>
      <c r="K25" s="91">
        <v>0</v>
      </c>
      <c r="L25" s="91">
        <v>1</v>
      </c>
      <c r="M25" s="91">
        <v>0</v>
      </c>
      <c r="N25" s="91">
        <v>1</v>
      </c>
      <c r="O25" s="91">
        <v>0</v>
      </c>
      <c r="P25" s="91">
        <v>0</v>
      </c>
      <c r="Q25" s="91">
        <v>0</v>
      </c>
      <c r="R25" s="91">
        <v>0</v>
      </c>
      <c r="S25" s="91">
        <v>0</v>
      </c>
      <c r="T25" s="91">
        <v>2</v>
      </c>
      <c r="U25" s="91">
        <v>2</v>
      </c>
      <c r="V25" s="91">
        <v>1</v>
      </c>
      <c r="W25" s="91">
        <v>2</v>
      </c>
      <c r="X25" s="91">
        <v>2</v>
      </c>
      <c r="Y25" s="91">
        <v>2</v>
      </c>
      <c r="Z25" s="91">
        <v>0</v>
      </c>
      <c r="AA25" s="91">
        <v>0</v>
      </c>
      <c r="AB25" s="92">
        <v>2</v>
      </c>
      <c r="AC25" s="92">
        <v>2</v>
      </c>
      <c r="AD25" s="92">
        <v>0</v>
      </c>
      <c r="AE25" s="92">
        <v>0</v>
      </c>
      <c r="AF25" s="92">
        <v>0</v>
      </c>
      <c r="AG25" s="92">
        <v>0</v>
      </c>
      <c r="AH25" s="92">
        <v>0</v>
      </c>
      <c r="AI25" s="92">
        <v>0</v>
      </c>
      <c r="AJ25" s="92">
        <v>2</v>
      </c>
      <c r="AK25" s="92">
        <v>2</v>
      </c>
      <c r="AL25" s="92">
        <v>2</v>
      </c>
      <c r="AM25" s="92">
        <v>2</v>
      </c>
      <c r="AN25" s="92">
        <v>0</v>
      </c>
      <c r="AO25" s="92">
        <v>0</v>
      </c>
      <c r="AP25" s="92">
        <v>0</v>
      </c>
      <c r="AQ25" s="92">
        <v>0</v>
      </c>
      <c r="AR25" s="92">
        <v>0</v>
      </c>
      <c r="AS25" s="92">
        <v>0</v>
      </c>
      <c r="AT25" s="92">
        <v>0</v>
      </c>
      <c r="AU25" s="92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2">
        <v>0</v>
      </c>
      <c r="BB25" s="92">
        <v>3</v>
      </c>
      <c r="BC25" s="93" t="s">
        <v>271</v>
      </c>
      <c r="BD25" s="93" t="s">
        <v>271</v>
      </c>
      <c r="BE25" s="93" t="s">
        <v>271</v>
      </c>
      <c r="BF25" s="80" t="s">
        <v>57</v>
      </c>
      <c r="BG25" s="80">
        <v>0</v>
      </c>
      <c r="BH25" s="80">
        <v>1300</v>
      </c>
    </row>
    <row r="26" spans="1:60" s="1" customFormat="1" x14ac:dyDescent="0.25">
      <c r="A26" s="34" t="s">
        <v>272</v>
      </c>
      <c r="B26" s="116">
        <v>18</v>
      </c>
      <c r="C26" s="91">
        <v>3</v>
      </c>
      <c r="D26" s="91">
        <v>0</v>
      </c>
      <c r="E26" s="91">
        <v>0</v>
      </c>
      <c r="F26" s="91">
        <v>3</v>
      </c>
      <c r="G26" s="91">
        <v>0</v>
      </c>
      <c r="H26" s="91">
        <v>2</v>
      </c>
      <c r="I26" s="91">
        <v>0</v>
      </c>
      <c r="J26" s="91">
        <v>1</v>
      </c>
      <c r="K26" s="91">
        <v>0</v>
      </c>
      <c r="L26" s="91">
        <v>2</v>
      </c>
      <c r="M26" s="91"/>
      <c r="N26" s="91">
        <v>1</v>
      </c>
      <c r="O26" s="91">
        <v>0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2">
        <v>4</v>
      </c>
      <c r="AC26" s="92">
        <v>4</v>
      </c>
      <c r="AD26" s="92">
        <v>0</v>
      </c>
      <c r="AE26" s="92">
        <v>0</v>
      </c>
      <c r="AF26" s="92">
        <v>0</v>
      </c>
      <c r="AG26" s="92">
        <v>0</v>
      </c>
      <c r="AH26" s="92">
        <v>0</v>
      </c>
      <c r="AI26" s="92">
        <v>0</v>
      </c>
      <c r="AJ26" s="92"/>
      <c r="AK26" s="92">
        <v>0</v>
      </c>
      <c r="AL26" s="92">
        <v>1</v>
      </c>
      <c r="AM26" s="92">
        <v>1</v>
      </c>
      <c r="AN26" s="92">
        <v>0</v>
      </c>
      <c r="AO26" s="92">
        <v>0</v>
      </c>
      <c r="AP26" s="92">
        <v>0</v>
      </c>
      <c r="AQ26" s="92">
        <v>0</v>
      </c>
      <c r="AR26" s="92">
        <v>0</v>
      </c>
      <c r="AS26" s="92">
        <v>0</v>
      </c>
      <c r="AT26" s="92">
        <v>0</v>
      </c>
      <c r="AU26" s="92">
        <v>0</v>
      </c>
      <c r="AV26" s="92">
        <v>0</v>
      </c>
      <c r="AW26" s="92">
        <v>0</v>
      </c>
      <c r="AX26" s="92">
        <v>0</v>
      </c>
      <c r="AY26" s="92">
        <v>0</v>
      </c>
      <c r="AZ26" s="92">
        <v>0</v>
      </c>
      <c r="BA26" s="92">
        <v>0</v>
      </c>
      <c r="BB26" s="92">
        <v>0</v>
      </c>
      <c r="BC26" s="93" t="s">
        <v>273</v>
      </c>
      <c r="BD26" s="93" t="s">
        <v>273</v>
      </c>
      <c r="BE26" s="93" t="s">
        <v>273</v>
      </c>
      <c r="BF26" s="80" t="s">
        <v>57</v>
      </c>
      <c r="BG26" s="80">
        <v>0</v>
      </c>
      <c r="BH26" s="80">
        <v>0</v>
      </c>
    </row>
    <row r="27" spans="1:60" s="1" customFormat="1" x14ac:dyDescent="0.25">
      <c r="A27" s="34" t="s">
        <v>274</v>
      </c>
      <c r="B27" s="116">
        <v>19</v>
      </c>
      <c r="C27" s="91">
        <v>0</v>
      </c>
      <c r="D27" s="91">
        <v>0</v>
      </c>
      <c r="E27" s="91">
        <v>2</v>
      </c>
      <c r="F27" s="91">
        <v>0</v>
      </c>
      <c r="G27" s="91">
        <v>0</v>
      </c>
      <c r="H27" s="91">
        <v>1</v>
      </c>
      <c r="I27" s="91">
        <v>0</v>
      </c>
      <c r="J27" s="91">
        <v>1</v>
      </c>
      <c r="K27" s="91">
        <v>0</v>
      </c>
      <c r="L27" s="91">
        <v>0</v>
      </c>
      <c r="M27" s="91">
        <v>2</v>
      </c>
      <c r="N27" s="91">
        <v>0</v>
      </c>
      <c r="O27" s="91">
        <v>0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1</v>
      </c>
      <c r="W27" s="91">
        <v>2</v>
      </c>
      <c r="X27" s="91">
        <v>2</v>
      </c>
      <c r="Y27" s="91">
        <v>2</v>
      </c>
      <c r="Z27" s="91">
        <v>0</v>
      </c>
      <c r="AA27" s="91">
        <v>0</v>
      </c>
      <c r="AB27" s="92">
        <v>1</v>
      </c>
      <c r="AC27" s="92">
        <v>1</v>
      </c>
      <c r="AD27" s="92">
        <v>0</v>
      </c>
      <c r="AE27" s="92">
        <v>0</v>
      </c>
      <c r="AF27" s="92">
        <v>0</v>
      </c>
      <c r="AG27" s="92">
        <v>0</v>
      </c>
      <c r="AH27" s="92">
        <v>0</v>
      </c>
      <c r="AI27" s="92">
        <v>0</v>
      </c>
      <c r="AJ27" s="92">
        <v>1</v>
      </c>
      <c r="AK27" s="92">
        <v>1</v>
      </c>
      <c r="AL27" s="92">
        <v>1</v>
      </c>
      <c r="AM27" s="92">
        <v>1</v>
      </c>
      <c r="AN27" s="92">
        <v>0</v>
      </c>
      <c r="AO27" s="92">
        <v>0</v>
      </c>
      <c r="AP27" s="92">
        <v>0</v>
      </c>
      <c r="AQ27" s="92">
        <v>0</v>
      </c>
      <c r="AR27" s="92">
        <v>0</v>
      </c>
      <c r="AS27" s="92">
        <v>0</v>
      </c>
      <c r="AT27" s="92">
        <v>0</v>
      </c>
      <c r="AU27" s="92">
        <v>0</v>
      </c>
      <c r="AV27" s="92">
        <v>0</v>
      </c>
      <c r="AW27" s="92">
        <v>0</v>
      </c>
      <c r="AX27" s="92">
        <v>0</v>
      </c>
      <c r="AY27" s="92">
        <v>0</v>
      </c>
      <c r="AZ27" s="92">
        <v>0</v>
      </c>
      <c r="BA27" s="92">
        <v>0</v>
      </c>
      <c r="BB27" s="92">
        <v>2</v>
      </c>
      <c r="BC27" s="93" t="s">
        <v>275</v>
      </c>
      <c r="BD27" s="93" t="s">
        <v>275</v>
      </c>
      <c r="BE27" s="93" t="s">
        <v>276</v>
      </c>
      <c r="BF27" s="93" t="s">
        <v>57</v>
      </c>
      <c r="BG27" s="93">
        <v>0</v>
      </c>
      <c r="BH27" s="80">
        <v>0</v>
      </c>
    </row>
    <row r="28" spans="1:60" s="1" customFormat="1" ht="21.75" customHeight="1" x14ac:dyDescent="0.25">
      <c r="A28" s="34" t="s">
        <v>277</v>
      </c>
      <c r="B28" s="116">
        <v>19</v>
      </c>
      <c r="C28" s="91">
        <v>4</v>
      </c>
      <c r="D28" s="91">
        <v>0</v>
      </c>
      <c r="E28" s="91">
        <v>0</v>
      </c>
      <c r="F28" s="91">
        <v>1</v>
      </c>
      <c r="G28" s="91">
        <v>3</v>
      </c>
      <c r="H28" s="91">
        <v>1</v>
      </c>
      <c r="I28" s="91">
        <v>0</v>
      </c>
      <c r="J28" s="91">
        <v>3</v>
      </c>
      <c r="K28" s="91">
        <v>0</v>
      </c>
      <c r="L28" s="91">
        <v>2</v>
      </c>
      <c r="M28" s="91">
        <v>1</v>
      </c>
      <c r="N28" s="91">
        <v>1</v>
      </c>
      <c r="O28" s="91">
        <v>1</v>
      </c>
      <c r="P28" s="91">
        <v>3</v>
      </c>
      <c r="Q28" s="91">
        <v>0</v>
      </c>
      <c r="R28" s="91">
        <v>4</v>
      </c>
      <c r="S28" s="91">
        <v>0</v>
      </c>
      <c r="T28" s="91">
        <v>4</v>
      </c>
      <c r="U28" s="91">
        <v>7</v>
      </c>
      <c r="V28" s="91">
        <v>1</v>
      </c>
      <c r="W28" s="91">
        <v>3</v>
      </c>
      <c r="X28" s="91">
        <v>0</v>
      </c>
      <c r="Y28" s="91">
        <v>0</v>
      </c>
      <c r="Z28" s="91">
        <v>0</v>
      </c>
      <c r="AA28" s="91">
        <v>0</v>
      </c>
      <c r="AB28" s="92">
        <v>4</v>
      </c>
      <c r="AC28" s="92">
        <v>3</v>
      </c>
      <c r="AD28" s="92">
        <v>1</v>
      </c>
      <c r="AE28" s="92">
        <v>0</v>
      </c>
      <c r="AF28" s="92">
        <v>4</v>
      </c>
      <c r="AG28" s="92">
        <v>0</v>
      </c>
      <c r="AH28" s="92">
        <v>0</v>
      </c>
      <c r="AI28" s="92">
        <v>0</v>
      </c>
      <c r="AJ28" s="92">
        <v>1</v>
      </c>
      <c r="AK28" s="92">
        <v>8</v>
      </c>
      <c r="AL28" s="92">
        <v>0</v>
      </c>
      <c r="AM28" s="92">
        <v>0</v>
      </c>
      <c r="AN28" s="92">
        <v>0</v>
      </c>
      <c r="AO28" s="92">
        <v>0</v>
      </c>
      <c r="AP28" s="92">
        <v>0</v>
      </c>
      <c r="AQ28" s="92">
        <v>0</v>
      </c>
      <c r="AR28" s="92">
        <v>0</v>
      </c>
      <c r="AS28" s="92">
        <v>0</v>
      </c>
      <c r="AT28" s="92">
        <v>0</v>
      </c>
      <c r="AU28" s="92">
        <v>0</v>
      </c>
      <c r="AV28" s="92">
        <v>0</v>
      </c>
      <c r="AW28" s="92">
        <v>0</v>
      </c>
      <c r="AX28" s="92">
        <v>0</v>
      </c>
      <c r="AY28" s="92">
        <v>0</v>
      </c>
      <c r="AZ28" s="92">
        <v>0</v>
      </c>
      <c r="BA28" s="92">
        <v>0</v>
      </c>
      <c r="BB28" s="92">
        <v>4</v>
      </c>
      <c r="BC28" s="93" t="s">
        <v>278</v>
      </c>
      <c r="BD28" s="93" t="s">
        <v>278</v>
      </c>
      <c r="BE28" s="93" t="s">
        <v>278</v>
      </c>
      <c r="BF28" s="80" t="s">
        <v>57</v>
      </c>
      <c r="BG28" s="80">
        <v>0</v>
      </c>
      <c r="BH28" s="80">
        <v>0</v>
      </c>
    </row>
    <row r="29" spans="1:60" s="1" customFormat="1" x14ac:dyDescent="0.25">
      <c r="A29" s="34" t="s">
        <v>279</v>
      </c>
      <c r="B29" s="116">
        <v>22</v>
      </c>
      <c r="C29" s="91">
        <v>2</v>
      </c>
      <c r="D29" s="91">
        <v>0</v>
      </c>
      <c r="E29" s="91">
        <v>2</v>
      </c>
      <c r="F29" s="91">
        <v>0</v>
      </c>
      <c r="G29" s="91">
        <v>0</v>
      </c>
      <c r="H29" s="91">
        <v>0</v>
      </c>
      <c r="I29" s="91">
        <v>1</v>
      </c>
      <c r="J29" s="91">
        <v>1</v>
      </c>
      <c r="K29" s="91">
        <v>0</v>
      </c>
      <c r="L29" s="91">
        <v>0</v>
      </c>
      <c r="M29" s="91">
        <v>2</v>
      </c>
      <c r="N29" s="91">
        <v>0</v>
      </c>
      <c r="O29" s="91">
        <v>0</v>
      </c>
      <c r="P29" s="91">
        <v>0</v>
      </c>
      <c r="Q29" s="91">
        <v>0</v>
      </c>
      <c r="R29" s="91">
        <v>1</v>
      </c>
      <c r="S29" s="91">
        <v>0</v>
      </c>
      <c r="T29" s="91">
        <v>2</v>
      </c>
      <c r="U29" s="91">
        <v>1</v>
      </c>
      <c r="V29" s="91">
        <v>0</v>
      </c>
      <c r="W29" s="91">
        <v>0</v>
      </c>
      <c r="X29" s="91">
        <v>2</v>
      </c>
      <c r="Y29" s="91">
        <v>1</v>
      </c>
      <c r="Z29" s="91">
        <v>0</v>
      </c>
      <c r="AA29" s="91">
        <v>0</v>
      </c>
      <c r="AB29" s="92">
        <v>2</v>
      </c>
      <c r="AC29" s="92">
        <v>2</v>
      </c>
      <c r="AD29" s="92">
        <v>0</v>
      </c>
      <c r="AE29" s="92">
        <v>0</v>
      </c>
      <c r="AF29" s="92">
        <v>0</v>
      </c>
      <c r="AG29" s="92">
        <v>0</v>
      </c>
      <c r="AH29" s="92">
        <v>0</v>
      </c>
      <c r="AI29" s="92">
        <v>0</v>
      </c>
      <c r="AJ29" s="92">
        <v>0</v>
      </c>
      <c r="AK29" s="92">
        <v>0</v>
      </c>
      <c r="AL29" s="92">
        <v>2</v>
      </c>
      <c r="AM29" s="92">
        <v>2</v>
      </c>
      <c r="AN29" s="92">
        <v>0</v>
      </c>
      <c r="AO29" s="92">
        <v>0</v>
      </c>
      <c r="AP29" s="92">
        <v>0</v>
      </c>
      <c r="AQ29" s="92">
        <v>0</v>
      </c>
      <c r="AR29" s="92">
        <v>0</v>
      </c>
      <c r="AS29" s="92">
        <v>0</v>
      </c>
      <c r="AT29" s="92">
        <v>0</v>
      </c>
      <c r="AU29" s="92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2">
        <v>0</v>
      </c>
      <c r="BB29" s="92">
        <v>0</v>
      </c>
      <c r="BC29" s="93" t="s">
        <v>280</v>
      </c>
      <c r="BD29" s="93" t="s">
        <v>280</v>
      </c>
      <c r="BE29" s="93" t="s">
        <v>280</v>
      </c>
      <c r="BF29" s="80" t="s">
        <v>57</v>
      </c>
      <c r="BG29" s="80">
        <v>1500</v>
      </c>
      <c r="BH29" s="80">
        <v>0</v>
      </c>
    </row>
    <row r="30" spans="1:60" s="1" customFormat="1" x14ac:dyDescent="0.25">
      <c r="A30" s="34" t="s">
        <v>281</v>
      </c>
      <c r="B30" s="116">
        <v>16</v>
      </c>
      <c r="C30" s="91">
        <v>3</v>
      </c>
      <c r="D30" s="91">
        <v>0</v>
      </c>
      <c r="E30" s="91">
        <v>1</v>
      </c>
      <c r="F30" s="91">
        <v>1</v>
      </c>
      <c r="G30" s="91">
        <v>1</v>
      </c>
      <c r="H30" s="91">
        <v>0</v>
      </c>
      <c r="I30" s="91">
        <v>0</v>
      </c>
      <c r="J30" s="91">
        <v>3</v>
      </c>
      <c r="K30" s="91">
        <v>0</v>
      </c>
      <c r="L30" s="91">
        <v>0</v>
      </c>
      <c r="M30" s="91">
        <v>0</v>
      </c>
      <c r="N30" s="91">
        <v>0</v>
      </c>
      <c r="O30" s="91">
        <v>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2">
        <v>0</v>
      </c>
      <c r="AC30" s="92">
        <v>0</v>
      </c>
      <c r="AD30" s="92">
        <v>0</v>
      </c>
      <c r="AE30" s="92">
        <v>0</v>
      </c>
      <c r="AF30" s="92">
        <v>0</v>
      </c>
      <c r="AG30" s="92">
        <v>0</v>
      </c>
      <c r="AH30" s="92">
        <v>0</v>
      </c>
      <c r="AI30" s="92">
        <v>0</v>
      </c>
      <c r="AJ30" s="92">
        <v>0</v>
      </c>
      <c r="AK30" s="92">
        <v>0</v>
      </c>
      <c r="AL30" s="92">
        <v>0</v>
      </c>
      <c r="AM30" s="92">
        <v>0</v>
      </c>
      <c r="AN30" s="92">
        <v>0</v>
      </c>
      <c r="AO30" s="92">
        <v>0</v>
      </c>
      <c r="AP30" s="92">
        <v>0</v>
      </c>
      <c r="AQ30" s="92">
        <v>0</v>
      </c>
      <c r="AR30" s="92">
        <v>0</v>
      </c>
      <c r="AS30" s="92">
        <v>0</v>
      </c>
      <c r="AT30" s="92">
        <v>0</v>
      </c>
      <c r="AU30" s="92">
        <v>0</v>
      </c>
      <c r="AV30" s="92">
        <v>0</v>
      </c>
      <c r="AW30" s="92"/>
      <c r="AX30" s="92">
        <v>0</v>
      </c>
      <c r="AY30" s="92">
        <v>0</v>
      </c>
      <c r="AZ30" s="92">
        <v>0</v>
      </c>
      <c r="BA30" s="92">
        <v>0</v>
      </c>
      <c r="BB30" s="92">
        <v>0</v>
      </c>
      <c r="BC30" s="93" t="s">
        <v>282</v>
      </c>
      <c r="BD30" s="93" t="s">
        <v>282</v>
      </c>
      <c r="BE30" s="93" t="s">
        <v>282</v>
      </c>
      <c r="BF30" s="80" t="s">
        <v>54</v>
      </c>
      <c r="BG30" s="80">
        <v>0</v>
      </c>
      <c r="BH30" s="80">
        <v>0</v>
      </c>
    </row>
    <row r="31" spans="1:60" s="1" customFormat="1" x14ac:dyDescent="0.25">
      <c r="A31" s="34" t="s">
        <v>283</v>
      </c>
      <c r="B31" s="116">
        <v>34</v>
      </c>
      <c r="C31" s="160">
        <v>4</v>
      </c>
      <c r="D31" s="160">
        <v>4</v>
      </c>
      <c r="E31" s="160">
        <v>3</v>
      </c>
      <c r="F31" s="91">
        <v>0</v>
      </c>
      <c r="G31" s="91">
        <v>1</v>
      </c>
      <c r="H31" s="91">
        <v>1</v>
      </c>
      <c r="I31" s="91">
        <v>1</v>
      </c>
      <c r="J31" s="91">
        <v>0</v>
      </c>
      <c r="K31" s="91">
        <v>0</v>
      </c>
      <c r="L31" s="91">
        <v>2</v>
      </c>
      <c r="M31" s="91">
        <v>0</v>
      </c>
      <c r="N31" s="91">
        <v>2</v>
      </c>
      <c r="O31" s="91">
        <v>0</v>
      </c>
      <c r="P31" s="91">
        <v>1</v>
      </c>
      <c r="Q31" s="91">
        <v>0</v>
      </c>
      <c r="R31" s="91">
        <v>4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2">
        <v>4</v>
      </c>
      <c r="AC31" s="92">
        <v>2</v>
      </c>
      <c r="AD31" s="92">
        <v>2</v>
      </c>
      <c r="AE31" s="92">
        <v>0</v>
      </c>
      <c r="AF31" s="92">
        <v>4</v>
      </c>
      <c r="AG31" s="92">
        <v>0</v>
      </c>
      <c r="AH31" s="92">
        <v>2</v>
      </c>
      <c r="AI31" s="92">
        <v>2</v>
      </c>
      <c r="AJ31" s="92">
        <v>1</v>
      </c>
      <c r="AK31" s="92">
        <v>1</v>
      </c>
      <c r="AL31" s="92">
        <v>2</v>
      </c>
      <c r="AM31" s="92">
        <v>2</v>
      </c>
      <c r="AN31" s="92">
        <v>0</v>
      </c>
      <c r="AO31" s="92">
        <v>0</v>
      </c>
      <c r="AP31" s="92">
        <v>4</v>
      </c>
      <c r="AQ31" s="92">
        <v>4</v>
      </c>
      <c r="AR31" s="92">
        <v>0</v>
      </c>
      <c r="AS31" s="92">
        <v>0</v>
      </c>
      <c r="AT31" s="92">
        <v>0</v>
      </c>
      <c r="AU31" s="92">
        <v>0</v>
      </c>
      <c r="AV31" s="92">
        <v>0</v>
      </c>
      <c r="AW31" s="92">
        <v>0</v>
      </c>
      <c r="AX31" s="92">
        <v>0</v>
      </c>
      <c r="AY31" s="92">
        <v>0</v>
      </c>
      <c r="AZ31" s="92">
        <v>0</v>
      </c>
      <c r="BA31" s="92" t="s">
        <v>284</v>
      </c>
      <c r="BB31" s="92">
        <v>0</v>
      </c>
      <c r="BC31" s="93" t="s">
        <v>285</v>
      </c>
      <c r="BD31" s="93" t="s">
        <v>285</v>
      </c>
      <c r="BE31" s="93" t="s">
        <v>286</v>
      </c>
      <c r="BF31" s="80" t="s">
        <v>57</v>
      </c>
      <c r="BG31" s="80">
        <v>4000</v>
      </c>
      <c r="BH31" s="80">
        <v>0</v>
      </c>
    </row>
    <row r="32" spans="1:60" ht="18.75" x14ac:dyDescent="0.3">
      <c r="A32" s="66" t="s">
        <v>90</v>
      </c>
      <c r="B32" s="43">
        <f t="shared" ref="B32:AG32" si="4">B33+B34+B35</f>
        <v>69</v>
      </c>
      <c r="C32" s="43">
        <f t="shared" si="4"/>
        <v>5</v>
      </c>
      <c r="D32" s="43">
        <f t="shared" si="4"/>
        <v>0</v>
      </c>
      <c r="E32" s="43">
        <f t="shared" si="4"/>
        <v>0</v>
      </c>
      <c r="F32" s="43">
        <f t="shared" si="4"/>
        <v>1</v>
      </c>
      <c r="G32" s="43">
        <f t="shared" si="4"/>
        <v>1</v>
      </c>
      <c r="H32" s="43">
        <f t="shared" si="4"/>
        <v>3</v>
      </c>
      <c r="I32" s="43">
        <f t="shared" si="4"/>
        <v>0</v>
      </c>
      <c r="J32" s="43">
        <f t="shared" si="4"/>
        <v>1</v>
      </c>
      <c r="K32" s="43">
        <f t="shared" si="4"/>
        <v>2</v>
      </c>
      <c r="L32" s="43">
        <f t="shared" si="4"/>
        <v>0</v>
      </c>
      <c r="M32" s="43">
        <f t="shared" si="4"/>
        <v>1</v>
      </c>
      <c r="N32" s="43">
        <f t="shared" si="4"/>
        <v>0</v>
      </c>
      <c r="O32" s="43">
        <f t="shared" si="4"/>
        <v>5</v>
      </c>
      <c r="P32" s="43">
        <f t="shared" si="4"/>
        <v>0</v>
      </c>
      <c r="Q32" s="43">
        <f t="shared" si="4"/>
        <v>0</v>
      </c>
      <c r="R32" s="43">
        <f t="shared" si="4"/>
        <v>0</v>
      </c>
      <c r="S32" s="43">
        <f t="shared" si="4"/>
        <v>0</v>
      </c>
      <c r="T32" s="43">
        <f t="shared" si="4"/>
        <v>0</v>
      </c>
      <c r="U32" s="43">
        <f t="shared" si="4"/>
        <v>0</v>
      </c>
      <c r="V32" s="43">
        <f t="shared" si="4"/>
        <v>0</v>
      </c>
      <c r="W32" s="43">
        <f t="shared" si="4"/>
        <v>0</v>
      </c>
      <c r="X32" s="43">
        <f t="shared" si="4"/>
        <v>0</v>
      </c>
      <c r="Y32" s="43">
        <f t="shared" si="4"/>
        <v>0</v>
      </c>
      <c r="Z32" s="43">
        <f t="shared" si="4"/>
        <v>0</v>
      </c>
      <c r="AA32" s="43">
        <f t="shared" si="4"/>
        <v>0</v>
      </c>
      <c r="AB32" s="43">
        <f t="shared" si="4"/>
        <v>1</v>
      </c>
      <c r="AC32" s="43">
        <f t="shared" si="4"/>
        <v>0</v>
      </c>
      <c r="AD32" s="43">
        <f t="shared" si="4"/>
        <v>1</v>
      </c>
      <c r="AE32" s="43">
        <f t="shared" si="4"/>
        <v>0</v>
      </c>
      <c r="AF32" s="43">
        <f t="shared" si="4"/>
        <v>0</v>
      </c>
      <c r="AG32" s="43">
        <f t="shared" si="4"/>
        <v>0</v>
      </c>
      <c r="AH32" s="43">
        <f t="shared" ref="AH32:BM32" si="5">AH33+AH34+AH35</f>
        <v>0</v>
      </c>
      <c r="AI32" s="43">
        <f t="shared" si="5"/>
        <v>0</v>
      </c>
      <c r="AJ32" s="43">
        <f t="shared" si="5"/>
        <v>0</v>
      </c>
      <c r="AK32" s="43">
        <f t="shared" si="5"/>
        <v>0</v>
      </c>
      <c r="AL32" s="43">
        <f t="shared" si="5"/>
        <v>0</v>
      </c>
      <c r="AM32" s="43">
        <f t="shared" si="5"/>
        <v>0</v>
      </c>
      <c r="AN32" s="43">
        <f t="shared" si="5"/>
        <v>0</v>
      </c>
      <c r="AO32" s="43">
        <f t="shared" si="5"/>
        <v>0</v>
      </c>
      <c r="AP32" s="43">
        <f t="shared" si="5"/>
        <v>0</v>
      </c>
      <c r="AQ32" s="43">
        <f t="shared" si="5"/>
        <v>0</v>
      </c>
      <c r="AR32" s="43">
        <f t="shared" si="5"/>
        <v>0</v>
      </c>
      <c r="AS32" s="43">
        <f t="shared" si="5"/>
        <v>0</v>
      </c>
      <c r="AT32" s="43">
        <f t="shared" si="5"/>
        <v>0</v>
      </c>
      <c r="AU32" s="43">
        <f t="shared" si="5"/>
        <v>0</v>
      </c>
      <c r="AV32" s="43">
        <f t="shared" si="5"/>
        <v>0</v>
      </c>
      <c r="AW32" s="43">
        <f t="shared" si="5"/>
        <v>0</v>
      </c>
      <c r="AX32" s="43">
        <f t="shared" si="5"/>
        <v>0</v>
      </c>
      <c r="AY32" s="43">
        <f t="shared" si="5"/>
        <v>0</v>
      </c>
      <c r="AZ32" s="43">
        <f t="shared" si="5"/>
        <v>0</v>
      </c>
      <c r="BA32" s="43">
        <f t="shared" si="5"/>
        <v>0</v>
      </c>
      <c r="BB32" s="43">
        <f t="shared" si="5"/>
        <v>1</v>
      </c>
      <c r="BC32" s="69"/>
      <c r="BD32" s="21"/>
      <c r="BE32" s="69"/>
      <c r="BF32" s="69"/>
      <c r="BG32" s="69"/>
      <c r="BH32" s="69"/>
    </row>
    <row r="33" spans="1:60" x14ac:dyDescent="0.25">
      <c r="A33" s="148" t="s">
        <v>287</v>
      </c>
      <c r="B33" s="37">
        <v>25</v>
      </c>
      <c r="C33" s="38">
        <v>2</v>
      </c>
      <c r="D33" s="38">
        <v>0</v>
      </c>
      <c r="E33" s="38">
        <v>0</v>
      </c>
      <c r="F33" s="38">
        <v>1</v>
      </c>
      <c r="G33" s="38">
        <v>1</v>
      </c>
      <c r="H33" s="38">
        <v>1</v>
      </c>
      <c r="I33" s="38">
        <v>0</v>
      </c>
      <c r="J33" s="38">
        <v>1</v>
      </c>
      <c r="K33" s="38">
        <v>1</v>
      </c>
      <c r="L33" s="38">
        <v>0</v>
      </c>
      <c r="M33" s="38">
        <v>1</v>
      </c>
      <c r="N33" s="38">
        <v>0</v>
      </c>
      <c r="O33" s="38">
        <v>2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8">
        <v>0</v>
      </c>
      <c r="X33" s="38">
        <v>0</v>
      </c>
      <c r="Y33" s="38">
        <v>0</v>
      </c>
      <c r="Z33" s="38">
        <v>0</v>
      </c>
      <c r="AA33" s="38">
        <v>0</v>
      </c>
      <c r="AB33" s="39">
        <v>1</v>
      </c>
      <c r="AC33" s="39">
        <v>0</v>
      </c>
      <c r="AD33" s="39">
        <v>1</v>
      </c>
      <c r="AE33" s="39">
        <v>0</v>
      </c>
      <c r="AF33" s="39">
        <v>0</v>
      </c>
      <c r="AG33" s="39">
        <v>0</v>
      </c>
      <c r="AH33" s="39">
        <v>0</v>
      </c>
      <c r="AI33" s="39">
        <v>0</v>
      </c>
      <c r="AJ33" s="39">
        <v>0</v>
      </c>
      <c r="AK33" s="39"/>
      <c r="AL33" s="39"/>
      <c r="AM33" s="39">
        <v>0</v>
      </c>
      <c r="AN33" s="39">
        <v>0</v>
      </c>
      <c r="AO33" s="39">
        <v>0</v>
      </c>
      <c r="AP33" s="39">
        <v>0</v>
      </c>
      <c r="AQ33" s="39">
        <v>0</v>
      </c>
      <c r="AR33" s="39">
        <v>0</v>
      </c>
      <c r="AS33" s="39">
        <v>0</v>
      </c>
      <c r="AT33" s="39">
        <v>0</v>
      </c>
      <c r="AU33" s="39">
        <v>0</v>
      </c>
      <c r="AV33" s="39">
        <v>0</v>
      </c>
      <c r="AW33" s="39">
        <v>0</v>
      </c>
      <c r="AX33" s="39">
        <v>0</v>
      </c>
      <c r="AY33" s="39">
        <v>0</v>
      </c>
      <c r="AZ33" s="39">
        <v>0</v>
      </c>
      <c r="BA33" s="39">
        <v>0</v>
      </c>
      <c r="BB33" s="39">
        <v>1</v>
      </c>
      <c r="BC33" s="161" t="s">
        <v>288</v>
      </c>
      <c r="BD33" s="21"/>
      <c r="BE33" s="161" t="s">
        <v>288</v>
      </c>
      <c r="BF33" s="21" t="s">
        <v>57</v>
      </c>
      <c r="BG33" s="21">
        <v>2000</v>
      </c>
      <c r="BH33" s="21">
        <v>0</v>
      </c>
    </row>
    <row r="34" spans="1:60" ht="30" x14ac:dyDescent="0.25">
      <c r="A34" s="148" t="s">
        <v>289</v>
      </c>
      <c r="B34" s="37">
        <v>14</v>
      </c>
      <c r="C34" s="38">
        <v>3</v>
      </c>
      <c r="D34" s="38">
        <v>0</v>
      </c>
      <c r="E34" s="38">
        <v>0</v>
      </c>
      <c r="F34" s="38">
        <v>0</v>
      </c>
      <c r="G34" s="38">
        <v>0</v>
      </c>
      <c r="H34" s="38">
        <v>2</v>
      </c>
      <c r="I34" s="38">
        <v>0</v>
      </c>
      <c r="J34" s="38">
        <v>0</v>
      </c>
      <c r="K34" s="38">
        <v>1</v>
      </c>
      <c r="L34" s="38">
        <v>0</v>
      </c>
      <c r="M34" s="38">
        <v>0</v>
      </c>
      <c r="N34" s="38">
        <v>0</v>
      </c>
      <c r="O34" s="38">
        <v>3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38">
        <v>0</v>
      </c>
      <c r="Z34" s="38">
        <v>0</v>
      </c>
      <c r="AA34" s="38">
        <v>0</v>
      </c>
      <c r="AB34" s="39">
        <v>0</v>
      </c>
      <c r="AC34" s="39">
        <v>0</v>
      </c>
      <c r="AD34" s="39">
        <v>0</v>
      </c>
      <c r="AE34" s="39">
        <v>0</v>
      </c>
      <c r="AF34" s="39">
        <v>0</v>
      </c>
      <c r="AG34" s="39">
        <v>0</v>
      </c>
      <c r="AH34" s="39">
        <v>0</v>
      </c>
      <c r="AI34" s="39">
        <v>0</v>
      </c>
      <c r="AJ34" s="39">
        <v>0</v>
      </c>
      <c r="AK34" s="39">
        <v>0</v>
      </c>
      <c r="AL34" s="39">
        <v>0</v>
      </c>
      <c r="AM34" s="39">
        <v>0</v>
      </c>
      <c r="AN34" s="39">
        <v>0</v>
      </c>
      <c r="AO34" s="39">
        <v>0</v>
      </c>
      <c r="AP34" s="39">
        <v>0</v>
      </c>
      <c r="AQ34" s="39">
        <v>0</v>
      </c>
      <c r="AR34" s="39">
        <v>0</v>
      </c>
      <c r="AS34" s="39">
        <v>0</v>
      </c>
      <c r="AT34" s="39">
        <v>0</v>
      </c>
      <c r="AU34" s="39">
        <v>0</v>
      </c>
      <c r="AV34" s="39">
        <v>0</v>
      </c>
      <c r="AW34" s="39">
        <v>0</v>
      </c>
      <c r="AX34" s="39">
        <v>0</v>
      </c>
      <c r="AY34" s="39">
        <v>0</v>
      </c>
      <c r="AZ34" s="39">
        <v>0</v>
      </c>
      <c r="BA34" s="39">
        <v>0</v>
      </c>
      <c r="BB34" s="39">
        <v>0</v>
      </c>
      <c r="BC34" s="23" t="s">
        <v>290</v>
      </c>
      <c r="BD34" s="23" t="s">
        <v>290</v>
      </c>
      <c r="BE34" s="23" t="s">
        <v>291</v>
      </c>
      <c r="BF34" s="21" t="s">
        <v>57</v>
      </c>
      <c r="BG34" s="21">
        <v>0</v>
      </c>
      <c r="BH34" s="21">
        <v>0</v>
      </c>
    </row>
    <row r="35" spans="1:60" ht="30" x14ac:dyDescent="0.25">
      <c r="A35" s="148" t="s">
        <v>292</v>
      </c>
      <c r="B35" s="37">
        <v>30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8">
        <v>0</v>
      </c>
      <c r="X35" s="38">
        <v>0</v>
      </c>
      <c r="Y35" s="38">
        <v>0</v>
      </c>
      <c r="Z35" s="38">
        <v>0</v>
      </c>
      <c r="AA35" s="38">
        <v>0</v>
      </c>
      <c r="AB35" s="39">
        <v>0</v>
      </c>
      <c r="AC35" s="39">
        <v>0</v>
      </c>
      <c r="AD35" s="39">
        <v>0</v>
      </c>
      <c r="AE35" s="39">
        <v>0</v>
      </c>
      <c r="AF35" s="39">
        <v>0</v>
      </c>
      <c r="AG35" s="39">
        <v>0</v>
      </c>
      <c r="AH35" s="39">
        <v>0</v>
      </c>
      <c r="AI35" s="39">
        <v>0</v>
      </c>
      <c r="AJ35" s="39">
        <v>0</v>
      </c>
      <c r="AK35" s="39">
        <v>0</v>
      </c>
      <c r="AL35" s="39">
        <v>0</v>
      </c>
      <c r="AM35" s="39">
        <v>0</v>
      </c>
      <c r="AN35" s="39">
        <v>0</v>
      </c>
      <c r="AO35" s="39">
        <v>0</v>
      </c>
      <c r="AP35" s="39">
        <v>0</v>
      </c>
      <c r="AQ35" s="39">
        <v>0</v>
      </c>
      <c r="AR35" s="39">
        <v>0</v>
      </c>
      <c r="AS35" s="39">
        <v>0</v>
      </c>
      <c r="AT35" s="39">
        <v>0</v>
      </c>
      <c r="AU35" s="39">
        <v>0</v>
      </c>
      <c r="AV35" s="39">
        <v>0</v>
      </c>
      <c r="AW35" s="39">
        <v>0</v>
      </c>
      <c r="AX35" s="39">
        <v>0</v>
      </c>
      <c r="AY35" s="39">
        <v>0</v>
      </c>
      <c r="AZ35" s="39">
        <v>0</v>
      </c>
      <c r="BA35" s="39">
        <v>0</v>
      </c>
      <c r="BB35" s="39">
        <v>0</v>
      </c>
      <c r="BC35" s="21">
        <v>0</v>
      </c>
      <c r="BD35" s="21">
        <v>0</v>
      </c>
      <c r="BE35" s="21">
        <v>0</v>
      </c>
      <c r="BF35" s="21">
        <v>0</v>
      </c>
      <c r="BG35" s="21">
        <v>0</v>
      </c>
      <c r="BH35" s="21">
        <v>0</v>
      </c>
    </row>
    <row r="36" spans="1:60" ht="18.75" x14ac:dyDescent="0.3">
      <c r="A36" s="71" t="s">
        <v>93</v>
      </c>
      <c r="B36" s="43">
        <f t="shared" ref="B36:AG36" si="6">B32+B24+B10</f>
        <v>600</v>
      </c>
      <c r="C36" s="43">
        <f t="shared" si="6"/>
        <v>67</v>
      </c>
      <c r="D36" s="43">
        <f t="shared" si="6"/>
        <v>8</v>
      </c>
      <c r="E36" s="43">
        <f t="shared" si="6"/>
        <v>18</v>
      </c>
      <c r="F36" s="43">
        <f t="shared" si="6"/>
        <v>19</v>
      </c>
      <c r="G36" s="43">
        <f t="shared" si="6"/>
        <v>12</v>
      </c>
      <c r="H36" s="43">
        <f t="shared" si="6"/>
        <v>40</v>
      </c>
      <c r="I36" s="43">
        <f t="shared" si="6"/>
        <v>2</v>
      </c>
      <c r="J36" s="43">
        <f t="shared" si="6"/>
        <v>25</v>
      </c>
      <c r="K36" s="43">
        <f t="shared" si="6"/>
        <v>6</v>
      </c>
      <c r="L36" s="43">
        <f t="shared" si="6"/>
        <v>7</v>
      </c>
      <c r="M36" s="43">
        <f t="shared" si="6"/>
        <v>9</v>
      </c>
      <c r="N36" s="43">
        <f t="shared" si="6"/>
        <v>6</v>
      </c>
      <c r="O36" s="43">
        <f t="shared" si="6"/>
        <v>10</v>
      </c>
      <c r="P36" s="43">
        <f t="shared" si="6"/>
        <v>17</v>
      </c>
      <c r="Q36" s="43">
        <f t="shared" si="6"/>
        <v>0</v>
      </c>
      <c r="R36" s="43">
        <f t="shared" si="6"/>
        <v>14</v>
      </c>
      <c r="S36" s="43">
        <f t="shared" si="6"/>
        <v>1</v>
      </c>
      <c r="T36" s="43">
        <f t="shared" si="6"/>
        <v>8</v>
      </c>
      <c r="U36" s="43">
        <f t="shared" si="6"/>
        <v>10</v>
      </c>
      <c r="V36" s="43">
        <f t="shared" si="6"/>
        <v>9</v>
      </c>
      <c r="W36" s="43">
        <f t="shared" si="6"/>
        <v>13</v>
      </c>
      <c r="X36" s="43">
        <f t="shared" si="6"/>
        <v>13</v>
      </c>
      <c r="Y36" s="43">
        <f t="shared" si="6"/>
        <v>12</v>
      </c>
      <c r="Z36" s="43">
        <f t="shared" si="6"/>
        <v>2</v>
      </c>
      <c r="AA36" s="43">
        <f t="shared" si="6"/>
        <v>5</v>
      </c>
      <c r="AB36" s="43">
        <f t="shared" si="6"/>
        <v>31</v>
      </c>
      <c r="AC36" s="43">
        <f t="shared" si="6"/>
        <v>17</v>
      </c>
      <c r="AD36" s="43">
        <f t="shared" si="6"/>
        <v>9</v>
      </c>
      <c r="AE36" s="43">
        <f t="shared" si="6"/>
        <v>5</v>
      </c>
      <c r="AF36" s="43">
        <f t="shared" si="6"/>
        <v>12</v>
      </c>
      <c r="AG36" s="43">
        <f t="shared" si="6"/>
        <v>0</v>
      </c>
      <c r="AH36" s="43">
        <f t="shared" ref="AH36:BB36" si="7">AH32+AH24+AH10</f>
        <v>2</v>
      </c>
      <c r="AI36" s="43">
        <f t="shared" si="7"/>
        <v>2</v>
      </c>
      <c r="AJ36" s="43">
        <f t="shared" si="7"/>
        <v>9</v>
      </c>
      <c r="AK36" s="43">
        <f t="shared" si="7"/>
        <v>16</v>
      </c>
      <c r="AL36" s="43">
        <f t="shared" si="7"/>
        <v>9</v>
      </c>
      <c r="AM36" s="43">
        <f t="shared" si="7"/>
        <v>9</v>
      </c>
      <c r="AN36" s="43">
        <f t="shared" si="7"/>
        <v>0</v>
      </c>
      <c r="AO36" s="43">
        <f t="shared" si="7"/>
        <v>0</v>
      </c>
      <c r="AP36" s="43">
        <f t="shared" si="7"/>
        <v>4</v>
      </c>
      <c r="AQ36" s="43">
        <f t="shared" si="7"/>
        <v>4</v>
      </c>
      <c r="AR36" s="43">
        <f t="shared" si="7"/>
        <v>2</v>
      </c>
      <c r="AS36" s="43">
        <f t="shared" si="7"/>
        <v>2</v>
      </c>
      <c r="AT36" s="43">
        <f t="shared" si="7"/>
        <v>1</v>
      </c>
      <c r="AU36" s="43">
        <f t="shared" si="7"/>
        <v>1</v>
      </c>
      <c r="AV36" s="43">
        <f t="shared" si="7"/>
        <v>0</v>
      </c>
      <c r="AW36" s="43">
        <f t="shared" si="7"/>
        <v>0</v>
      </c>
      <c r="AX36" s="43">
        <f t="shared" si="7"/>
        <v>0</v>
      </c>
      <c r="AY36" s="43">
        <f t="shared" si="7"/>
        <v>0</v>
      </c>
      <c r="AZ36" s="43">
        <f t="shared" si="7"/>
        <v>0</v>
      </c>
      <c r="BA36" s="43" t="e">
        <f t="shared" si="7"/>
        <v>#VALUE!</v>
      </c>
      <c r="BB36" s="43">
        <f t="shared" si="7"/>
        <v>15</v>
      </c>
      <c r="BC36" s="69"/>
      <c r="BD36" s="69"/>
      <c r="BE36" s="69"/>
      <c r="BF36" s="69"/>
      <c r="BG36" s="69"/>
      <c r="BH36" s="69"/>
    </row>
    <row r="37" spans="1:60" x14ac:dyDescent="0.2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</row>
    <row r="38" spans="1:60" x14ac:dyDescent="0.2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</row>
    <row r="39" spans="1:60" x14ac:dyDescent="0.25">
      <c r="A39" s="451" t="s">
        <v>94</v>
      </c>
      <c r="B39" s="451"/>
      <c r="C39" s="2"/>
      <c r="D39" s="2"/>
      <c r="E39" s="72" t="s">
        <v>293</v>
      </c>
      <c r="F39" s="72" t="s">
        <v>294</v>
      </c>
      <c r="G39" s="72" t="s">
        <v>295</v>
      </c>
      <c r="H39" s="72" t="s">
        <v>95</v>
      </c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</row>
    <row r="40" spans="1:60" x14ac:dyDescent="0.25">
      <c r="A40" s="2"/>
      <c r="B40" s="2"/>
      <c r="C40" s="2"/>
      <c r="D40" s="2"/>
      <c r="E40" s="452" t="s">
        <v>96</v>
      </c>
      <c r="F40" s="452"/>
      <c r="G40" s="452"/>
      <c r="H40" s="452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</row>
    <row r="41" spans="1:60" x14ac:dyDescent="0.25">
      <c r="A41" s="453" t="s">
        <v>296</v>
      </c>
      <c r="B41" s="453"/>
      <c r="C41" s="453"/>
      <c r="D41" s="453"/>
      <c r="E41" s="453"/>
      <c r="F41" s="453"/>
      <c r="G41" s="453"/>
      <c r="H41" s="453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</row>
    <row r="42" spans="1:60" x14ac:dyDescent="0.25">
      <c r="A42" s="452" t="s">
        <v>97</v>
      </c>
      <c r="B42" s="452"/>
      <c r="C42" s="452"/>
      <c r="D42" s="452"/>
      <c r="E42" s="452"/>
      <c r="F42" s="452"/>
      <c r="G42" s="142"/>
      <c r="H42" s="142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</row>
  </sheetData>
  <mergeCells count="65">
    <mergeCell ref="A39:B39"/>
    <mergeCell ref="E40:H40"/>
    <mergeCell ref="A41:H41"/>
    <mergeCell ref="A42:F42"/>
    <mergeCell ref="AX6:BA7"/>
    <mergeCell ref="BB6:BB8"/>
    <mergeCell ref="L7:L8"/>
    <mergeCell ref="M7:M8"/>
    <mergeCell ref="N7:N8"/>
    <mergeCell ref="O7:O8"/>
    <mergeCell ref="P7:P8"/>
    <mergeCell ref="Q7:Q8"/>
    <mergeCell ref="T7:U7"/>
    <mergeCell ref="V7:W7"/>
    <mergeCell ref="X7:Y7"/>
    <mergeCell ref="Z7:AA7"/>
    <mergeCell ref="AH7:AI7"/>
    <mergeCell ref="AJ7:AK7"/>
    <mergeCell ref="AL7:AM7"/>
    <mergeCell ref="AN7:AO7"/>
    <mergeCell ref="AE6:AE8"/>
    <mergeCell ref="AF6:AF8"/>
    <mergeCell ref="AG6:AG8"/>
    <mergeCell ref="AH6:AO6"/>
    <mergeCell ref="AP6:AW6"/>
    <mergeCell ref="AP7:AQ7"/>
    <mergeCell ref="AR7:AS7"/>
    <mergeCell ref="AT7:AU7"/>
    <mergeCell ref="AV7:AW7"/>
    <mergeCell ref="R6:R8"/>
    <mergeCell ref="S6:S8"/>
    <mergeCell ref="T6:AA6"/>
    <mergeCell ref="AC6:AC8"/>
    <mergeCell ref="AD6:AD8"/>
    <mergeCell ref="I6:I8"/>
    <mergeCell ref="J6:J8"/>
    <mergeCell ref="K6:K8"/>
    <mergeCell ref="L6:N6"/>
    <mergeCell ref="O6:Q6"/>
    <mergeCell ref="BD3:BD8"/>
    <mergeCell ref="BE3:BE8"/>
    <mergeCell ref="BF3:BF8"/>
    <mergeCell ref="BG3:BG8"/>
    <mergeCell ref="BH3:BH8"/>
    <mergeCell ref="A3:A8"/>
    <mergeCell ref="B3:B8"/>
    <mergeCell ref="C3:AA3"/>
    <mergeCell ref="AB3:BA3"/>
    <mergeCell ref="BC3:BC8"/>
    <mergeCell ref="C4:AA4"/>
    <mergeCell ref="AB4:BA4"/>
    <mergeCell ref="C5:C8"/>
    <mergeCell ref="E5:AA5"/>
    <mergeCell ref="AB5:AB8"/>
    <mergeCell ref="AC5:BA5"/>
    <mergeCell ref="D6:D8"/>
    <mergeCell ref="E6:E8"/>
    <mergeCell ref="F6:F8"/>
    <mergeCell ref="G6:G8"/>
    <mergeCell ref="H6:H8"/>
    <mergeCell ref="A1:O1"/>
    <mergeCell ref="AX1:AX2"/>
    <mergeCell ref="AY1:AY2"/>
    <mergeCell ref="AZ1:AZ2"/>
    <mergeCell ref="A2:M2"/>
  </mergeCells>
  <hyperlinks>
    <hyperlink ref="BD11" r:id="rId1" xr:uid="{00000000-0004-0000-0600-000000000000}"/>
    <hyperlink ref="BE11" r:id="rId2" xr:uid="{00000000-0004-0000-0600-000001000000}"/>
    <hyperlink ref="BD12" r:id="rId3" xr:uid="{00000000-0004-0000-0600-000002000000}"/>
    <hyperlink ref="BE12" r:id="rId4" xr:uid="{00000000-0004-0000-0600-000003000000}"/>
    <hyperlink ref="BD13" r:id="rId5" xr:uid="{00000000-0004-0000-0600-000004000000}"/>
    <hyperlink ref="BD14" r:id="rId6" xr:uid="{00000000-0004-0000-0600-000005000000}"/>
    <hyperlink ref="BE14" r:id="rId7" xr:uid="{00000000-0004-0000-0600-000006000000}"/>
    <hyperlink ref="BF14" r:id="rId8" xr:uid="{00000000-0004-0000-0600-000007000000}"/>
    <hyperlink ref="BD16" r:id="rId9" xr:uid="{00000000-0004-0000-0600-000008000000}"/>
    <hyperlink ref="BE16" r:id="rId10" xr:uid="{00000000-0004-0000-0600-000009000000}"/>
    <hyperlink ref="BD17" r:id="rId11" xr:uid="{00000000-0004-0000-0600-00000A000000}"/>
    <hyperlink ref="BE17" r:id="rId12" xr:uid="{00000000-0004-0000-0600-00000B000000}"/>
    <hyperlink ref="BD18" r:id="rId13" xr:uid="{00000000-0004-0000-0600-00000C000000}"/>
    <hyperlink ref="BE18" r:id="rId14" xr:uid="{00000000-0004-0000-0600-00000D000000}"/>
    <hyperlink ref="BD19" r:id="rId15" xr:uid="{00000000-0004-0000-0600-00000E000000}"/>
    <hyperlink ref="BE19" r:id="rId16" xr:uid="{00000000-0004-0000-0600-00000F000000}"/>
    <hyperlink ref="BD20" r:id="rId17" xr:uid="{00000000-0004-0000-0600-000010000000}"/>
    <hyperlink ref="BE20" r:id="rId18" xr:uid="{00000000-0004-0000-0600-000011000000}"/>
    <hyperlink ref="BD21" r:id="rId19" xr:uid="{00000000-0004-0000-0600-000012000000}"/>
    <hyperlink ref="BE21" r:id="rId20" xr:uid="{00000000-0004-0000-0600-000013000000}"/>
    <hyperlink ref="BF21" r:id="rId21" xr:uid="{00000000-0004-0000-0600-000014000000}"/>
    <hyperlink ref="BD22" r:id="rId22" xr:uid="{00000000-0004-0000-0600-000015000000}"/>
    <hyperlink ref="BE22" r:id="rId23" xr:uid="{00000000-0004-0000-0600-000016000000}"/>
    <hyperlink ref="BD23" r:id="rId24" xr:uid="{00000000-0004-0000-0600-000017000000}"/>
    <hyperlink ref="BE23" r:id="rId25" xr:uid="{00000000-0004-0000-0600-000018000000}"/>
    <hyperlink ref="BC25" r:id="rId26" xr:uid="{00000000-0004-0000-0600-000019000000}"/>
    <hyperlink ref="BD25" r:id="rId27" xr:uid="{00000000-0004-0000-0600-00001A000000}"/>
    <hyperlink ref="BE25" r:id="rId28" xr:uid="{00000000-0004-0000-0600-00001B000000}"/>
    <hyperlink ref="BC26" r:id="rId29" xr:uid="{00000000-0004-0000-0600-00001C000000}"/>
    <hyperlink ref="BD26" r:id="rId30" xr:uid="{00000000-0004-0000-0600-00001D000000}"/>
    <hyperlink ref="BE26" r:id="rId31" xr:uid="{00000000-0004-0000-0600-00001E000000}"/>
    <hyperlink ref="BC27" r:id="rId32" xr:uid="{00000000-0004-0000-0600-00001F000000}"/>
    <hyperlink ref="BD27" r:id="rId33" xr:uid="{00000000-0004-0000-0600-000020000000}"/>
    <hyperlink ref="BE27" r:id="rId34" xr:uid="{00000000-0004-0000-0600-000021000000}"/>
    <hyperlink ref="BF27" r:id="rId35" xr:uid="{00000000-0004-0000-0600-000022000000}"/>
    <hyperlink ref="BC28" r:id="rId36" xr:uid="{00000000-0004-0000-0600-000023000000}"/>
    <hyperlink ref="BD28" r:id="rId37" xr:uid="{00000000-0004-0000-0600-000024000000}"/>
    <hyperlink ref="BE28" r:id="rId38" xr:uid="{00000000-0004-0000-0600-000025000000}"/>
    <hyperlink ref="BC29" r:id="rId39" xr:uid="{00000000-0004-0000-0600-000026000000}"/>
    <hyperlink ref="BD29" r:id="rId40" xr:uid="{00000000-0004-0000-0600-000027000000}"/>
    <hyperlink ref="BE29" r:id="rId41" xr:uid="{00000000-0004-0000-0600-000028000000}"/>
    <hyperlink ref="BC30" r:id="rId42" xr:uid="{00000000-0004-0000-0600-000029000000}"/>
    <hyperlink ref="BD30" r:id="rId43" xr:uid="{00000000-0004-0000-0600-00002A000000}"/>
    <hyperlink ref="BE30" r:id="rId44" xr:uid="{00000000-0004-0000-0600-00002B000000}"/>
    <hyperlink ref="BC31" r:id="rId45" xr:uid="{00000000-0004-0000-0600-00002C000000}"/>
    <hyperlink ref="BD31" r:id="rId46" xr:uid="{00000000-0004-0000-0600-00002D000000}"/>
    <hyperlink ref="BE31" r:id="rId47" xr:uid="{00000000-0004-0000-0600-00002E000000}"/>
    <hyperlink ref="BC33" r:id="rId48" xr:uid="{00000000-0004-0000-0600-00002F000000}"/>
    <hyperlink ref="BE33" r:id="rId49" xr:uid="{00000000-0004-0000-0600-000030000000}"/>
    <hyperlink ref="BC34" r:id="rId50" xr:uid="{00000000-0004-0000-0600-000031000000}"/>
    <hyperlink ref="BD34" r:id="rId51" xr:uid="{00000000-0004-0000-0600-000032000000}"/>
    <hyperlink ref="BE34" r:id="rId52" xr:uid="{00000000-0004-0000-0600-000033000000}"/>
  </hyperlinks>
  <printOptions headings="1"/>
  <pageMargins left="0.70078740157480324" right="0.70078740157480324" top="0.75196850393700776" bottom="0.75196850393700776" header="0.3" footer="0.3"/>
  <pageSetup paperSize="9" firstPageNumber="2147483648" fitToWidth="0" fitToHeight="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N36"/>
  <sheetViews>
    <sheetView workbookViewId="0">
      <pane xSplit="1" topLeftCell="B1" activePane="topRight" state="frozen"/>
      <selection pane="topRight"/>
    </sheetView>
  </sheetViews>
  <sheetFormatPr defaultRowHeight="15" x14ac:dyDescent="0.25"/>
  <cols>
    <col min="1" max="1" width="36.140625" customWidth="1"/>
    <col min="2" max="2" width="12.85546875" customWidth="1"/>
    <col min="3" max="54" width="12.5703125" bestFit="1"/>
    <col min="55" max="60" width="16.7109375" customWidth="1"/>
  </cols>
  <sheetData>
    <row r="1" spans="1:60" ht="24" customHeight="1" x14ac:dyDescent="0.25">
      <c r="A1" s="394" t="s">
        <v>297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96"/>
      <c r="AY1" s="396"/>
      <c r="AZ1" s="396"/>
      <c r="BA1" s="3"/>
      <c r="BB1" s="3"/>
      <c r="BC1" s="4"/>
      <c r="BD1" s="4"/>
      <c r="BE1" s="4"/>
      <c r="BF1" s="4"/>
      <c r="BG1" s="4"/>
      <c r="BH1" s="4"/>
    </row>
    <row r="2" spans="1:60" x14ac:dyDescent="0.25">
      <c r="A2" s="399" t="s">
        <v>1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397"/>
      <c r="AY2" s="397"/>
      <c r="AZ2" s="397"/>
      <c r="BA2" s="6"/>
      <c r="BB2" s="6"/>
      <c r="BC2" s="7"/>
      <c r="BD2" s="7"/>
      <c r="BE2" s="7"/>
      <c r="BF2" s="7"/>
      <c r="BG2" s="7"/>
      <c r="BH2" s="7"/>
    </row>
    <row r="3" spans="1:60" ht="18.75" x14ac:dyDescent="0.25">
      <c r="A3" s="400" t="s">
        <v>2</v>
      </c>
      <c r="B3" s="402" t="s">
        <v>3</v>
      </c>
      <c r="C3" s="404" t="s">
        <v>4</v>
      </c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05"/>
      <c r="T3" s="405"/>
      <c r="U3" s="405"/>
      <c r="V3" s="405"/>
      <c r="W3" s="405"/>
      <c r="X3" s="405"/>
      <c r="Y3" s="405"/>
      <c r="Z3" s="405"/>
      <c r="AA3" s="406"/>
      <c r="AB3" s="407" t="s">
        <v>5</v>
      </c>
      <c r="AC3" s="408"/>
      <c r="AD3" s="408"/>
      <c r="AE3" s="408"/>
      <c r="AF3" s="408"/>
      <c r="AG3" s="408"/>
      <c r="AH3" s="408"/>
      <c r="AI3" s="408"/>
      <c r="AJ3" s="408"/>
      <c r="AK3" s="408"/>
      <c r="AL3" s="408"/>
      <c r="AM3" s="408"/>
      <c r="AN3" s="408"/>
      <c r="AO3" s="408"/>
      <c r="AP3" s="408"/>
      <c r="AQ3" s="408"/>
      <c r="AR3" s="408"/>
      <c r="AS3" s="408"/>
      <c r="AT3" s="408"/>
      <c r="AU3" s="408"/>
      <c r="AV3" s="408"/>
      <c r="AW3" s="408"/>
      <c r="AX3" s="408"/>
      <c r="AY3" s="408"/>
      <c r="AZ3" s="408"/>
      <c r="BA3" s="409"/>
      <c r="BB3" s="8"/>
      <c r="BC3" s="410" t="s">
        <v>6</v>
      </c>
      <c r="BD3" s="410" t="s">
        <v>7</v>
      </c>
      <c r="BE3" s="410" t="s">
        <v>8</v>
      </c>
      <c r="BF3" s="410" t="s">
        <v>9</v>
      </c>
      <c r="BG3" s="410" t="s">
        <v>10</v>
      </c>
      <c r="BH3" s="410" t="s">
        <v>11</v>
      </c>
    </row>
    <row r="4" spans="1:60" ht="15.75" x14ac:dyDescent="0.25">
      <c r="A4" s="401"/>
      <c r="B4" s="403"/>
      <c r="C4" s="412" t="s">
        <v>12</v>
      </c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  <c r="O4" s="413"/>
      <c r="P4" s="413"/>
      <c r="Q4" s="413"/>
      <c r="R4" s="413"/>
      <c r="S4" s="413"/>
      <c r="T4" s="413"/>
      <c r="U4" s="413"/>
      <c r="V4" s="413"/>
      <c r="W4" s="413"/>
      <c r="X4" s="413"/>
      <c r="Y4" s="413"/>
      <c r="Z4" s="413"/>
      <c r="AA4" s="414"/>
      <c r="AB4" s="415" t="s">
        <v>13</v>
      </c>
      <c r="AC4" s="416"/>
      <c r="AD4" s="416"/>
      <c r="AE4" s="416"/>
      <c r="AF4" s="416"/>
      <c r="AG4" s="416"/>
      <c r="AH4" s="416"/>
      <c r="AI4" s="416"/>
      <c r="AJ4" s="416"/>
      <c r="AK4" s="416"/>
      <c r="AL4" s="416"/>
      <c r="AM4" s="416"/>
      <c r="AN4" s="416"/>
      <c r="AO4" s="416"/>
      <c r="AP4" s="416"/>
      <c r="AQ4" s="416"/>
      <c r="AR4" s="416"/>
      <c r="AS4" s="416"/>
      <c r="AT4" s="416"/>
      <c r="AU4" s="416"/>
      <c r="AV4" s="416"/>
      <c r="AW4" s="416"/>
      <c r="AX4" s="416"/>
      <c r="AY4" s="416"/>
      <c r="AZ4" s="416"/>
      <c r="BA4" s="417"/>
      <c r="BB4" s="10"/>
      <c r="BC4" s="411"/>
      <c r="BD4" s="411"/>
      <c r="BE4" s="411"/>
      <c r="BF4" s="411"/>
      <c r="BG4" s="411"/>
      <c r="BH4" s="411"/>
    </row>
    <row r="5" spans="1:60" x14ac:dyDescent="0.25">
      <c r="A5" s="401"/>
      <c r="B5" s="403"/>
      <c r="C5" s="418" t="s">
        <v>14</v>
      </c>
      <c r="D5" s="11"/>
      <c r="E5" s="420" t="s">
        <v>15</v>
      </c>
      <c r="F5" s="421"/>
      <c r="G5" s="421"/>
      <c r="H5" s="421"/>
      <c r="I5" s="421"/>
      <c r="J5" s="421"/>
      <c r="K5" s="421"/>
      <c r="L5" s="421"/>
      <c r="M5" s="421"/>
      <c r="N5" s="421"/>
      <c r="O5" s="421"/>
      <c r="P5" s="421"/>
      <c r="Q5" s="421"/>
      <c r="R5" s="421"/>
      <c r="S5" s="421"/>
      <c r="T5" s="421"/>
      <c r="U5" s="421"/>
      <c r="V5" s="421"/>
      <c r="W5" s="421"/>
      <c r="X5" s="421"/>
      <c r="Y5" s="421"/>
      <c r="Z5" s="421"/>
      <c r="AA5" s="422"/>
      <c r="AB5" s="423" t="s">
        <v>16</v>
      </c>
      <c r="AC5" s="425" t="s">
        <v>17</v>
      </c>
      <c r="AD5" s="426"/>
      <c r="AE5" s="426"/>
      <c r="AF5" s="426"/>
      <c r="AG5" s="426"/>
      <c r="AH5" s="426"/>
      <c r="AI5" s="426"/>
      <c r="AJ5" s="426"/>
      <c r="AK5" s="426"/>
      <c r="AL5" s="426"/>
      <c r="AM5" s="426"/>
      <c r="AN5" s="426"/>
      <c r="AO5" s="426"/>
      <c r="AP5" s="426"/>
      <c r="AQ5" s="426"/>
      <c r="AR5" s="426"/>
      <c r="AS5" s="426"/>
      <c r="AT5" s="426"/>
      <c r="AU5" s="426"/>
      <c r="AV5" s="426"/>
      <c r="AW5" s="426"/>
      <c r="AX5" s="426"/>
      <c r="AY5" s="426"/>
      <c r="AZ5" s="426"/>
      <c r="BA5" s="427"/>
      <c r="BB5" s="13"/>
      <c r="BC5" s="411"/>
      <c r="BD5" s="411"/>
      <c r="BE5" s="411"/>
      <c r="BF5" s="411"/>
      <c r="BG5" s="411"/>
      <c r="BH5" s="411"/>
    </row>
    <row r="6" spans="1:60" x14ac:dyDescent="0.25">
      <c r="A6" s="401"/>
      <c r="B6" s="403"/>
      <c r="C6" s="419"/>
      <c r="D6" s="418" t="s">
        <v>18</v>
      </c>
      <c r="E6" s="418" t="s">
        <v>19</v>
      </c>
      <c r="F6" s="418" t="s">
        <v>20</v>
      </c>
      <c r="G6" s="418" t="s">
        <v>21</v>
      </c>
      <c r="H6" s="418" t="s">
        <v>22</v>
      </c>
      <c r="I6" s="418" t="s">
        <v>23</v>
      </c>
      <c r="J6" s="418" t="s">
        <v>24</v>
      </c>
      <c r="K6" s="418" t="s">
        <v>25</v>
      </c>
      <c r="L6" s="429" t="s">
        <v>26</v>
      </c>
      <c r="M6" s="430"/>
      <c r="N6" s="431"/>
      <c r="O6" s="429" t="s">
        <v>27</v>
      </c>
      <c r="P6" s="430"/>
      <c r="Q6" s="431"/>
      <c r="R6" s="418" t="s">
        <v>28</v>
      </c>
      <c r="S6" s="418" t="s">
        <v>29</v>
      </c>
      <c r="T6" s="429" t="s">
        <v>30</v>
      </c>
      <c r="U6" s="430"/>
      <c r="V6" s="430"/>
      <c r="W6" s="430"/>
      <c r="X6" s="430"/>
      <c r="Y6" s="430"/>
      <c r="Z6" s="430"/>
      <c r="AA6" s="431"/>
      <c r="AB6" s="424"/>
      <c r="AC6" s="423" t="s">
        <v>31</v>
      </c>
      <c r="AD6" s="423" t="s">
        <v>32</v>
      </c>
      <c r="AE6" s="423" t="s">
        <v>33</v>
      </c>
      <c r="AF6" s="423" t="s">
        <v>28</v>
      </c>
      <c r="AG6" s="423" t="s">
        <v>34</v>
      </c>
      <c r="AH6" s="436" t="s">
        <v>30</v>
      </c>
      <c r="AI6" s="437"/>
      <c r="AJ6" s="437"/>
      <c r="AK6" s="437"/>
      <c r="AL6" s="437"/>
      <c r="AM6" s="437"/>
      <c r="AN6" s="437"/>
      <c r="AO6" s="438"/>
      <c r="AP6" s="436" t="s">
        <v>35</v>
      </c>
      <c r="AQ6" s="437"/>
      <c r="AR6" s="437"/>
      <c r="AS6" s="437"/>
      <c r="AT6" s="437"/>
      <c r="AU6" s="437"/>
      <c r="AV6" s="437"/>
      <c r="AW6" s="438"/>
      <c r="AX6" s="439" t="s">
        <v>99</v>
      </c>
      <c r="AY6" s="440"/>
      <c r="AZ6" s="440"/>
      <c r="BA6" s="441"/>
      <c r="BB6" s="423" t="s">
        <v>37</v>
      </c>
      <c r="BC6" s="411"/>
      <c r="BD6" s="411"/>
      <c r="BE6" s="411"/>
      <c r="BF6" s="411"/>
      <c r="BG6" s="411"/>
      <c r="BH6" s="411"/>
    </row>
    <row r="7" spans="1:60" ht="28.9" customHeight="1" x14ac:dyDescent="0.25">
      <c r="A7" s="401"/>
      <c r="B7" s="403"/>
      <c r="C7" s="419"/>
      <c r="D7" s="419"/>
      <c r="E7" s="428"/>
      <c r="F7" s="428"/>
      <c r="G7" s="428"/>
      <c r="H7" s="428"/>
      <c r="I7" s="428"/>
      <c r="J7" s="428"/>
      <c r="K7" s="428"/>
      <c r="L7" s="418" t="s">
        <v>38</v>
      </c>
      <c r="M7" s="418" t="s">
        <v>39</v>
      </c>
      <c r="N7" s="418" t="s">
        <v>40</v>
      </c>
      <c r="O7" s="418" t="s">
        <v>41</v>
      </c>
      <c r="P7" s="418" t="s">
        <v>32</v>
      </c>
      <c r="Q7" s="418" t="s">
        <v>42</v>
      </c>
      <c r="R7" s="432"/>
      <c r="S7" s="419"/>
      <c r="T7" s="429" t="s">
        <v>43</v>
      </c>
      <c r="U7" s="431"/>
      <c r="V7" s="429" t="s">
        <v>44</v>
      </c>
      <c r="W7" s="431"/>
      <c r="X7" s="429" t="s">
        <v>45</v>
      </c>
      <c r="Y7" s="431"/>
      <c r="Z7" s="429" t="s">
        <v>46</v>
      </c>
      <c r="AA7" s="431"/>
      <c r="AB7" s="424"/>
      <c r="AC7" s="434"/>
      <c r="AD7" s="434"/>
      <c r="AE7" s="434"/>
      <c r="AF7" s="434"/>
      <c r="AG7" s="434"/>
      <c r="AH7" s="436" t="s">
        <v>43</v>
      </c>
      <c r="AI7" s="438"/>
      <c r="AJ7" s="436" t="s">
        <v>44</v>
      </c>
      <c r="AK7" s="438"/>
      <c r="AL7" s="436" t="s">
        <v>45</v>
      </c>
      <c r="AM7" s="438"/>
      <c r="AN7" s="436" t="s">
        <v>46</v>
      </c>
      <c r="AO7" s="438"/>
      <c r="AP7" s="436" t="s">
        <v>43</v>
      </c>
      <c r="AQ7" s="438"/>
      <c r="AR7" s="436" t="s">
        <v>44</v>
      </c>
      <c r="AS7" s="438"/>
      <c r="AT7" s="436" t="s">
        <v>45</v>
      </c>
      <c r="AU7" s="438"/>
      <c r="AV7" s="436" t="s">
        <v>46</v>
      </c>
      <c r="AW7" s="438"/>
      <c r="AX7" s="424"/>
      <c r="AY7" s="442"/>
      <c r="AZ7" s="442"/>
      <c r="BA7" s="442"/>
      <c r="BB7" s="434"/>
      <c r="BC7" s="411"/>
      <c r="BD7" s="411"/>
      <c r="BE7" s="411"/>
      <c r="BF7" s="411"/>
      <c r="BG7" s="411"/>
      <c r="BH7" s="411"/>
    </row>
    <row r="8" spans="1:60" ht="104.45" customHeight="1" x14ac:dyDescent="0.25">
      <c r="A8" s="401"/>
      <c r="B8" s="403"/>
      <c r="C8" s="419"/>
      <c r="D8" s="419"/>
      <c r="E8" s="428"/>
      <c r="F8" s="428"/>
      <c r="G8" s="428"/>
      <c r="H8" s="428"/>
      <c r="I8" s="428"/>
      <c r="J8" s="428"/>
      <c r="K8" s="428"/>
      <c r="L8" s="428"/>
      <c r="M8" s="428"/>
      <c r="N8" s="428"/>
      <c r="O8" s="428"/>
      <c r="P8" s="428"/>
      <c r="Q8" s="428"/>
      <c r="R8" s="433"/>
      <c r="S8" s="419"/>
      <c r="T8" s="11" t="s">
        <v>47</v>
      </c>
      <c r="U8" s="11" t="s">
        <v>48</v>
      </c>
      <c r="V8" s="11" t="s">
        <v>47</v>
      </c>
      <c r="W8" s="11" t="s">
        <v>48</v>
      </c>
      <c r="X8" s="11" t="s">
        <v>47</v>
      </c>
      <c r="Y8" s="11" t="s">
        <v>48</v>
      </c>
      <c r="Z8" s="11" t="s">
        <v>47</v>
      </c>
      <c r="AA8" s="11" t="s">
        <v>48</v>
      </c>
      <c r="AB8" s="424"/>
      <c r="AC8" s="435"/>
      <c r="AD8" s="435"/>
      <c r="AE8" s="435"/>
      <c r="AF8" s="435"/>
      <c r="AG8" s="435"/>
      <c r="AH8" s="14" t="s">
        <v>47</v>
      </c>
      <c r="AI8" s="14" t="s">
        <v>48</v>
      </c>
      <c r="AJ8" s="14" t="s">
        <v>47</v>
      </c>
      <c r="AK8" s="14" t="s">
        <v>48</v>
      </c>
      <c r="AL8" s="14" t="s">
        <v>47</v>
      </c>
      <c r="AM8" s="14" t="s">
        <v>48</v>
      </c>
      <c r="AN8" s="14" t="s">
        <v>47</v>
      </c>
      <c r="AO8" s="14" t="s">
        <v>48</v>
      </c>
      <c r="AP8" s="14" t="s">
        <v>47</v>
      </c>
      <c r="AQ8" s="14" t="s">
        <v>48</v>
      </c>
      <c r="AR8" s="14" t="s">
        <v>47</v>
      </c>
      <c r="AS8" s="14" t="s">
        <v>48</v>
      </c>
      <c r="AT8" s="14" t="s">
        <v>47</v>
      </c>
      <c r="AU8" s="14" t="s">
        <v>48</v>
      </c>
      <c r="AV8" s="14" t="s">
        <v>47</v>
      </c>
      <c r="AW8" s="14" t="s">
        <v>48</v>
      </c>
      <c r="AX8" s="14" t="s">
        <v>49</v>
      </c>
      <c r="AY8" s="14" t="s">
        <v>50</v>
      </c>
      <c r="AZ8" s="14" t="s">
        <v>51</v>
      </c>
      <c r="BA8" s="14" t="s">
        <v>52</v>
      </c>
      <c r="BB8" s="435"/>
      <c r="BC8" s="411"/>
      <c r="BD8" s="411"/>
      <c r="BE8" s="411"/>
      <c r="BF8" s="411"/>
      <c r="BG8" s="411"/>
      <c r="BH8" s="411"/>
    </row>
    <row r="9" spans="1:60" x14ac:dyDescent="0.25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  <c r="O9" s="16">
        <v>15</v>
      </c>
      <c r="P9" s="16">
        <v>16</v>
      </c>
      <c r="Q9" s="16">
        <v>17</v>
      </c>
      <c r="R9" s="16">
        <v>18</v>
      </c>
      <c r="S9" s="16">
        <v>19</v>
      </c>
      <c r="T9" s="16">
        <v>20</v>
      </c>
      <c r="U9" s="16">
        <v>21</v>
      </c>
      <c r="V9" s="16">
        <v>22</v>
      </c>
      <c r="W9" s="16">
        <v>23</v>
      </c>
      <c r="X9" s="16">
        <v>24</v>
      </c>
      <c r="Y9" s="16">
        <v>25</v>
      </c>
      <c r="Z9" s="16">
        <v>26</v>
      </c>
      <c r="AA9" s="16">
        <v>27</v>
      </c>
      <c r="AB9" s="16">
        <v>28</v>
      </c>
      <c r="AC9" s="16">
        <v>29</v>
      </c>
      <c r="AD9" s="16">
        <v>30</v>
      </c>
      <c r="AE9" s="16">
        <v>31</v>
      </c>
      <c r="AF9" s="16">
        <v>32</v>
      </c>
      <c r="AG9" s="16">
        <v>33</v>
      </c>
      <c r="AH9" s="16">
        <v>34</v>
      </c>
      <c r="AI9" s="16">
        <v>35</v>
      </c>
      <c r="AJ9" s="16">
        <v>36</v>
      </c>
      <c r="AK9" s="16">
        <v>37</v>
      </c>
      <c r="AL9" s="16">
        <v>38</v>
      </c>
      <c r="AM9" s="16">
        <v>39</v>
      </c>
      <c r="AN9" s="16">
        <v>40</v>
      </c>
      <c r="AO9" s="16">
        <v>41</v>
      </c>
      <c r="AP9" s="16">
        <v>42</v>
      </c>
      <c r="AQ9" s="16">
        <v>43</v>
      </c>
      <c r="AR9" s="16">
        <v>44</v>
      </c>
      <c r="AS9" s="16">
        <v>45</v>
      </c>
      <c r="AT9" s="16">
        <v>46</v>
      </c>
      <c r="AU9" s="16">
        <v>47</v>
      </c>
      <c r="AV9" s="16">
        <v>48</v>
      </c>
      <c r="AW9" s="16">
        <v>49</v>
      </c>
      <c r="AX9" s="16">
        <v>50</v>
      </c>
      <c r="AY9" s="16">
        <v>51</v>
      </c>
      <c r="AZ9" s="16">
        <v>52</v>
      </c>
      <c r="BA9" s="16">
        <v>53</v>
      </c>
      <c r="BB9" s="16">
        <v>54</v>
      </c>
      <c r="BC9" s="16">
        <v>55</v>
      </c>
      <c r="BD9" s="16">
        <v>56</v>
      </c>
      <c r="BE9" s="16">
        <v>57</v>
      </c>
      <c r="BF9" s="16">
        <v>58</v>
      </c>
      <c r="BG9" s="16">
        <v>59</v>
      </c>
      <c r="BH9" s="16">
        <v>60</v>
      </c>
    </row>
    <row r="10" spans="1:60" ht="18.75" x14ac:dyDescent="0.3">
      <c r="A10" s="162" t="s">
        <v>74</v>
      </c>
      <c r="B10" s="74">
        <f t="shared" ref="B10:AG10" si="0">B11+B12+B13+B14+B15+B16+B17+B18</f>
        <v>217</v>
      </c>
      <c r="C10" s="74">
        <f t="shared" si="0"/>
        <v>35</v>
      </c>
      <c r="D10" s="74">
        <f t="shared" si="0"/>
        <v>8</v>
      </c>
      <c r="E10" s="74">
        <f t="shared" si="0"/>
        <v>7</v>
      </c>
      <c r="F10" s="74">
        <f t="shared" si="0"/>
        <v>4</v>
      </c>
      <c r="G10" s="74">
        <f t="shared" si="0"/>
        <v>8</v>
      </c>
      <c r="H10" s="74">
        <f t="shared" si="0"/>
        <v>19</v>
      </c>
      <c r="I10" s="74">
        <f t="shared" si="0"/>
        <v>6</v>
      </c>
      <c r="J10" s="74">
        <f t="shared" si="0"/>
        <v>12</v>
      </c>
      <c r="K10" s="74">
        <f t="shared" si="0"/>
        <v>1</v>
      </c>
      <c r="L10" s="74">
        <f t="shared" si="0"/>
        <v>12</v>
      </c>
      <c r="M10" s="74">
        <f t="shared" si="0"/>
        <v>6</v>
      </c>
      <c r="N10" s="74">
        <f t="shared" si="0"/>
        <v>1</v>
      </c>
      <c r="O10" s="74">
        <f t="shared" si="0"/>
        <v>15</v>
      </c>
      <c r="P10" s="74">
        <f t="shared" si="0"/>
        <v>7</v>
      </c>
      <c r="Q10" s="74">
        <f t="shared" si="0"/>
        <v>1</v>
      </c>
      <c r="R10" s="74">
        <f t="shared" si="0"/>
        <v>11</v>
      </c>
      <c r="S10" s="74">
        <f t="shared" si="0"/>
        <v>2</v>
      </c>
      <c r="T10" s="74">
        <f t="shared" si="0"/>
        <v>12</v>
      </c>
      <c r="U10" s="74">
        <f t="shared" si="0"/>
        <v>12</v>
      </c>
      <c r="V10" s="74">
        <f t="shared" si="0"/>
        <v>10</v>
      </c>
      <c r="W10" s="74">
        <f t="shared" si="0"/>
        <v>7</v>
      </c>
      <c r="X10" s="74">
        <f t="shared" si="0"/>
        <v>8</v>
      </c>
      <c r="Y10" s="74">
        <f t="shared" si="0"/>
        <v>5</v>
      </c>
      <c r="Z10" s="74">
        <f t="shared" si="0"/>
        <v>2</v>
      </c>
      <c r="AA10" s="74">
        <f t="shared" si="0"/>
        <v>2</v>
      </c>
      <c r="AB10" s="74">
        <f t="shared" si="0"/>
        <v>19</v>
      </c>
      <c r="AC10" s="74">
        <f t="shared" si="0"/>
        <v>9</v>
      </c>
      <c r="AD10" s="74">
        <f t="shared" si="0"/>
        <v>6</v>
      </c>
      <c r="AE10" s="74">
        <f t="shared" si="0"/>
        <v>4</v>
      </c>
      <c r="AF10" s="74">
        <f t="shared" si="0"/>
        <v>7</v>
      </c>
      <c r="AG10" s="74">
        <f t="shared" si="0"/>
        <v>2</v>
      </c>
      <c r="AH10" s="74">
        <f t="shared" ref="AH10:BM10" si="1">AH11+AH12+AH13+AH14+AH15+AH16+AH17+AH18</f>
        <v>11</v>
      </c>
      <c r="AI10" s="74">
        <f t="shared" si="1"/>
        <v>11</v>
      </c>
      <c r="AJ10" s="74">
        <f t="shared" si="1"/>
        <v>6</v>
      </c>
      <c r="AK10" s="74">
        <f t="shared" si="1"/>
        <v>5</v>
      </c>
      <c r="AL10" s="74">
        <f t="shared" si="1"/>
        <v>8</v>
      </c>
      <c r="AM10" s="74">
        <f t="shared" si="1"/>
        <v>13</v>
      </c>
      <c r="AN10" s="74">
        <f t="shared" si="1"/>
        <v>0</v>
      </c>
      <c r="AO10" s="74">
        <f t="shared" si="1"/>
        <v>0</v>
      </c>
      <c r="AP10" s="74">
        <f t="shared" si="1"/>
        <v>9</v>
      </c>
      <c r="AQ10" s="74">
        <f t="shared" si="1"/>
        <v>9</v>
      </c>
      <c r="AR10" s="74">
        <f t="shared" si="1"/>
        <v>2</v>
      </c>
      <c r="AS10" s="74">
        <f t="shared" si="1"/>
        <v>2</v>
      </c>
      <c r="AT10" s="74">
        <f t="shared" si="1"/>
        <v>2</v>
      </c>
      <c r="AU10" s="74">
        <f t="shared" si="1"/>
        <v>2</v>
      </c>
      <c r="AV10" s="74">
        <f t="shared" si="1"/>
        <v>0</v>
      </c>
      <c r="AW10" s="74">
        <f t="shared" si="1"/>
        <v>0</v>
      </c>
      <c r="AX10" s="74">
        <f t="shared" si="1"/>
        <v>4</v>
      </c>
      <c r="AY10" s="74">
        <f t="shared" si="1"/>
        <v>0</v>
      </c>
      <c r="AZ10" s="74">
        <f t="shared" si="1"/>
        <v>0</v>
      </c>
      <c r="BA10" s="74">
        <f t="shared" si="1"/>
        <v>1</v>
      </c>
      <c r="BB10" s="74">
        <f t="shared" si="1"/>
        <v>8</v>
      </c>
      <c r="BC10" s="58"/>
      <c r="BD10" s="58"/>
      <c r="BE10" s="58"/>
      <c r="BF10" s="58"/>
      <c r="BG10" s="58"/>
      <c r="BH10" s="58"/>
    </row>
    <row r="11" spans="1:60" x14ac:dyDescent="0.25">
      <c r="A11" s="146" t="s">
        <v>298</v>
      </c>
      <c r="B11" s="76">
        <v>67</v>
      </c>
      <c r="C11" s="77">
        <v>7</v>
      </c>
      <c r="D11" s="77">
        <v>2</v>
      </c>
      <c r="E11" s="77">
        <v>0</v>
      </c>
      <c r="F11" s="77">
        <v>2</v>
      </c>
      <c r="G11" s="77">
        <v>0</v>
      </c>
      <c r="H11" s="77">
        <v>6</v>
      </c>
      <c r="I11" s="77">
        <v>0</v>
      </c>
      <c r="J11" s="77">
        <v>1</v>
      </c>
      <c r="K11" s="77">
        <v>0</v>
      </c>
      <c r="L11" s="77">
        <v>6</v>
      </c>
      <c r="M11" s="77">
        <v>1</v>
      </c>
      <c r="N11" s="77">
        <v>0</v>
      </c>
      <c r="O11" s="77">
        <v>3</v>
      </c>
      <c r="P11" s="77">
        <v>2</v>
      </c>
      <c r="Q11" s="77">
        <v>0</v>
      </c>
      <c r="R11" s="77">
        <v>1</v>
      </c>
      <c r="S11" s="77">
        <v>1</v>
      </c>
      <c r="T11" s="77">
        <v>6</v>
      </c>
      <c r="U11" s="77">
        <v>6</v>
      </c>
      <c r="V11" s="77">
        <v>1</v>
      </c>
      <c r="W11" s="77">
        <v>1</v>
      </c>
      <c r="X11" s="77">
        <v>1</v>
      </c>
      <c r="Y11" s="77">
        <v>1</v>
      </c>
      <c r="Z11" s="77">
        <v>0</v>
      </c>
      <c r="AA11" s="77">
        <v>0</v>
      </c>
      <c r="AB11" s="78">
        <v>7</v>
      </c>
      <c r="AC11" s="78">
        <v>5</v>
      </c>
      <c r="AD11" s="78">
        <v>2</v>
      </c>
      <c r="AE11" s="78">
        <v>0</v>
      </c>
      <c r="AF11" s="78">
        <v>2</v>
      </c>
      <c r="AG11" s="78">
        <v>2</v>
      </c>
      <c r="AH11" s="78">
        <v>7</v>
      </c>
      <c r="AI11" s="78">
        <v>7</v>
      </c>
      <c r="AJ11" s="78">
        <v>3</v>
      </c>
      <c r="AK11" s="78">
        <v>3</v>
      </c>
      <c r="AL11" s="78">
        <v>2</v>
      </c>
      <c r="AM11" s="78">
        <v>2</v>
      </c>
      <c r="AN11" s="78">
        <v>0</v>
      </c>
      <c r="AO11" s="78">
        <v>0</v>
      </c>
      <c r="AP11" s="78">
        <v>2</v>
      </c>
      <c r="AQ11" s="78">
        <v>2</v>
      </c>
      <c r="AR11" s="78">
        <v>2</v>
      </c>
      <c r="AS11" s="78">
        <v>2</v>
      </c>
      <c r="AT11" s="78">
        <v>2</v>
      </c>
      <c r="AU11" s="78">
        <v>2</v>
      </c>
      <c r="AV11" s="78">
        <v>0</v>
      </c>
      <c r="AW11" s="78">
        <v>0</v>
      </c>
      <c r="AX11" s="78">
        <v>1</v>
      </c>
      <c r="AY11" s="78">
        <v>0</v>
      </c>
      <c r="AZ11" s="78">
        <v>0</v>
      </c>
      <c r="BA11" s="78">
        <v>1</v>
      </c>
      <c r="BB11" s="78">
        <v>0</v>
      </c>
      <c r="BC11" s="80" t="s">
        <v>299</v>
      </c>
      <c r="BD11" s="93" t="s">
        <v>300</v>
      </c>
      <c r="BE11" s="80" t="s">
        <v>57</v>
      </c>
      <c r="BF11" s="80" t="s">
        <v>57</v>
      </c>
      <c r="BG11" s="80">
        <v>500</v>
      </c>
      <c r="BH11" s="80">
        <v>6000</v>
      </c>
    </row>
    <row r="12" spans="1:60" ht="30" x14ac:dyDescent="0.25">
      <c r="A12" s="146" t="s">
        <v>301</v>
      </c>
      <c r="B12" s="76">
        <v>47</v>
      </c>
      <c r="C12" s="77">
        <v>4</v>
      </c>
      <c r="D12" s="77">
        <v>0</v>
      </c>
      <c r="E12" s="77">
        <v>0</v>
      </c>
      <c r="F12" s="77">
        <v>0</v>
      </c>
      <c r="G12" s="77">
        <v>1</v>
      </c>
      <c r="H12" s="77">
        <v>3</v>
      </c>
      <c r="I12" s="77">
        <v>3</v>
      </c>
      <c r="J12" s="77">
        <v>1</v>
      </c>
      <c r="K12" s="77">
        <v>0</v>
      </c>
      <c r="L12" s="77">
        <v>0</v>
      </c>
      <c r="M12" s="77">
        <v>0</v>
      </c>
      <c r="N12" s="77">
        <v>0</v>
      </c>
      <c r="O12" s="77">
        <v>3</v>
      </c>
      <c r="P12" s="77">
        <v>0</v>
      </c>
      <c r="Q12" s="77">
        <v>0</v>
      </c>
      <c r="R12" s="77">
        <v>1</v>
      </c>
      <c r="S12" s="77">
        <v>1</v>
      </c>
      <c r="T12" s="77">
        <v>0</v>
      </c>
      <c r="U12" s="77">
        <v>0</v>
      </c>
      <c r="V12" s="77">
        <v>4</v>
      </c>
      <c r="W12" s="77">
        <v>2</v>
      </c>
      <c r="X12" s="77">
        <v>4</v>
      </c>
      <c r="Y12" s="77">
        <v>1</v>
      </c>
      <c r="Z12" s="77">
        <v>0</v>
      </c>
      <c r="AA12" s="77">
        <v>0</v>
      </c>
      <c r="AB12" s="78">
        <v>0</v>
      </c>
      <c r="AC12" s="78">
        <v>0</v>
      </c>
      <c r="AD12" s="78">
        <v>0</v>
      </c>
      <c r="AE12" s="78">
        <v>0</v>
      </c>
      <c r="AF12" s="78">
        <v>0</v>
      </c>
      <c r="AG12" s="78">
        <v>0</v>
      </c>
      <c r="AH12" s="78">
        <v>0</v>
      </c>
      <c r="AI12" s="78">
        <v>0</v>
      </c>
      <c r="AJ12" s="78">
        <v>0</v>
      </c>
      <c r="AK12" s="78">
        <v>0</v>
      </c>
      <c r="AL12" s="78">
        <v>0</v>
      </c>
      <c r="AM12" s="78">
        <v>0</v>
      </c>
      <c r="AN12" s="78">
        <v>0</v>
      </c>
      <c r="AO12" s="78">
        <v>0</v>
      </c>
      <c r="AP12" s="78">
        <v>0</v>
      </c>
      <c r="AQ12" s="78">
        <v>0</v>
      </c>
      <c r="AR12" s="78">
        <v>0</v>
      </c>
      <c r="AS12" s="78">
        <v>0</v>
      </c>
      <c r="AT12" s="78">
        <v>0</v>
      </c>
      <c r="AU12" s="78">
        <v>0</v>
      </c>
      <c r="AV12" s="78">
        <v>0</v>
      </c>
      <c r="AW12" s="78">
        <v>0</v>
      </c>
      <c r="AX12" s="78">
        <v>0</v>
      </c>
      <c r="AY12" s="78">
        <v>0</v>
      </c>
      <c r="AZ12" s="78">
        <v>0</v>
      </c>
      <c r="BA12" s="78">
        <v>0</v>
      </c>
      <c r="BB12" s="78">
        <v>0</v>
      </c>
      <c r="BC12" s="80" t="s">
        <v>54</v>
      </c>
      <c r="BD12" s="80" t="s">
        <v>54</v>
      </c>
      <c r="BE12" s="80" t="s">
        <v>54</v>
      </c>
      <c r="BF12" s="80" t="s">
        <v>54</v>
      </c>
      <c r="BG12" s="80" t="s">
        <v>78</v>
      </c>
      <c r="BH12" s="80" t="s">
        <v>78</v>
      </c>
    </row>
    <row r="13" spans="1:60" ht="16.899999999999999" customHeight="1" x14ac:dyDescent="0.25">
      <c r="A13" s="146" t="s">
        <v>302</v>
      </c>
      <c r="B13" s="81">
        <v>16</v>
      </c>
      <c r="C13" s="82">
        <v>3</v>
      </c>
      <c r="D13" s="82">
        <v>3</v>
      </c>
      <c r="E13" s="82">
        <v>2</v>
      </c>
      <c r="F13" s="82">
        <v>1</v>
      </c>
      <c r="G13" s="82">
        <v>0</v>
      </c>
      <c r="H13" s="77">
        <v>0</v>
      </c>
      <c r="I13" s="77">
        <v>1</v>
      </c>
      <c r="J13" s="77">
        <v>2</v>
      </c>
      <c r="K13" s="77">
        <v>0</v>
      </c>
      <c r="L13" s="77">
        <v>3</v>
      </c>
      <c r="M13" s="77">
        <v>0</v>
      </c>
      <c r="N13" s="77">
        <v>0</v>
      </c>
      <c r="O13" s="77">
        <v>0</v>
      </c>
      <c r="P13" s="77">
        <v>0</v>
      </c>
      <c r="Q13" s="77">
        <v>0</v>
      </c>
      <c r="R13" s="77">
        <v>0</v>
      </c>
      <c r="S13" s="77">
        <v>0</v>
      </c>
      <c r="T13" s="77">
        <v>0</v>
      </c>
      <c r="U13" s="77">
        <v>0</v>
      </c>
      <c r="V13" s="77">
        <v>0</v>
      </c>
      <c r="W13" s="77">
        <v>0</v>
      </c>
      <c r="X13" s="77">
        <v>0</v>
      </c>
      <c r="Y13" s="77">
        <v>0</v>
      </c>
      <c r="Z13" s="77">
        <v>0</v>
      </c>
      <c r="AA13" s="77">
        <v>0</v>
      </c>
      <c r="AB13" s="78">
        <v>3</v>
      </c>
      <c r="AC13" s="78">
        <v>0</v>
      </c>
      <c r="AD13" s="78">
        <v>1</v>
      </c>
      <c r="AE13" s="78">
        <v>2</v>
      </c>
      <c r="AF13" s="78">
        <v>0</v>
      </c>
      <c r="AG13" s="78">
        <v>0</v>
      </c>
      <c r="AH13" s="78">
        <v>0</v>
      </c>
      <c r="AI13" s="78">
        <v>0</v>
      </c>
      <c r="AJ13" s="78">
        <v>0</v>
      </c>
      <c r="AK13" s="78">
        <v>0</v>
      </c>
      <c r="AL13" s="78">
        <v>0</v>
      </c>
      <c r="AM13" s="78">
        <v>0</v>
      </c>
      <c r="AN13" s="78">
        <v>0</v>
      </c>
      <c r="AO13" s="78">
        <v>0</v>
      </c>
      <c r="AP13" s="78">
        <v>3</v>
      </c>
      <c r="AQ13" s="78">
        <v>3</v>
      </c>
      <c r="AR13" s="78">
        <v>0</v>
      </c>
      <c r="AS13" s="78">
        <v>0</v>
      </c>
      <c r="AT13" s="78">
        <v>0</v>
      </c>
      <c r="AU13" s="78">
        <v>0</v>
      </c>
      <c r="AV13" s="78">
        <v>0</v>
      </c>
      <c r="AW13" s="78">
        <v>0</v>
      </c>
      <c r="AX13" s="78">
        <v>3</v>
      </c>
      <c r="AY13" s="78">
        <v>0</v>
      </c>
      <c r="AZ13" s="78">
        <v>0</v>
      </c>
      <c r="BA13" s="78">
        <v>0</v>
      </c>
      <c r="BB13" s="78">
        <v>3</v>
      </c>
      <c r="BC13" s="80" t="s">
        <v>54</v>
      </c>
      <c r="BD13" s="80" t="s">
        <v>54</v>
      </c>
      <c r="BE13" s="80" t="s">
        <v>54</v>
      </c>
      <c r="BF13" s="80" t="s">
        <v>57</v>
      </c>
      <c r="BG13" s="80" t="s">
        <v>54</v>
      </c>
      <c r="BH13" s="80">
        <v>6200</v>
      </c>
    </row>
    <row r="14" spans="1:60" ht="15.6" customHeight="1" x14ac:dyDescent="0.25">
      <c r="A14" s="146" t="s">
        <v>303</v>
      </c>
      <c r="B14" s="84">
        <v>15</v>
      </c>
      <c r="C14" s="85">
        <v>1</v>
      </c>
      <c r="D14" s="85">
        <v>1</v>
      </c>
      <c r="E14" s="85">
        <v>1</v>
      </c>
      <c r="F14" s="85">
        <v>0</v>
      </c>
      <c r="G14" s="85">
        <v>0</v>
      </c>
      <c r="H14" s="77">
        <v>0</v>
      </c>
      <c r="I14" s="77">
        <v>0</v>
      </c>
      <c r="J14" s="77">
        <v>1</v>
      </c>
      <c r="K14" s="77">
        <v>0</v>
      </c>
      <c r="L14" s="77">
        <v>1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  <c r="T14" s="77">
        <v>0</v>
      </c>
      <c r="U14" s="77">
        <v>0</v>
      </c>
      <c r="V14" s="77">
        <v>0</v>
      </c>
      <c r="W14" s="77">
        <v>0</v>
      </c>
      <c r="X14" s="77">
        <v>0</v>
      </c>
      <c r="Y14" s="77">
        <v>0</v>
      </c>
      <c r="Z14" s="77">
        <v>0</v>
      </c>
      <c r="AA14" s="77">
        <v>0</v>
      </c>
      <c r="AB14" s="78">
        <v>2</v>
      </c>
      <c r="AC14" s="78">
        <v>0</v>
      </c>
      <c r="AD14" s="78">
        <v>1</v>
      </c>
      <c r="AE14" s="78">
        <v>1</v>
      </c>
      <c r="AF14" s="78">
        <v>0</v>
      </c>
      <c r="AG14" s="78">
        <v>0</v>
      </c>
      <c r="AH14" s="78">
        <v>0</v>
      </c>
      <c r="AI14" s="78">
        <v>0</v>
      </c>
      <c r="AJ14" s="78">
        <v>0</v>
      </c>
      <c r="AK14" s="78">
        <v>0</v>
      </c>
      <c r="AL14" s="78">
        <v>0</v>
      </c>
      <c r="AM14" s="78">
        <v>0</v>
      </c>
      <c r="AN14" s="78">
        <v>0</v>
      </c>
      <c r="AO14" s="78">
        <v>0</v>
      </c>
      <c r="AP14" s="78">
        <v>0</v>
      </c>
      <c r="AQ14" s="78">
        <v>0</v>
      </c>
      <c r="AR14" s="78">
        <v>0</v>
      </c>
      <c r="AS14" s="78">
        <v>0</v>
      </c>
      <c r="AT14" s="78">
        <v>0</v>
      </c>
      <c r="AU14" s="78">
        <v>0</v>
      </c>
      <c r="AV14" s="78">
        <v>0</v>
      </c>
      <c r="AW14" s="78">
        <v>0</v>
      </c>
      <c r="AX14" s="78">
        <v>0</v>
      </c>
      <c r="AY14" s="78">
        <v>0</v>
      </c>
      <c r="AZ14" s="78">
        <v>0</v>
      </c>
      <c r="BA14" s="78">
        <v>0</v>
      </c>
      <c r="BB14" s="78">
        <v>1</v>
      </c>
      <c r="BC14" s="93" t="s">
        <v>304</v>
      </c>
      <c r="BD14" s="80"/>
      <c r="BE14" s="80"/>
      <c r="BF14" s="80" t="s">
        <v>57</v>
      </c>
      <c r="BG14" s="80" t="s">
        <v>305</v>
      </c>
      <c r="BH14" s="80" t="s">
        <v>306</v>
      </c>
    </row>
    <row r="15" spans="1:60" x14ac:dyDescent="0.25">
      <c r="A15" s="146" t="s">
        <v>307</v>
      </c>
      <c r="B15" s="81">
        <v>17</v>
      </c>
      <c r="C15" s="82">
        <v>5</v>
      </c>
      <c r="D15" s="82">
        <v>1</v>
      </c>
      <c r="E15" s="82">
        <v>0</v>
      </c>
      <c r="F15" s="82">
        <v>0</v>
      </c>
      <c r="G15" s="82">
        <v>2</v>
      </c>
      <c r="H15" s="77">
        <v>4</v>
      </c>
      <c r="I15" s="77">
        <v>0</v>
      </c>
      <c r="J15" s="77">
        <v>1</v>
      </c>
      <c r="K15" s="77">
        <v>0</v>
      </c>
      <c r="L15" s="77">
        <v>1</v>
      </c>
      <c r="M15" s="77">
        <v>0</v>
      </c>
      <c r="N15" s="77">
        <v>0</v>
      </c>
      <c r="O15" s="77">
        <v>1</v>
      </c>
      <c r="P15" s="77">
        <v>4</v>
      </c>
      <c r="Q15" s="77">
        <v>0</v>
      </c>
      <c r="R15" s="77">
        <v>3</v>
      </c>
      <c r="S15" s="77">
        <v>0</v>
      </c>
      <c r="T15" s="77">
        <v>0</v>
      </c>
      <c r="U15" s="77">
        <v>0</v>
      </c>
      <c r="V15" s="77">
        <v>2</v>
      </c>
      <c r="W15" s="77">
        <v>2</v>
      </c>
      <c r="X15" s="77">
        <v>3</v>
      </c>
      <c r="Y15" s="77">
        <v>3</v>
      </c>
      <c r="Z15" s="77">
        <v>2</v>
      </c>
      <c r="AA15" s="77">
        <v>2</v>
      </c>
      <c r="AB15" s="78">
        <v>1</v>
      </c>
      <c r="AC15" s="78">
        <v>1</v>
      </c>
      <c r="AD15" s="78">
        <v>0</v>
      </c>
      <c r="AE15" s="78">
        <v>0</v>
      </c>
      <c r="AF15" s="78">
        <v>1</v>
      </c>
      <c r="AG15" s="78">
        <v>0</v>
      </c>
      <c r="AH15" s="78">
        <v>0</v>
      </c>
      <c r="AI15" s="78">
        <v>0</v>
      </c>
      <c r="AJ15" s="78">
        <v>1</v>
      </c>
      <c r="AK15" s="78">
        <v>1</v>
      </c>
      <c r="AL15" s="78">
        <v>1</v>
      </c>
      <c r="AM15" s="78">
        <v>1</v>
      </c>
      <c r="AN15" s="78">
        <v>0</v>
      </c>
      <c r="AO15" s="78">
        <v>0</v>
      </c>
      <c r="AP15" s="78">
        <v>0</v>
      </c>
      <c r="AQ15" s="78">
        <v>0</v>
      </c>
      <c r="AR15" s="78">
        <v>0</v>
      </c>
      <c r="AS15" s="78">
        <v>0</v>
      </c>
      <c r="AT15" s="78">
        <v>0</v>
      </c>
      <c r="AU15" s="78">
        <v>0</v>
      </c>
      <c r="AV15" s="78">
        <v>0</v>
      </c>
      <c r="AW15" s="78">
        <v>0</v>
      </c>
      <c r="AX15" s="78">
        <v>0</v>
      </c>
      <c r="AY15" s="78">
        <v>0</v>
      </c>
      <c r="AZ15" s="78">
        <v>0</v>
      </c>
      <c r="BA15" s="78">
        <v>0</v>
      </c>
      <c r="BB15" s="78">
        <v>0</v>
      </c>
      <c r="BC15" s="80" t="s">
        <v>54</v>
      </c>
      <c r="BD15" s="80" t="s">
        <v>54</v>
      </c>
      <c r="BE15" s="80" t="s">
        <v>57</v>
      </c>
      <c r="BF15" s="80" t="s">
        <v>54</v>
      </c>
      <c r="BG15" s="80">
        <v>0</v>
      </c>
      <c r="BH15" s="80">
        <v>1800</v>
      </c>
    </row>
    <row r="16" spans="1:60" x14ac:dyDescent="0.25">
      <c r="A16" s="146" t="s">
        <v>308</v>
      </c>
      <c r="B16" s="84">
        <v>17</v>
      </c>
      <c r="C16" s="85">
        <v>4</v>
      </c>
      <c r="D16" s="85">
        <v>0</v>
      </c>
      <c r="E16" s="85">
        <v>1</v>
      </c>
      <c r="F16" s="77">
        <v>0</v>
      </c>
      <c r="G16" s="77">
        <v>0</v>
      </c>
      <c r="H16" s="77">
        <v>3</v>
      </c>
      <c r="I16" s="77">
        <v>0</v>
      </c>
      <c r="J16" s="77">
        <v>1</v>
      </c>
      <c r="K16" s="77">
        <v>0</v>
      </c>
      <c r="L16" s="77">
        <v>0</v>
      </c>
      <c r="M16" s="77">
        <v>1</v>
      </c>
      <c r="N16" s="77">
        <v>0</v>
      </c>
      <c r="O16" s="77">
        <v>2</v>
      </c>
      <c r="P16" s="77">
        <v>1</v>
      </c>
      <c r="Q16" s="77">
        <v>0</v>
      </c>
      <c r="R16" s="77">
        <v>2</v>
      </c>
      <c r="S16" s="77">
        <v>0</v>
      </c>
      <c r="T16" s="77">
        <v>1</v>
      </c>
      <c r="U16" s="77">
        <v>1</v>
      </c>
      <c r="V16" s="77">
        <v>1</v>
      </c>
      <c r="W16" s="77">
        <v>1</v>
      </c>
      <c r="X16" s="77">
        <v>0</v>
      </c>
      <c r="Y16" s="77">
        <v>0</v>
      </c>
      <c r="Z16" s="77">
        <v>0</v>
      </c>
      <c r="AA16" s="77">
        <v>0</v>
      </c>
      <c r="AB16" s="78">
        <v>1</v>
      </c>
      <c r="AC16" s="78">
        <v>0</v>
      </c>
      <c r="AD16" s="78">
        <v>1</v>
      </c>
      <c r="AE16" s="78">
        <v>0</v>
      </c>
      <c r="AF16" s="78">
        <v>1</v>
      </c>
      <c r="AG16" s="78">
        <v>0</v>
      </c>
      <c r="AH16" s="78">
        <v>0</v>
      </c>
      <c r="AI16" s="78">
        <v>0</v>
      </c>
      <c r="AJ16" s="78">
        <v>0</v>
      </c>
      <c r="AK16" s="78">
        <v>0</v>
      </c>
      <c r="AL16" s="78">
        <v>0</v>
      </c>
      <c r="AM16" s="78">
        <v>0</v>
      </c>
      <c r="AN16" s="78">
        <v>0</v>
      </c>
      <c r="AO16" s="78">
        <v>0</v>
      </c>
      <c r="AP16" s="78">
        <v>0</v>
      </c>
      <c r="AQ16" s="78">
        <v>0</v>
      </c>
      <c r="AR16" s="78">
        <v>0</v>
      </c>
      <c r="AS16" s="78">
        <v>0</v>
      </c>
      <c r="AT16" s="78">
        <v>0</v>
      </c>
      <c r="AU16" s="78">
        <v>0</v>
      </c>
      <c r="AV16" s="78">
        <v>0</v>
      </c>
      <c r="AW16" s="78">
        <v>0</v>
      </c>
      <c r="AX16" s="78">
        <v>0</v>
      </c>
      <c r="AY16" s="78">
        <v>0</v>
      </c>
      <c r="AZ16" s="78">
        <v>0</v>
      </c>
      <c r="BA16" s="78">
        <v>0</v>
      </c>
      <c r="BB16" s="78">
        <v>0</v>
      </c>
      <c r="BC16" s="80" t="s">
        <v>54</v>
      </c>
      <c r="BD16" s="80" t="s">
        <v>54</v>
      </c>
      <c r="BE16" s="80" t="s">
        <v>57</v>
      </c>
      <c r="BF16" s="80" t="s">
        <v>57</v>
      </c>
      <c r="BG16" s="80">
        <v>0</v>
      </c>
      <c r="BH16" s="80">
        <v>0</v>
      </c>
    </row>
    <row r="17" spans="1:66" x14ac:dyDescent="0.25">
      <c r="A17" s="146" t="s">
        <v>309</v>
      </c>
      <c r="B17" s="84">
        <v>17</v>
      </c>
      <c r="C17" s="85">
        <v>6</v>
      </c>
      <c r="D17" s="85">
        <v>1</v>
      </c>
      <c r="E17" s="85">
        <v>1</v>
      </c>
      <c r="F17" s="77">
        <v>0</v>
      </c>
      <c r="G17" s="77">
        <v>3</v>
      </c>
      <c r="H17" s="77">
        <v>2</v>
      </c>
      <c r="I17" s="77">
        <v>0</v>
      </c>
      <c r="J17" s="77">
        <v>3</v>
      </c>
      <c r="K17" s="77">
        <v>0</v>
      </c>
      <c r="L17" s="77">
        <v>1</v>
      </c>
      <c r="M17" s="77">
        <v>0</v>
      </c>
      <c r="N17" s="77">
        <v>0</v>
      </c>
      <c r="O17" s="77">
        <v>5</v>
      </c>
      <c r="P17" s="77">
        <v>0</v>
      </c>
      <c r="Q17" s="77">
        <v>0</v>
      </c>
      <c r="R17" s="77">
        <v>0</v>
      </c>
      <c r="S17" s="77">
        <v>0</v>
      </c>
      <c r="T17" s="77">
        <v>0</v>
      </c>
      <c r="U17" s="77">
        <v>0</v>
      </c>
      <c r="V17" s="77">
        <v>1</v>
      </c>
      <c r="W17" s="77">
        <v>0</v>
      </c>
      <c r="X17" s="77">
        <v>0</v>
      </c>
      <c r="Y17" s="77">
        <v>0</v>
      </c>
      <c r="Z17" s="77">
        <v>0</v>
      </c>
      <c r="AA17" s="77">
        <v>0</v>
      </c>
      <c r="AB17" s="78">
        <v>1</v>
      </c>
      <c r="AC17" s="78">
        <v>0</v>
      </c>
      <c r="AD17" s="78">
        <v>1</v>
      </c>
      <c r="AE17" s="78">
        <v>0</v>
      </c>
      <c r="AF17" s="78">
        <v>0</v>
      </c>
      <c r="AG17" s="78">
        <v>0</v>
      </c>
      <c r="AH17" s="78">
        <v>0</v>
      </c>
      <c r="AI17" s="78">
        <v>0</v>
      </c>
      <c r="AJ17" s="78">
        <v>1</v>
      </c>
      <c r="AK17" s="78">
        <v>0</v>
      </c>
      <c r="AL17" s="78">
        <v>1</v>
      </c>
      <c r="AM17" s="78">
        <v>0</v>
      </c>
      <c r="AN17" s="78">
        <v>0</v>
      </c>
      <c r="AO17" s="78">
        <v>0</v>
      </c>
      <c r="AP17" s="78">
        <v>0</v>
      </c>
      <c r="AQ17" s="78">
        <v>0</v>
      </c>
      <c r="AR17" s="78">
        <v>0</v>
      </c>
      <c r="AS17" s="78">
        <v>0</v>
      </c>
      <c r="AT17" s="78">
        <v>0</v>
      </c>
      <c r="AU17" s="78">
        <v>0</v>
      </c>
      <c r="AV17" s="78">
        <v>0</v>
      </c>
      <c r="AW17" s="78">
        <v>0</v>
      </c>
      <c r="AX17" s="78">
        <v>0</v>
      </c>
      <c r="AY17" s="78">
        <v>0</v>
      </c>
      <c r="AZ17" s="78">
        <v>0</v>
      </c>
      <c r="BA17" s="78">
        <v>0</v>
      </c>
      <c r="BB17" s="78">
        <v>0</v>
      </c>
      <c r="BC17" s="80"/>
      <c r="BD17" s="80"/>
      <c r="BE17" s="80"/>
      <c r="BF17" s="80" t="s">
        <v>57</v>
      </c>
      <c r="BG17" s="80"/>
      <c r="BH17" s="80">
        <v>1400</v>
      </c>
    </row>
    <row r="18" spans="1:66" ht="18.600000000000001" customHeight="1" x14ac:dyDescent="0.25">
      <c r="A18" s="146" t="s">
        <v>310</v>
      </c>
      <c r="B18" s="84">
        <v>21</v>
      </c>
      <c r="C18" s="85">
        <v>5</v>
      </c>
      <c r="D18" s="85">
        <v>0</v>
      </c>
      <c r="E18" s="85">
        <v>2</v>
      </c>
      <c r="F18" s="77">
        <v>1</v>
      </c>
      <c r="G18" s="77">
        <v>2</v>
      </c>
      <c r="H18" s="77">
        <v>1</v>
      </c>
      <c r="I18" s="77">
        <v>2</v>
      </c>
      <c r="J18" s="77">
        <v>2</v>
      </c>
      <c r="K18" s="77">
        <v>1</v>
      </c>
      <c r="L18" s="77">
        <v>0</v>
      </c>
      <c r="M18" s="77">
        <v>4</v>
      </c>
      <c r="N18" s="77">
        <v>1</v>
      </c>
      <c r="O18" s="77">
        <v>1</v>
      </c>
      <c r="P18" s="77">
        <v>0</v>
      </c>
      <c r="Q18" s="77">
        <v>1</v>
      </c>
      <c r="R18" s="77">
        <v>4</v>
      </c>
      <c r="S18" s="77">
        <v>0</v>
      </c>
      <c r="T18" s="77">
        <v>5</v>
      </c>
      <c r="U18" s="77">
        <v>5</v>
      </c>
      <c r="V18" s="77">
        <v>1</v>
      </c>
      <c r="W18" s="77">
        <v>1</v>
      </c>
      <c r="X18" s="77">
        <v>0</v>
      </c>
      <c r="Y18" s="77">
        <v>0</v>
      </c>
      <c r="Z18" s="77">
        <v>0</v>
      </c>
      <c r="AA18" s="77">
        <v>0</v>
      </c>
      <c r="AB18" s="78">
        <v>4</v>
      </c>
      <c r="AC18" s="78">
        <v>3</v>
      </c>
      <c r="AD18" s="78">
        <v>0</v>
      </c>
      <c r="AE18" s="78">
        <v>1</v>
      </c>
      <c r="AF18" s="78">
        <v>3</v>
      </c>
      <c r="AG18" s="78">
        <v>0</v>
      </c>
      <c r="AH18" s="78">
        <v>4</v>
      </c>
      <c r="AI18" s="78">
        <v>4</v>
      </c>
      <c r="AJ18" s="78">
        <v>1</v>
      </c>
      <c r="AK18" s="78">
        <v>1</v>
      </c>
      <c r="AL18" s="78">
        <v>4</v>
      </c>
      <c r="AM18" s="78">
        <v>10</v>
      </c>
      <c r="AN18" s="78">
        <v>0</v>
      </c>
      <c r="AO18" s="78">
        <v>0</v>
      </c>
      <c r="AP18" s="78">
        <v>4</v>
      </c>
      <c r="AQ18" s="78">
        <v>4</v>
      </c>
      <c r="AR18" s="78">
        <v>0</v>
      </c>
      <c r="AS18" s="78">
        <v>0</v>
      </c>
      <c r="AT18" s="78">
        <v>0</v>
      </c>
      <c r="AU18" s="78">
        <v>0</v>
      </c>
      <c r="AV18" s="78">
        <v>0</v>
      </c>
      <c r="AW18" s="78">
        <v>0</v>
      </c>
      <c r="AX18" s="78">
        <v>0</v>
      </c>
      <c r="AY18" s="78">
        <v>0</v>
      </c>
      <c r="AZ18" s="78">
        <v>0</v>
      </c>
      <c r="BA18" s="78">
        <v>0</v>
      </c>
      <c r="BB18" s="78">
        <v>4</v>
      </c>
      <c r="BC18" s="80" t="s">
        <v>54</v>
      </c>
      <c r="BD18" s="93" t="s">
        <v>311</v>
      </c>
      <c r="BE18" s="80"/>
      <c r="BF18" s="80" t="s">
        <v>57</v>
      </c>
      <c r="BG18" s="80">
        <v>1000</v>
      </c>
      <c r="BH18" s="80">
        <v>0</v>
      </c>
    </row>
    <row r="19" spans="1:66" ht="18.75" x14ac:dyDescent="0.3">
      <c r="A19" s="163" t="s">
        <v>85</v>
      </c>
      <c r="B19" s="43">
        <f t="shared" ref="B19:AG19" si="2">B20+B21</f>
        <v>23</v>
      </c>
      <c r="C19" s="43">
        <f t="shared" si="2"/>
        <v>3</v>
      </c>
      <c r="D19" s="43">
        <f t="shared" si="2"/>
        <v>0</v>
      </c>
      <c r="E19" s="43">
        <f t="shared" si="2"/>
        <v>0</v>
      </c>
      <c r="F19" s="43">
        <f t="shared" si="2"/>
        <v>0</v>
      </c>
      <c r="G19" s="43">
        <f t="shared" si="2"/>
        <v>0</v>
      </c>
      <c r="H19" s="43">
        <f t="shared" si="2"/>
        <v>1</v>
      </c>
      <c r="I19" s="43">
        <f t="shared" si="2"/>
        <v>1</v>
      </c>
      <c r="J19" s="43">
        <f t="shared" si="2"/>
        <v>1</v>
      </c>
      <c r="K19" s="43">
        <f t="shared" si="2"/>
        <v>0</v>
      </c>
      <c r="L19" s="43">
        <f t="shared" si="2"/>
        <v>0</v>
      </c>
      <c r="M19" s="43">
        <f t="shared" si="2"/>
        <v>0</v>
      </c>
      <c r="N19" s="43">
        <f t="shared" si="2"/>
        <v>0</v>
      </c>
      <c r="O19" s="43">
        <f t="shared" si="2"/>
        <v>1</v>
      </c>
      <c r="P19" s="43">
        <f t="shared" si="2"/>
        <v>2</v>
      </c>
      <c r="Q19" s="43">
        <f t="shared" si="2"/>
        <v>0</v>
      </c>
      <c r="R19" s="43">
        <f t="shared" si="2"/>
        <v>0</v>
      </c>
      <c r="S19" s="43">
        <f t="shared" si="2"/>
        <v>0</v>
      </c>
      <c r="T19" s="43">
        <f t="shared" si="2"/>
        <v>1</v>
      </c>
      <c r="U19" s="43">
        <f t="shared" si="2"/>
        <v>1</v>
      </c>
      <c r="V19" s="43">
        <f t="shared" si="2"/>
        <v>1</v>
      </c>
      <c r="W19" s="43">
        <f t="shared" si="2"/>
        <v>1</v>
      </c>
      <c r="X19" s="43">
        <f t="shared" si="2"/>
        <v>1</v>
      </c>
      <c r="Y19" s="43">
        <f t="shared" si="2"/>
        <v>1</v>
      </c>
      <c r="Z19" s="43">
        <f t="shared" si="2"/>
        <v>0</v>
      </c>
      <c r="AA19" s="43">
        <f t="shared" si="2"/>
        <v>0</v>
      </c>
      <c r="AB19" s="43">
        <f t="shared" si="2"/>
        <v>0</v>
      </c>
      <c r="AC19" s="43">
        <f t="shared" si="2"/>
        <v>0</v>
      </c>
      <c r="AD19" s="43">
        <f t="shared" si="2"/>
        <v>0</v>
      </c>
      <c r="AE19" s="43">
        <f t="shared" si="2"/>
        <v>0</v>
      </c>
      <c r="AF19" s="43">
        <f t="shared" si="2"/>
        <v>0</v>
      </c>
      <c r="AG19" s="43">
        <f t="shared" si="2"/>
        <v>0</v>
      </c>
      <c r="AH19" s="43">
        <f t="shared" ref="AH19:BM19" si="3">AH20+AH21</f>
        <v>0</v>
      </c>
      <c r="AI19" s="43">
        <f t="shared" si="3"/>
        <v>0</v>
      </c>
      <c r="AJ19" s="43">
        <f t="shared" si="3"/>
        <v>0</v>
      </c>
      <c r="AK19" s="43">
        <f t="shared" si="3"/>
        <v>0</v>
      </c>
      <c r="AL19" s="43">
        <f t="shared" si="3"/>
        <v>0</v>
      </c>
      <c r="AM19" s="43">
        <f t="shared" si="3"/>
        <v>0</v>
      </c>
      <c r="AN19" s="43">
        <f t="shared" si="3"/>
        <v>0</v>
      </c>
      <c r="AO19" s="43">
        <f t="shared" si="3"/>
        <v>0</v>
      </c>
      <c r="AP19" s="43">
        <f t="shared" si="3"/>
        <v>0</v>
      </c>
      <c r="AQ19" s="43">
        <f t="shared" si="3"/>
        <v>0</v>
      </c>
      <c r="AR19" s="43">
        <f t="shared" si="3"/>
        <v>0</v>
      </c>
      <c r="AS19" s="43">
        <f t="shared" si="3"/>
        <v>0</v>
      </c>
      <c r="AT19" s="43">
        <f t="shared" si="3"/>
        <v>0</v>
      </c>
      <c r="AU19" s="43">
        <f t="shared" si="3"/>
        <v>0</v>
      </c>
      <c r="AV19" s="43">
        <f t="shared" si="3"/>
        <v>0</v>
      </c>
      <c r="AW19" s="43">
        <f t="shared" si="3"/>
        <v>0</v>
      </c>
      <c r="AX19" s="43">
        <f t="shared" si="3"/>
        <v>0</v>
      </c>
      <c r="AY19" s="43">
        <f t="shared" si="3"/>
        <v>0</v>
      </c>
      <c r="AZ19" s="43">
        <f t="shared" si="3"/>
        <v>0</v>
      </c>
      <c r="BA19" s="43">
        <f t="shared" si="3"/>
        <v>0</v>
      </c>
      <c r="BB19" s="43">
        <f t="shared" si="3"/>
        <v>0</v>
      </c>
      <c r="BC19" s="69"/>
      <c r="BD19" s="69"/>
      <c r="BE19" s="69"/>
      <c r="BF19" s="69"/>
      <c r="BG19" s="69"/>
      <c r="BH19" s="69"/>
    </row>
    <row r="20" spans="1:66" ht="18.75" x14ac:dyDescent="0.3">
      <c r="A20" s="164" t="s">
        <v>312</v>
      </c>
      <c r="B20" s="43">
        <v>15</v>
      </c>
      <c r="C20" s="165">
        <v>1</v>
      </c>
      <c r="D20" s="165">
        <v>0</v>
      </c>
      <c r="E20" s="165">
        <v>0</v>
      </c>
      <c r="F20" s="165">
        <v>0</v>
      </c>
      <c r="G20" s="165">
        <v>0</v>
      </c>
      <c r="H20" s="165">
        <v>1</v>
      </c>
      <c r="I20" s="165">
        <v>0</v>
      </c>
      <c r="J20" s="165">
        <v>0</v>
      </c>
      <c r="K20" s="165">
        <v>0</v>
      </c>
      <c r="L20" s="165">
        <v>0</v>
      </c>
      <c r="M20" s="165">
        <v>0</v>
      </c>
      <c r="N20" s="165">
        <v>0</v>
      </c>
      <c r="O20" s="165">
        <v>0</v>
      </c>
      <c r="P20" s="165">
        <v>1</v>
      </c>
      <c r="Q20" s="165">
        <v>0</v>
      </c>
      <c r="R20" s="165">
        <v>0</v>
      </c>
      <c r="S20" s="165">
        <v>0</v>
      </c>
      <c r="T20" s="165">
        <v>1</v>
      </c>
      <c r="U20" s="165">
        <v>1</v>
      </c>
      <c r="V20" s="165">
        <v>1</v>
      </c>
      <c r="W20" s="165">
        <v>1</v>
      </c>
      <c r="X20" s="165">
        <v>1</v>
      </c>
      <c r="Y20" s="165">
        <v>1</v>
      </c>
      <c r="Z20" s="165">
        <v>0</v>
      </c>
      <c r="AA20" s="165">
        <v>0</v>
      </c>
      <c r="AB20" s="166">
        <v>0</v>
      </c>
      <c r="AC20" s="166">
        <v>0</v>
      </c>
      <c r="AD20" s="166">
        <v>0</v>
      </c>
      <c r="AE20" s="166">
        <v>0</v>
      </c>
      <c r="AF20" s="166">
        <v>0</v>
      </c>
      <c r="AG20" s="166">
        <v>0</v>
      </c>
      <c r="AH20" s="166">
        <v>0</v>
      </c>
      <c r="AI20" s="166">
        <v>0</v>
      </c>
      <c r="AJ20" s="166">
        <v>0</v>
      </c>
      <c r="AK20" s="166">
        <v>0</v>
      </c>
      <c r="AL20" s="166">
        <v>0</v>
      </c>
      <c r="AM20" s="166">
        <v>0</v>
      </c>
      <c r="AN20" s="166">
        <v>0</v>
      </c>
      <c r="AO20" s="166">
        <v>0</v>
      </c>
      <c r="AP20" s="166">
        <v>0</v>
      </c>
      <c r="AQ20" s="166">
        <v>0</v>
      </c>
      <c r="AR20" s="166">
        <v>0</v>
      </c>
      <c r="AS20" s="166">
        <v>0</v>
      </c>
      <c r="AT20" s="166">
        <v>0</v>
      </c>
      <c r="AU20" s="166">
        <v>0</v>
      </c>
      <c r="AV20" s="166">
        <v>0</v>
      </c>
      <c r="AW20" s="166">
        <v>0</v>
      </c>
      <c r="AX20" s="166">
        <v>0</v>
      </c>
      <c r="AY20" s="166">
        <v>0</v>
      </c>
      <c r="AZ20" s="166">
        <v>0</v>
      </c>
      <c r="BA20" s="166">
        <v>0</v>
      </c>
      <c r="BB20" s="166">
        <v>0</v>
      </c>
      <c r="BC20" s="58" t="s">
        <v>54</v>
      </c>
      <c r="BD20" s="58" t="s">
        <v>54</v>
      </c>
      <c r="BE20" s="58" t="s">
        <v>57</v>
      </c>
      <c r="BF20" s="58" t="s">
        <v>54</v>
      </c>
      <c r="BG20" s="58" t="s">
        <v>54</v>
      </c>
      <c r="BH20" s="58" t="s">
        <v>54</v>
      </c>
      <c r="BI20" s="167"/>
      <c r="BJ20" s="167"/>
      <c r="BK20" s="167"/>
      <c r="BL20" s="167"/>
      <c r="BM20" s="167"/>
      <c r="BN20" s="167"/>
    </row>
    <row r="21" spans="1:66" ht="30" x14ac:dyDescent="0.25">
      <c r="A21" s="34" t="s">
        <v>313</v>
      </c>
      <c r="B21" s="116">
        <v>8</v>
      </c>
      <c r="C21" s="91">
        <v>2</v>
      </c>
      <c r="D21" s="91">
        <v>0</v>
      </c>
      <c r="E21" s="91">
        <v>0</v>
      </c>
      <c r="F21" s="91">
        <v>0</v>
      </c>
      <c r="G21" s="91">
        <v>0</v>
      </c>
      <c r="H21" s="91">
        <v>0</v>
      </c>
      <c r="I21" s="91">
        <v>1</v>
      </c>
      <c r="J21" s="91">
        <v>1</v>
      </c>
      <c r="K21" s="91">
        <v>0</v>
      </c>
      <c r="L21" s="91">
        <v>0</v>
      </c>
      <c r="M21" s="91">
        <v>0</v>
      </c>
      <c r="N21" s="91">
        <v>0</v>
      </c>
      <c r="O21" s="91">
        <v>1</v>
      </c>
      <c r="P21" s="91">
        <v>1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2">
        <v>0</v>
      </c>
      <c r="AC21" s="92">
        <v>0</v>
      </c>
      <c r="AD21" s="92">
        <v>0</v>
      </c>
      <c r="AE21" s="92">
        <v>0</v>
      </c>
      <c r="AF21" s="92">
        <v>0</v>
      </c>
      <c r="AG21" s="92"/>
      <c r="AH21" s="92">
        <v>0</v>
      </c>
      <c r="AI21" s="92">
        <v>0</v>
      </c>
      <c r="AJ21" s="92">
        <v>0</v>
      </c>
      <c r="AK21" s="92">
        <v>0</v>
      </c>
      <c r="AL21" s="92">
        <v>0</v>
      </c>
      <c r="AM21" s="92">
        <v>0</v>
      </c>
      <c r="AN21" s="92">
        <v>0</v>
      </c>
      <c r="AO21" s="92">
        <v>0</v>
      </c>
      <c r="AP21" s="92">
        <v>0</v>
      </c>
      <c r="AQ21" s="92">
        <v>0</v>
      </c>
      <c r="AR21" s="92">
        <v>0</v>
      </c>
      <c r="AS21" s="92">
        <v>0</v>
      </c>
      <c r="AT21" s="92">
        <v>0</v>
      </c>
      <c r="AU21" s="92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2">
        <v>0</v>
      </c>
      <c r="BB21" s="92">
        <v>0</v>
      </c>
      <c r="BC21" s="80" t="s">
        <v>54</v>
      </c>
      <c r="BD21" s="80" t="s">
        <v>54</v>
      </c>
      <c r="BE21" s="80" t="s">
        <v>54</v>
      </c>
      <c r="BF21" s="80" t="s">
        <v>54</v>
      </c>
      <c r="BG21" s="80" t="s">
        <v>54</v>
      </c>
      <c r="BH21" s="80" t="s">
        <v>54</v>
      </c>
    </row>
    <row r="22" spans="1:66" ht="18.75" x14ac:dyDescent="0.3">
      <c r="A22" s="168" t="s">
        <v>90</v>
      </c>
      <c r="B22" s="43">
        <f t="shared" ref="B22:AG22" si="4">B23+B24+B25+B26</f>
        <v>36</v>
      </c>
      <c r="C22" s="43">
        <f t="shared" si="4"/>
        <v>5</v>
      </c>
      <c r="D22" s="43">
        <f t="shared" si="4"/>
        <v>0</v>
      </c>
      <c r="E22" s="43">
        <f t="shared" si="4"/>
        <v>2</v>
      </c>
      <c r="F22" s="43">
        <f t="shared" si="4"/>
        <v>0</v>
      </c>
      <c r="G22" s="43">
        <f t="shared" si="4"/>
        <v>1</v>
      </c>
      <c r="H22" s="43">
        <f t="shared" si="4"/>
        <v>3</v>
      </c>
      <c r="I22" s="43">
        <f t="shared" si="4"/>
        <v>0</v>
      </c>
      <c r="J22" s="43">
        <f t="shared" si="4"/>
        <v>2</v>
      </c>
      <c r="K22" s="43">
        <f t="shared" si="4"/>
        <v>0</v>
      </c>
      <c r="L22" s="43">
        <f t="shared" si="4"/>
        <v>0</v>
      </c>
      <c r="M22" s="43">
        <f t="shared" si="4"/>
        <v>0</v>
      </c>
      <c r="N22" s="43">
        <f t="shared" si="4"/>
        <v>0</v>
      </c>
      <c r="O22" s="43">
        <f t="shared" si="4"/>
        <v>2</v>
      </c>
      <c r="P22" s="43">
        <f t="shared" si="4"/>
        <v>0</v>
      </c>
      <c r="Q22" s="43">
        <f t="shared" si="4"/>
        <v>0</v>
      </c>
      <c r="R22" s="43">
        <f t="shared" si="4"/>
        <v>0</v>
      </c>
      <c r="S22" s="43">
        <f t="shared" si="4"/>
        <v>0</v>
      </c>
      <c r="T22" s="43">
        <f t="shared" si="4"/>
        <v>0</v>
      </c>
      <c r="U22" s="43">
        <f t="shared" si="4"/>
        <v>0</v>
      </c>
      <c r="V22" s="43">
        <f t="shared" si="4"/>
        <v>0</v>
      </c>
      <c r="W22" s="43">
        <f t="shared" si="4"/>
        <v>0</v>
      </c>
      <c r="X22" s="43">
        <f t="shared" si="4"/>
        <v>1</v>
      </c>
      <c r="Y22" s="43">
        <f t="shared" si="4"/>
        <v>0</v>
      </c>
      <c r="Z22" s="43">
        <f t="shared" si="4"/>
        <v>1</v>
      </c>
      <c r="AA22" s="43">
        <f t="shared" si="4"/>
        <v>1</v>
      </c>
      <c r="AB22" s="43">
        <f t="shared" si="4"/>
        <v>2</v>
      </c>
      <c r="AC22" s="43">
        <f t="shared" si="4"/>
        <v>1</v>
      </c>
      <c r="AD22" s="43">
        <f t="shared" si="4"/>
        <v>1</v>
      </c>
      <c r="AE22" s="43">
        <f t="shared" si="4"/>
        <v>0</v>
      </c>
      <c r="AF22" s="43">
        <f t="shared" si="4"/>
        <v>0</v>
      </c>
      <c r="AG22" s="43">
        <f t="shared" si="4"/>
        <v>0</v>
      </c>
      <c r="AH22" s="43">
        <f t="shared" ref="AH22:BM22" si="5">AH23+AH24+AH25+AH26</f>
        <v>0</v>
      </c>
      <c r="AI22" s="43">
        <f t="shared" si="5"/>
        <v>0</v>
      </c>
      <c r="AJ22" s="43">
        <f t="shared" si="5"/>
        <v>0</v>
      </c>
      <c r="AK22" s="43">
        <f t="shared" si="5"/>
        <v>0</v>
      </c>
      <c r="AL22" s="43">
        <f t="shared" si="5"/>
        <v>0</v>
      </c>
      <c r="AM22" s="43">
        <f t="shared" si="5"/>
        <v>0</v>
      </c>
      <c r="AN22" s="43">
        <f t="shared" si="5"/>
        <v>0</v>
      </c>
      <c r="AO22" s="43">
        <f t="shared" si="5"/>
        <v>0</v>
      </c>
      <c r="AP22" s="43">
        <f t="shared" si="5"/>
        <v>0</v>
      </c>
      <c r="AQ22" s="43">
        <f t="shared" si="5"/>
        <v>0</v>
      </c>
      <c r="AR22" s="43">
        <f t="shared" si="5"/>
        <v>0</v>
      </c>
      <c r="AS22" s="43">
        <f t="shared" si="5"/>
        <v>0</v>
      </c>
      <c r="AT22" s="43">
        <f t="shared" si="5"/>
        <v>0</v>
      </c>
      <c r="AU22" s="43">
        <f t="shared" si="5"/>
        <v>0</v>
      </c>
      <c r="AV22" s="43">
        <f t="shared" si="5"/>
        <v>0</v>
      </c>
      <c r="AW22" s="43">
        <f t="shared" si="5"/>
        <v>0</v>
      </c>
      <c r="AX22" s="43">
        <f t="shared" si="5"/>
        <v>0</v>
      </c>
      <c r="AY22" s="43">
        <f t="shared" si="5"/>
        <v>0</v>
      </c>
      <c r="AZ22" s="43">
        <f t="shared" si="5"/>
        <v>0</v>
      </c>
      <c r="BA22" s="43">
        <f t="shared" si="5"/>
        <v>0</v>
      </c>
      <c r="BB22" s="43">
        <f t="shared" si="5"/>
        <v>4</v>
      </c>
      <c r="BC22" s="69"/>
      <c r="BD22" s="69"/>
      <c r="BE22" s="69"/>
      <c r="BF22" s="69"/>
      <c r="BG22" s="69"/>
      <c r="BH22" s="69"/>
    </row>
    <row r="23" spans="1:66" x14ac:dyDescent="0.25">
      <c r="A23" s="169" t="s">
        <v>314</v>
      </c>
      <c r="B23" s="170">
        <v>14</v>
      </c>
      <c r="C23" s="38">
        <v>1</v>
      </c>
      <c r="D23" s="38">
        <v>0</v>
      </c>
      <c r="E23" s="38">
        <v>1</v>
      </c>
      <c r="F23" s="38">
        <v>0</v>
      </c>
      <c r="G23" s="38">
        <v>0</v>
      </c>
      <c r="H23" s="38">
        <v>0</v>
      </c>
      <c r="I23" s="38">
        <v>0</v>
      </c>
      <c r="J23" s="38">
        <v>1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38">
        <v>0</v>
      </c>
      <c r="AA23" s="38">
        <v>0</v>
      </c>
      <c r="AB23" s="39">
        <v>1</v>
      </c>
      <c r="AC23" s="39">
        <v>1</v>
      </c>
      <c r="AD23" s="39">
        <v>0</v>
      </c>
      <c r="AE23" s="39">
        <v>0</v>
      </c>
      <c r="AF23" s="39">
        <v>0</v>
      </c>
      <c r="AG23" s="39">
        <v>0</v>
      </c>
      <c r="AH23" s="39">
        <v>0</v>
      </c>
      <c r="AI23" s="39">
        <v>0</v>
      </c>
      <c r="AJ23" s="39">
        <v>0</v>
      </c>
      <c r="AK23" s="39">
        <v>0</v>
      </c>
      <c r="AL23" s="39">
        <v>0</v>
      </c>
      <c r="AM23" s="39">
        <v>0</v>
      </c>
      <c r="AN23" s="39">
        <v>0</v>
      </c>
      <c r="AO23" s="39">
        <v>0</v>
      </c>
      <c r="AP23" s="39">
        <v>0</v>
      </c>
      <c r="AQ23" s="39">
        <v>0</v>
      </c>
      <c r="AR23" s="39">
        <v>0</v>
      </c>
      <c r="AS23" s="39">
        <v>0</v>
      </c>
      <c r="AT23" s="39">
        <v>0</v>
      </c>
      <c r="AU23" s="39">
        <v>0</v>
      </c>
      <c r="AV23" s="39">
        <v>0</v>
      </c>
      <c r="AW23" s="39">
        <v>0</v>
      </c>
      <c r="AX23" s="39">
        <v>0</v>
      </c>
      <c r="AY23" s="39">
        <v>0</v>
      </c>
      <c r="AZ23" s="39">
        <v>0</v>
      </c>
      <c r="BA23" s="39">
        <v>0</v>
      </c>
      <c r="BB23" s="39">
        <v>1</v>
      </c>
      <c r="BC23" s="21" t="s">
        <v>54</v>
      </c>
      <c r="BD23" s="21" t="s">
        <v>54</v>
      </c>
      <c r="BE23" s="21" t="s">
        <v>54</v>
      </c>
      <c r="BF23" s="21" t="s">
        <v>54</v>
      </c>
      <c r="BG23" s="21" t="s">
        <v>54</v>
      </c>
      <c r="BH23" s="21" t="s">
        <v>54</v>
      </c>
    </row>
    <row r="24" spans="1:66" x14ac:dyDescent="0.25">
      <c r="A24" s="169" t="s">
        <v>315</v>
      </c>
      <c r="B24" s="170">
        <v>12</v>
      </c>
      <c r="C24" s="38">
        <v>2</v>
      </c>
      <c r="D24" s="38">
        <v>0</v>
      </c>
      <c r="E24" s="38">
        <v>1</v>
      </c>
      <c r="F24" s="38">
        <v>0</v>
      </c>
      <c r="G24" s="38">
        <v>1</v>
      </c>
      <c r="H24" s="38">
        <v>2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8">
        <v>0</v>
      </c>
      <c r="X24" s="38">
        <v>1</v>
      </c>
      <c r="Y24" s="38">
        <v>0</v>
      </c>
      <c r="Z24" s="38">
        <v>0</v>
      </c>
      <c r="AA24" s="38">
        <v>0</v>
      </c>
      <c r="AB24" s="39">
        <v>0</v>
      </c>
      <c r="AC24" s="39">
        <v>0</v>
      </c>
      <c r="AD24" s="39">
        <v>0</v>
      </c>
      <c r="AE24" s="39">
        <v>0</v>
      </c>
      <c r="AF24" s="39">
        <v>0</v>
      </c>
      <c r="AG24" s="39">
        <v>0</v>
      </c>
      <c r="AH24" s="39">
        <v>0</v>
      </c>
      <c r="AI24" s="39">
        <v>0</v>
      </c>
      <c r="AJ24" s="39">
        <v>0</v>
      </c>
      <c r="AK24" s="39">
        <v>0</v>
      </c>
      <c r="AL24" s="39">
        <v>0</v>
      </c>
      <c r="AM24" s="39">
        <v>0</v>
      </c>
      <c r="AN24" s="39">
        <v>0</v>
      </c>
      <c r="AO24" s="39">
        <v>0</v>
      </c>
      <c r="AP24" s="39">
        <v>0</v>
      </c>
      <c r="AQ24" s="39">
        <v>0</v>
      </c>
      <c r="AR24" s="39">
        <v>0</v>
      </c>
      <c r="AS24" s="39">
        <v>0</v>
      </c>
      <c r="AT24" s="39">
        <v>0</v>
      </c>
      <c r="AU24" s="39">
        <v>0</v>
      </c>
      <c r="AV24" s="39">
        <v>0</v>
      </c>
      <c r="AW24" s="39">
        <v>0</v>
      </c>
      <c r="AX24" s="39">
        <v>0</v>
      </c>
      <c r="AY24" s="39">
        <v>0</v>
      </c>
      <c r="AZ24" s="39">
        <v>0</v>
      </c>
      <c r="BA24" s="39">
        <v>0</v>
      </c>
      <c r="BB24" s="39">
        <v>1</v>
      </c>
      <c r="BC24" s="21" t="s">
        <v>54</v>
      </c>
      <c r="BD24" s="21" t="s">
        <v>54</v>
      </c>
      <c r="BE24" s="21" t="s">
        <v>54</v>
      </c>
      <c r="BF24" s="21" t="s">
        <v>54</v>
      </c>
      <c r="BG24" s="21" t="s">
        <v>54</v>
      </c>
      <c r="BH24" s="21" t="s">
        <v>54</v>
      </c>
    </row>
    <row r="25" spans="1:66" x14ac:dyDescent="0.25">
      <c r="A25" s="169" t="s">
        <v>316</v>
      </c>
      <c r="B25" s="170">
        <v>6</v>
      </c>
      <c r="C25" s="38">
        <v>1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1</v>
      </c>
      <c r="K25" s="38">
        <v>0</v>
      </c>
      <c r="L25" s="38">
        <v>0</v>
      </c>
      <c r="M25" s="38">
        <v>0</v>
      </c>
      <c r="N25" s="38">
        <v>0</v>
      </c>
      <c r="O25" s="38">
        <v>1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8">
        <v>0</v>
      </c>
      <c r="X25" s="38">
        <v>0</v>
      </c>
      <c r="Y25" s="38">
        <v>0</v>
      </c>
      <c r="Z25" s="38">
        <v>0</v>
      </c>
      <c r="AA25" s="38">
        <v>0</v>
      </c>
      <c r="AB25" s="39">
        <v>0</v>
      </c>
      <c r="AC25" s="39">
        <v>0</v>
      </c>
      <c r="AD25" s="39">
        <v>0</v>
      </c>
      <c r="AE25" s="39">
        <v>0</v>
      </c>
      <c r="AF25" s="39">
        <v>0</v>
      </c>
      <c r="AG25" s="39">
        <v>0</v>
      </c>
      <c r="AH25" s="39">
        <v>0</v>
      </c>
      <c r="AI25" s="39">
        <v>0</v>
      </c>
      <c r="AJ25" s="39">
        <v>0</v>
      </c>
      <c r="AK25" s="39">
        <v>0</v>
      </c>
      <c r="AL25" s="39">
        <v>0</v>
      </c>
      <c r="AM25" s="39">
        <v>0</v>
      </c>
      <c r="AN25" s="39">
        <v>0</v>
      </c>
      <c r="AO25" s="39">
        <v>0</v>
      </c>
      <c r="AP25" s="39">
        <v>0</v>
      </c>
      <c r="AQ25" s="39">
        <v>0</v>
      </c>
      <c r="AR25" s="39">
        <v>0</v>
      </c>
      <c r="AS25" s="39">
        <v>0</v>
      </c>
      <c r="AT25" s="39">
        <v>0</v>
      </c>
      <c r="AU25" s="39">
        <v>0</v>
      </c>
      <c r="AV25" s="39">
        <v>0</v>
      </c>
      <c r="AW25" s="39">
        <v>0</v>
      </c>
      <c r="AX25" s="39">
        <v>0</v>
      </c>
      <c r="AY25" s="39">
        <v>0</v>
      </c>
      <c r="AZ25" s="39">
        <v>0</v>
      </c>
      <c r="BA25" s="39">
        <v>0</v>
      </c>
      <c r="BB25" s="39">
        <v>1</v>
      </c>
      <c r="BC25" s="21" t="s">
        <v>54</v>
      </c>
      <c r="BD25" s="21" t="s">
        <v>54</v>
      </c>
      <c r="BE25" s="21" t="s">
        <v>54</v>
      </c>
      <c r="BF25" s="21" t="s">
        <v>54</v>
      </c>
      <c r="BG25" s="21" t="s">
        <v>54</v>
      </c>
      <c r="BH25" s="21" t="s">
        <v>54</v>
      </c>
    </row>
    <row r="26" spans="1:66" x14ac:dyDescent="0.25">
      <c r="A26" s="169" t="s">
        <v>317</v>
      </c>
      <c r="B26" s="170">
        <v>4</v>
      </c>
      <c r="C26" s="38">
        <v>1</v>
      </c>
      <c r="D26" s="38">
        <v>0</v>
      </c>
      <c r="E26" s="38">
        <v>0</v>
      </c>
      <c r="F26" s="38">
        <v>0</v>
      </c>
      <c r="G26" s="38">
        <v>0</v>
      </c>
      <c r="H26" s="38">
        <v>1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1</v>
      </c>
      <c r="P26" s="38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8">
        <v>0</v>
      </c>
      <c r="X26" s="38">
        <v>0</v>
      </c>
      <c r="Y26" s="38">
        <v>0</v>
      </c>
      <c r="Z26" s="38">
        <v>1</v>
      </c>
      <c r="AA26" s="38">
        <v>1</v>
      </c>
      <c r="AB26" s="39">
        <v>1</v>
      </c>
      <c r="AC26" s="39"/>
      <c r="AD26" s="39">
        <v>1</v>
      </c>
      <c r="AE26" s="39">
        <v>0</v>
      </c>
      <c r="AF26" s="39">
        <v>0</v>
      </c>
      <c r="AG26" s="39">
        <v>0</v>
      </c>
      <c r="AH26" s="39">
        <v>0</v>
      </c>
      <c r="AI26" s="39">
        <v>0</v>
      </c>
      <c r="AJ26" s="39">
        <v>0</v>
      </c>
      <c r="AK26" s="39">
        <v>0</v>
      </c>
      <c r="AL26" s="39">
        <v>0</v>
      </c>
      <c r="AM26" s="39">
        <v>0</v>
      </c>
      <c r="AN26" s="39">
        <v>0</v>
      </c>
      <c r="AO26" s="39">
        <v>0</v>
      </c>
      <c r="AP26" s="39">
        <v>0</v>
      </c>
      <c r="AQ26" s="39">
        <v>0</v>
      </c>
      <c r="AR26" s="39">
        <v>0</v>
      </c>
      <c r="AS26" s="39">
        <v>0</v>
      </c>
      <c r="AT26" s="39">
        <v>0</v>
      </c>
      <c r="AU26" s="39">
        <v>0</v>
      </c>
      <c r="AV26" s="39">
        <v>0</v>
      </c>
      <c r="AW26" s="39">
        <v>0</v>
      </c>
      <c r="AX26" s="39">
        <v>0</v>
      </c>
      <c r="AY26" s="39">
        <v>0</v>
      </c>
      <c r="AZ26" s="39">
        <v>0</v>
      </c>
      <c r="BA26" s="39">
        <v>0</v>
      </c>
      <c r="BB26" s="39">
        <v>1</v>
      </c>
      <c r="BC26" s="21" t="s">
        <v>54</v>
      </c>
      <c r="BD26" s="21" t="s">
        <v>54</v>
      </c>
      <c r="BE26" s="21" t="s">
        <v>54</v>
      </c>
      <c r="BF26" s="21" t="s">
        <v>54</v>
      </c>
      <c r="BG26" s="21" t="s">
        <v>54</v>
      </c>
      <c r="BH26" s="21" t="s">
        <v>54</v>
      </c>
    </row>
    <row r="27" spans="1:66" ht="18.75" x14ac:dyDescent="0.3">
      <c r="A27" s="171" t="s">
        <v>93</v>
      </c>
      <c r="B27" s="43">
        <f t="shared" ref="B27:AG27" si="6">B22+B19+B10</f>
        <v>276</v>
      </c>
      <c r="C27" s="43">
        <f t="shared" si="6"/>
        <v>43</v>
      </c>
      <c r="D27" s="43">
        <f t="shared" si="6"/>
        <v>8</v>
      </c>
      <c r="E27" s="43">
        <f t="shared" si="6"/>
        <v>9</v>
      </c>
      <c r="F27" s="43">
        <f t="shared" si="6"/>
        <v>4</v>
      </c>
      <c r="G27" s="43">
        <f t="shared" si="6"/>
        <v>9</v>
      </c>
      <c r="H27" s="43">
        <f t="shared" si="6"/>
        <v>23</v>
      </c>
      <c r="I27" s="43">
        <f t="shared" si="6"/>
        <v>7</v>
      </c>
      <c r="J27" s="43">
        <f t="shared" si="6"/>
        <v>15</v>
      </c>
      <c r="K27" s="43">
        <f t="shared" si="6"/>
        <v>1</v>
      </c>
      <c r="L27" s="43">
        <f t="shared" si="6"/>
        <v>12</v>
      </c>
      <c r="M27" s="43">
        <f t="shared" si="6"/>
        <v>6</v>
      </c>
      <c r="N27" s="43">
        <f t="shared" si="6"/>
        <v>1</v>
      </c>
      <c r="O27" s="43">
        <f t="shared" si="6"/>
        <v>18</v>
      </c>
      <c r="P27" s="43">
        <f t="shared" si="6"/>
        <v>9</v>
      </c>
      <c r="Q27" s="43">
        <f t="shared" si="6"/>
        <v>1</v>
      </c>
      <c r="R27" s="43">
        <f t="shared" si="6"/>
        <v>11</v>
      </c>
      <c r="S27" s="43">
        <f t="shared" si="6"/>
        <v>2</v>
      </c>
      <c r="T27" s="43">
        <f t="shared" si="6"/>
        <v>13</v>
      </c>
      <c r="U27" s="43">
        <f t="shared" si="6"/>
        <v>13</v>
      </c>
      <c r="V27" s="43">
        <f t="shared" si="6"/>
        <v>11</v>
      </c>
      <c r="W27" s="43">
        <f t="shared" si="6"/>
        <v>8</v>
      </c>
      <c r="X27" s="43">
        <f t="shared" si="6"/>
        <v>10</v>
      </c>
      <c r="Y27" s="43">
        <f t="shared" si="6"/>
        <v>6</v>
      </c>
      <c r="Z27" s="43">
        <f t="shared" si="6"/>
        <v>3</v>
      </c>
      <c r="AA27" s="43">
        <f t="shared" si="6"/>
        <v>3</v>
      </c>
      <c r="AB27" s="43">
        <f t="shared" si="6"/>
        <v>21</v>
      </c>
      <c r="AC27" s="43">
        <f t="shared" si="6"/>
        <v>10</v>
      </c>
      <c r="AD27" s="43">
        <f t="shared" si="6"/>
        <v>7</v>
      </c>
      <c r="AE27" s="43">
        <f t="shared" si="6"/>
        <v>4</v>
      </c>
      <c r="AF27" s="43">
        <f t="shared" si="6"/>
        <v>7</v>
      </c>
      <c r="AG27" s="43">
        <f t="shared" si="6"/>
        <v>2</v>
      </c>
      <c r="AH27" s="43">
        <f t="shared" ref="AH27:BB27" si="7">AH22+AH19+AH10</f>
        <v>11</v>
      </c>
      <c r="AI27" s="43">
        <f t="shared" si="7"/>
        <v>11</v>
      </c>
      <c r="AJ27" s="43">
        <f t="shared" si="7"/>
        <v>6</v>
      </c>
      <c r="AK27" s="43">
        <f t="shared" si="7"/>
        <v>5</v>
      </c>
      <c r="AL27" s="43">
        <f t="shared" si="7"/>
        <v>8</v>
      </c>
      <c r="AM27" s="43">
        <f t="shared" si="7"/>
        <v>13</v>
      </c>
      <c r="AN27" s="43">
        <f t="shared" si="7"/>
        <v>0</v>
      </c>
      <c r="AO27" s="43">
        <f t="shared" si="7"/>
        <v>0</v>
      </c>
      <c r="AP27" s="43">
        <f t="shared" si="7"/>
        <v>9</v>
      </c>
      <c r="AQ27" s="43">
        <f t="shared" si="7"/>
        <v>9</v>
      </c>
      <c r="AR27" s="43">
        <f t="shared" si="7"/>
        <v>2</v>
      </c>
      <c r="AS27" s="43">
        <f t="shared" si="7"/>
        <v>2</v>
      </c>
      <c r="AT27" s="43">
        <f t="shared" si="7"/>
        <v>2</v>
      </c>
      <c r="AU27" s="43">
        <f t="shared" si="7"/>
        <v>2</v>
      </c>
      <c r="AV27" s="43">
        <f t="shared" si="7"/>
        <v>0</v>
      </c>
      <c r="AW27" s="43">
        <f t="shared" si="7"/>
        <v>0</v>
      </c>
      <c r="AX27" s="43">
        <f t="shared" si="7"/>
        <v>4</v>
      </c>
      <c r="AY27" s="43">
        <f t="shared" si="7"/>
        <v>0</v>
      </c>
      <c r="AZ27" s="43">
        <f t="shared" si="7"/>
        <v>0</v>
      </c>
      <c r="BA27" s="43">
        <f t="shared" si="7"/>
        <v>1</v>
      </c>
      <c r="BB27" s="43">
        <f t="shared" si="7"/>
        <v>12</v>
      </c>
      <c r="BC27" s="69"/>
      <c r="BD27" s="69"/>
      <c r="BE27" s="69"/>
      <c r="BF27" s="69"/>
      <c r="BG27" s="69"/>
      <c r="BH27" s="69"/>
    </row>
    <row r="28" spans="1:66" x14ac:dyDescent="0.2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</row>
    <row r="29" spans="1:66" x14ac:dyDescent="0.2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</row>
    <row r="30" spans="1:66" ht="60" x14ac:dyDescent="0.25">
      <c r="A30" s="451" t="s">
        <v>94</v>
      </c>
      <c r="B30" s="451"/>
      <c r="C30" s="2"/>
      <c r="D30" s="2"/>
      <c r="E30" s="72" t="s">
        <v>318</v>
      </c>
      <c r="F30" s="72" t="s">
        <v>95</v>
      </c>
      <c r="G30" s="72" t="s">
        <v>95</v>
      </c>
      <c r="H30" s="72" t="s">
        <v>95</v>
      </c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</row>
    <row r="31" spans="1:66" x14ac:dyDescent="0.25">
      <c r="A31" s="2"/>
      <c r="B31" s="2"/>
      <c r="C31" s="2"/>
      <c r="D31" s="2"/>
      <c r="E31" s="452" t="s">
        <v>96</v>
      </c>
      <c r="F31" s="452"/>
      <c r="G31" s="452"/>
      <c r="H31" s="452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</row>
    <row r="32" spans="1:66" x14ac:dyDescent="0.25">
      <c r="A32" s="453" t="s">
        <v>319</v>
      </c>
      <c r="B32" s="453"/>
      <c r="C32" s="453"/>
      <c r="D32" s="453"/>
      <c r="E32" s="453"/>
      <c r="F32" s="453"/>
      <c r="G32" s="453"/>
      <c r="H32" s="453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</row>
    <row r="33" spans="1:60" x14ac:dyDescent="0.25">
      <c r="A33" s="452" t="s">
        <v>97</v>
      </c>
      <c r="B33" s="452"/>
      <c r="C33" s="452"/>
      <c r="D33" s="452"/>
      <c r="E33" s="452"/>
      <c r="F33" s="452"/>
      <c r="G33" s="142"/>
      <c r="H33" s="142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</row>
    <row r="34" spans="1:60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</row>
    <row r="35" spans="1:60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</row>
    <row r="36" spans="1:60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</row>
  </sheetData>
  <mergeCells count="65">
    <mergeCell ref="A30:B30"/>
    <mergeCell ref="E31:H31"/>
    <mergeCell ref="A32:H32"/>
    <mergeCell ref="A33:F33"/>
    <mergeCell ref="AX6:BA7"/>
    <mergeCell ref="BB6:BB8"/>
    <mergeCell ref="L7:L8"/>
    <mergeCell ref="M7:M8"/>
    <mergeCell ref="N7:N8"/>
    <mergeCell ref="O7:O8"/>
    <mergeCell ref="P7:P8"/>
    <mergeCell ref="Q7:Q8"/>
    <mergeCell ref="T7:U7"/>
    <mergeCell ref="V7:W7"/>
    <mergeCell ref="X7:Y7"/>
    <mergeCell ref="Z7:AA7"/>
    <mergeCell ref="AH7:AI7"/>
    <mergeCell ref="AJ7:AK7"/>
    <mergeCell ref="AL7:AM7"/>
    <mergeCell ref="AN7:AO7"/>
    <mergeCell ref="AE6:AE8"/>
    <mergeCell ref="AF6:AF8"/>
    <mergeCell ref="AG6:AG8"/>
    <mergeCell ref="AH6:AO6"/>
    <mergeCell ref="AP6:AW6"/>
    <mergeCell ref="AP7:AQ7"/>
    <mergeCell ref="AR7:AS7"/>
    <mergeCell ref="AT7:AU7"/>
    <mergeCell ref="AV7:AW7"/>
    <mergeCell ref="R6:R8"/>
    <mergeCell ref="S6:S8"/>
    <mergeCell ref="T6:AA6"/>
    <mergeCell ref="AC6:AC8"/>
    <mergeCell ref="AD6:AD8"/>
    <mergeCell ref="I6:I8"/>
    <mergeCell ref="J6:J8"/>
    <mergeCell ref="K6:K8"/>
    <mergeCell ref="L6:N6"/>
    <mergeCell ref="O6:Q6"/>
    <mergeCell ref="BD3:BD8"/>
    <mergeCell ref="BE3:BE8"/>
    <mergeCell ref="BF3:BF8"/>
    <mergeCell ref="BG3:BG8"/>
    <mergeCell ref="BH3:BH8"/>
    <mergeCell ref="A3:A8"/>
    <mergeCell ref="B3:B8"/>
    <mergeCell ref="C3:AA3"/>
    <mergeCell ref="AB3:BA3"/>
    <mergeCell ref="BC3:BC8"/>
    <mergeCell ref="C4:AA4"/>
    <mergeCell ref="AB4:BA4"/>
    <mergeCell ref="C5:C8"/>
    <mergeCell ref="E5:AA5"/>
    <mergeCell ref="AB5:AB8"/>
    <mergeCell ref="AC5:BA5"/>
    <mergeCell ref="D6:D8"/>
    <mergeCell ref="E6:E8"/>
    <mergeCell ref="F6:F8"/>
    <mergeCell ref="G6:G8"/>
    <mergeCell ref="H6:H8"/>
    <mergeCell ref="A1:O1"/>
    <mergeCell ref="AX1:AX2"/>
    <mergeCell ref="AY1:AY2"/>
    <mergeCell ref="AZ1:AZ2"/>
    <mergeCell ref="A2:M2"/>
  </mergeCells>
  <hyperlinks>
    <hyperlink ref="BD11" r:id="rId1" xr:uid="{00000000-0004-0000-0700-000000000000}"/>
    <hyperlink ref="BC14" r:id="rId2" xr:uid="{00000000-0004-0000-0700-000001000000}"/>
    <hyperlink ref="BD18" r:id="rId3" xr:uid="{00000000-0004-0000-0700-000002000000}"/>
  </hyperlinks>
  <pageMargins left="0.70078740157480324" right="0.70078740157480324" top="0.75196850393700776" bottom="0.75196850393700776" header="0.3" footer="0.3"/>
  <pageSetup paperSize="9" firstPageNumber="2147483648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H41"/>
  <sheetViews>
    <sheetView workbookViewId="0">
      <pane xSplit="1" topLeftCell="B1" activePane="topRight" state="frozen"/>
      <selection pane="topRight"/>
    </sheetView>
  </sheetViews>
  <sheetFormatPr defaultRowHeight="15" x14ac:dyDescent="0.25"/>
  <cols>
    <col min="1" max="1" width="37.42578125" customWidth="1"/>
    <col min="2" max="2" width="13.140625" customWidth="1"/>
    <col min="3" max="53" width="12.5703125" bestFit="1"/>
    <col min="54" max="54" width="17" customWidth="1"/>
    <col min="55" max="60" width="16.7109375" customWidth="1"/>
  </cols>
  <sheetData>
    <row r="1" spans="1:60" ht="24" customHeight="1" x14ac:dyDescent="0.25">
      <c r="A1" s="459" t="s">
        <v>320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96"/>
      <c r="AY1" s="396"/>
      <c r="AZ1" s="396"/>
      <c r="BA1" s="3"/>
      <c r="BB1" s="3"/>
      <c r="BC1" s="4"/>
      <c r="BD1" s="4"/>
      <c r="BE1" s="4"/>
      <c r="BF1" s="4"/>
      <c r="BG1" s="4"/>
      <c r="BH1" s="4"/>
    </row>
    <row r="2" spans="1:60" ht="19.899999999999999" customHeight="1" x14ac:dyDescent="0.25">
      <c r="A2" s="398" t="s">
        <v>1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397"/>
      <c r="AY2" s="397"/>
      <c r="AZ2" s="397"/>
      <c r="BA2" s="6"/>
      <c r="BB2" s="6"/>
      <c r="BC2" s="7"/>
      <c r="BD2" s="7"/>
      <c r="BE2" s="7"/>
      <c r="BF2" s="7"/>
      <c r="BG2" s="7"/>
      <c r="BH2" s="7"/>
    </row>
    <row r="3" spans="1:60" ht="18.75" x14ac:dyDescent="0.25">
      <c r="A3" s="400" t="s">
        <v>2</v>
      </c>
      <c r="B3" s="402" t="s">
        <v>3</v>
      </c>
      <c r="C3" s="404" t="s">
        <v>4</v>
      </c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05"/>
      <c r="T3" s="405"/>
      <c r="U3" s="405"/>
      <c r="V3" s="405"/>
      <c r="W3" s="405"/>
      <c r="X3" s="405"/>
      <c r="Y3" s="405"/>
      <c r="Z3" s="405"/>
      <c r="AA3" s="406"/>
      <c r="AB3" s="407" t="s">
        <v>5</v>
      </c>
      <c r="AC3" s="408"/>
      <c r="AD3" s="408"/>
      <c r="AE3" s="408"/>
      <c r="AF3" s="408"/>
      <c r="AG3" s="408"/>
      <c r="AH3" s="408"/>
      <c r="AI3" s="408"/>
      <c r="AJ3" s="408"/>
      <c r="AK3" s="408"/>
      <c r="AL3" s="408"/>
      <c r="AM3" s="408"/>
      <c r="AN3" s="408"/>
      <c r="AO3" s="408"/>
      <c r="AP3" s="408"/>
      <c r="AQ3" s="408"/>
      <c r="AR3" s="408"/>
      <c r="AS3" s="408"/>
      <c r="AT3" s="408"/>
      <c r="AU3" s="408"/>
      <c r="AV3" s="408"/>
      <c r="AW3" s="408"/>
      <c r="AX3" s="408"/>
      <c r="AY3" s="408"/>
      <c r="AZ3" s="408"/>
      <c r="BA3" s="409"/>
      <c r="BB3" s="8"/>
      <c r="BC3" s="410"/>
      <c r="BD3" s="410"/>
      <c r="BE3" s="410"/>
      <c r="BF3" s="410"/>
      <c r="BG3" s="410"/>
      <c r="BH3" s="410"/>
    </row>
    <row r="4" spans="1:60" ht="15.75" x14ac:dyDescent="0.25">
      <c r="A4" s="401"/>
      <c r="B4" s="403"/>
      <c r="C4" s="412" t="s">
        <v>12</v>
      </c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  <c r="O4" s="413"/>
      <c r="P4" s="413"/>
      <c r="Q4" s="413"/>
      <c r="R4" s="413"/>
      <c r="S4" s="413"/>
      <c r="T4" s="413"/>
      <c r="U4" s="413"/>
      <c r="V4" s="413"/>
      <c r="W4" s="413"/>
      <c r="X4" s="413"/>
      <c r="Y4" s="413"/>
      <c r="Z4" s="413"/>
      <c r="AA4" s="414"/>
      <c r="AB4" s="415" t="s">
        <v>13</v>
      </c>
      <c r="AC4" s="416"/>
      <c r="AD4" s="416"/>
      <c r="AE4" s="416"/>
      <c r="AF4" s="416"/>
      <c r="AG4" s="416"/>
      <c r="AH4" s="416"/>
      <c r="AI4" s="416"/>
      <c r="AJ4" s="416"/>
      <c r="AK4" s="416"/>
      <c r="AL4" s="416"/>
      <c r="AM4" s="416"/>
      <c r="AN4" s="416"/>
      <c r="AO4" s="416"/>
      <c r="AP4" s="416"/>
      <c r="AQ4" s="416"/>
      <c r="AR4" s="416"/>
      <c r="AS4" s="416"/>
      <c r="AT4" s="416"/>
      <c r="AU4" s="416"/>
      <c r="AV4" s="416"/>
      <c r="AW4" s="416"/>
      <c r="AX4" s="416"/>
      <c r="AY4" s="416"/>
      <c r="AZ4" s="416"/>
      <c r="BA4" s="417"/>
      <c r="BB4" s="10"/>
      <c r="BC4" s="411"/>
      <c r="BD4" s="411"/>
      <c r="BE4" s="411"/>
      <c r="BF4" s="411"/>
      <c r="BG4" s="411"/>
      <c r="BH4" s="411"/>
    </row>
    <row r="5" spans="1:60" ht="13.15" customHeight="1" x14ac:dyDescent="0.25">
      <c r="A5" s="401"/>
      <c r="B5" s="403"/>
      <c r="C5" s="418" t="s">
        <v>14</v>
      </c>
      <c r="D5" s="11"/>
      <c r="E5" s="420" t="s">
        <v>15</v>
      </c>
      <c r="F5" s="421"/>
      <c r="G5" s="421"/>
      <c r="H5" s="421"/>
      <c r="I5" s="421"/>
      <c r="J5" s="421"/>
      <c r="K5" s="421"/>
      <c r="L5" s="421"/>
      <c r="M5" s="421"/>
      <c r="N5" s="421"/>
      <c r="O5" s="421"/>
      <c r="P5" s="421"/>
      <c r="Q5" s="421"/>
      <c r="R5" s="421"/>
      <c r="S5" s="421"/>
      <c r="T5" s="421"/>
      <c r="U5" s="421"/>
      <c r="V5" s="421"/>
      <c r="W5" s="421"/>
      <c r="X5" s="421"/>
      <c r="Y5" s="421"/>
      <c r="Z5" s="421"/>
      <c r="AA5" s="422"/>
      <c r="AB5" s="423" t="s">
        <v>16</v>
      </c>
      <c r="AC5" s="425" t="s">
        <v>17</v>
      </c>
      <c r="AD5" s="426"/>
      <c r="AE5" s="426"/>
      <c r="AF5" s="426"/>
      <c r="AG5" s="426"/>
      <c r="AH5" s="426"/>
      <c r="AI5" s="426"/>
      <c r="AJ5" s="426"/>
      <c r="AK5" s="426"/>
      <c r="AL5" s="426"/>
      <c r="AM5" s="426"/>
      <c r="AN5" s="426"/>
      <c r="AO5" s="426"/>
      <c r="AP5" s="426"/>
      <c r="AQ5" s="426"/>
      <c r="AR5" s="426"/>
      <c r="AS5" s="426"/>
      <c r="AT5" s="426"/>
      <c r="AU5" s="426"/>
      <c r="AV5" s="426"/>
      <c r="AW5" s="426"/>
      <c r="AX5" s="426"/>
      <c r="AY5" s="426"/>
      <c r="AZ5" s="426"/>
      <c r="BA5" s="427"/>
      <c r="BB5" s="13"/>
      <c r="BC5" s="411"/>
      <c r="BD5" s="411"/>
      <c r="BE5" s="411"/>
      <c r="BF5" s="411"/>
      <c r="BG5" s="411"/>
      <c r="BH5" s="411"/>
    </row>
    <row r="6" spans="1:60" ht="24.6" customHeight="1" x14ac:dyDescent="0.25">
      <c r="A6" s="401"/>
      <c r="B6" s="403"/>
      <c r="C6" s="419"/>
      <c r="D6" s="418" t="s">
        <v>18</v>
      </c>
      <c r="E6" s="418" t="s">
        <v>19</v>
      </c>
      <c r="F6" s="418" t="s">
        <v>20</v>
      </c>
      <c r="G6" s="418" t="s">
        <v>21</v>
      </c>
      <c r="H6" s="418" t="s">
        <v>22</v>
      </c>
      <c r="I6" s="418" t="s">
        <v>23</v>
      </c>
      <c r="J6" s="418" t="s">
        <v>24</v>
      </c>
      <c r="K6" s="418" t="s">
        <v>25</v>
      </c>
      <c r="L6" s="429" t="s">
        <v>26</v>
      </c>
      <c r="M6" s="430"/>
      <c r="N6" s="431"/>
      <c r="O6" s="429" t="s">
        <v>27</v>
      </c>
      <c r="P6" s="430"/>
      <c r="Q6" s="431"/>
      <c r="R6" s="418" t="s">
        <v>28</v>
      </c>
      <c r="S6" s="418" t="s">
        <v>29</v>
      </c>
      <c r="T6" s="429" t="s">
        <v>30</v>
      </c>
      <c r="U6" s="430"/>
      <c r="V6" s="430"/>
      <c r="W6" s="430"/>
      <c r="X6" s="430"/>
      <c r="Y6" s="430"/>
      <c r="Z6" s="430"/>
      <c r="AA6" s="431"/>
      <c r="AB6" s="424"/>
      <c r="AC6" s="423" t="s">
        <v>31</v>
      </c>
      <c r="AD6" s="423" t="s">
        <v>32</v>
      </c>
      <c r="AE6" s="423" t="s">
        <v>33</v>
      </c>
      <c r="AF6" s="423" t="s">
        <v>28</v>
      </c>
      <c r="AG6" s="423" t="s">
        <v>34</v>
      </c>
      <c r="AH6" s="436" t="s">
        <v>30</v>
      </c>
      <c r="AI6" s="437"/>
      <c r="AJ6" s="437"/>
      <c r="AK6" s="437"/>
      <c r="AL6" s="437"/>
      <c r="AM6" s="437"/>
      <c r="AN6" s="437"/>
      <c r="AO6" s="438"/>
      <c r="AP6" s="436" t="s">
        <v>35</v>
      </c>
      <c r="AQ6" s="437"/>
      <c r="AR6" s="437"/>
      <c r="AS6" s="437"/>
      <c r="AT6" s="437"/>
      <c r="AU6" s="437"/>
      <c r="AV6" s="437"/>
      <c r="AW6" s="438"/>
      <c r="AX6" s="439"/>
      <c r="AY6" s="440"/>
      <c r="AZ6" s="440"/>
      <c r="BA6" s="441"/>
      <c r="BB6" s="423"/>
      <c r="BC6" s="411"/>
      <c r="BD6" s="411"/>
      <c r="BE6" s="411"/>
      <c r="BF6" s="411"/>
      <c r="BG6" s="411"/>
      <c r="BH6" s="411"/>
    </row>
    <row r="7" spans="1:60" ht="33" customHeight="1" x14ac:dyDescent="0.25">
      <c r="A7" s="401"/>
      <c r="B7" s="403"/>
      <c r="C7" s="419"/>
      <c r="D7" s="419"/>
      <c r="E7" s="428"/>
      <c r="F7" s="428"/>
      <c r="G7" s="428"/>
      <c r="H7" s="428"/>
      <c r="I7" s="428"/>
      <c r="J7" s="428"/>
      <c r="K7" s="428"/>
      <c r="L7" s="418" t="s">
        <v>38</v>
      </c>
      <c r="M7" s="418" t="s">
        <v>39</v>
      </c>
      <c r="N7" s="418" t="s">
        <v>40</v>
      </c>
      <c r="O7" s="418" t="s">
        <v>41</v>
      </c>
      <c r="P7" s="418" t="s">
        <v>32</v>
      </c>
      <c r="Q7" s="418" t="s">
        <v>42</v>
      </c>
      <c r="R7" s="432"/>
      <c r="S7" s="419"/>
      <c r="T7" s="429" t="s">
        <v>43</v>
      </c>
      <c r="U7" s="431"/>
      <c r="V7" s="429" t="s">
        <v>44</v>
      </c>
      <c r="W7" s="431"/>
      <c r="X7" s="429" t="s">
        <v>45</v>
      </c>
      <c r="Y7" s="431"/>
      <c r="Z7" s="429" t="s">
        <v>46</v>
      </c>
      <c r="AA7" s="431"/>
      <c r="AB7" s="424"/>
      <c r="AC7" s="434"/>
      <c r="AD7" s="434"/>
      <c r="AE7" s="434"/>
      <c r="AF7" s="434"/>
      <c r="AG7" s="434"/>
      <c r="AH7" s="436" t="s">
        <v>43</v>
      </c>
      <c r="AI7" s="438"/>
      <c r="AJ7" s="436" t="s">
        <v>44</v>
      </c>
      <c r="AK7" s="438"/>
      <c r="AL7" s="436" t="s">
        <v>45</v>
      </c>
      <c r="AM7" s="438"/>
      <c r="AN7" s="436" t="s">
        <v>46</v>
      </c>
      <c r="AO7" s="438"/>
      <c r="AP7" s="436" t="s">
        <v>43</v>
      </c>
      <c r="AQ7" s="438"/>
      <c r="AR7" s="436"/>
      <c r="AS7" s="438"/>
      <c r="AT7" s="436"/>
      <c r="AU7" s="438"/>
      <c r="AV7" s="436"/>
      <c r="AW7" s="438"/>
      <c r="AX7" s="424"/>
      <c r="AY7" s="442"/>
      <c r="AZ7" s="442"/>
      <c r="BA7" s="442"/>
      <c r="BB7" s="434"/>
      <c r="BC7" s="411"/>
      <c r="BD7" s="411"/>
      <c r="BE7" s="411"/>
      <c r="BF7" s="411"/>
      <c r="BG7" s="411"/>
      <c r="BH7" s="411"/>
    </row>
    <row r="8" spans="1:60" ht="103.9" customHeight="1" x14ac:dyDescent="0.25">
      <c r="A8" s="401"/>
      <c r="B8" s="403"/>
      <c r="C8" s="419"/>
      <c r="D8" s="419"/>
      <c r="E8" s="428"/>
      <c r="F8" s="428"/>
      <c r="G8" s="428"/>
      <c r="H8" s="428"/>
      <c r="I8" s="428"/>
      <c r="J8" s="428"/>
      <c r="K8" s="428"/>
      <c r="L8" s="428"/>
      <c r="M8" s="428"/>
      <c r="N8" s="428"/>
      <c r="O8" s="428"/>
      <c r="P8" s="428"/>
      <c r="Q8" s="428"/>
      <c r="R8" s="433"/>
      <c r="S8" s="419"/>
      <c r="T8" s="11" t="s">
        <v>47</v>
      </c>
      <c r="U8" s="11" t="s">
        <v>48</v>
      </c>
      <c r="V8" s="11" t="s">
        <v>47</v>
      </c>
      <c r="W8" s="11" t="s">
        <v>48</v>
      </c>
      <c r="X8" s="11" t="s">
        <v>47</v>
      </c>
      <c r="Y8" s="11" t="s">
        <v>48</v>
      </c>
      <c r="Z8" s="11" t="s">
        <v>47</v>
      </c>
      <c r="AA8" s="11" t="s">
        <v>48</v>
      </c>
      <c r="AB8" s="424"/>
      <c r="AC8" s="435"/>
      <c r="AD8" s="435"/>
      <c r="AE8" s="435"/>
      <c r="AF8" s="435"/>
      <c r="AG8" s="435"/>
      <c r="AH8" s="14" t="s">
        <v>47</v>
      </c>
      <c r="AI8" s="14" t="s">
        <v>48</v>
      </c>
      <c r="AJ8" s="14" t="s">
        <v>47</v>
      </c>
      <c r="AK8" s="14" t="s">
        <v>48</v>
      </c>
      <c r="AL8" s="14" t="s">
        <v>47</v>
      </c>
      <c r="AM8" s="14" t="s">
        <v>48</v>
      </c>
      <c r="AN8" s="14" t="s">
        <v>47</v>
      </c>
      <c r="AO8" s="14" t="s">
        <v>48</v>
      </c>
      <c r="AP8" s="14" t="s">
        <v>47</v>
      </c>
      <c r="AQ8" s="14" t="s">
        <v>48</v>
      </c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435"/>
      <c r="BC8" s="411"/>
      <c r="BD8" s="411"/>
      <c r="BE8" s="411"/>
      <c r="BF8" s="411"/>
      <c r="BG8" s="411"/>
      <c r="BH8" s="411"/>
    </row>
    <row r="9" spans="1:60" x14ac:dyDescent="0.25">
      <c r="A9" s="15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  <c r="O9" s="16">
        <v>15</v>
      </c>
      <c r="P9" s="16">
        <v>16</v>
      </c>
      <c r="Q9" s="16">
        <v>17</v>
      </c>
      <c r="R9" s="16">
        <v>18</v>
      </c>
      <c r="S9" s="16">
        <v>19</v>
      </c>
      <c r="T9" s="16">
        <v>20</v>
      </c>
      <c r="U9" s="16">
        <v>21</v>
      </c>
      <c r="V9" s="16">
        <v>22</v>
      </c>
      <c r="W9" s="16">
        <v>23</v>
      </c>
      <c r="X9" s="16">
        <v>24</v>
      </c>
      <c r="Y9" s="16">
        <v>25</v>
      </c>
      <c r="Z9" s="16">
        <v>26</v>
      </c>
      <c r="AA9" s="16">
        <v>27</v>
      </c>
      <c r="AB9" s="16">
        <v>28</v>
      </c>
      <c r="AC9" s="16">
        <v>29</v>
      </c>
      <c r="AD9" s="16">
        <v>30</v>
      </c>
      <c r="AE9" s="16">
        <v>31</v>
      </c>
      <c r="AF9" s="16">
        <v>32</v>
      </c>
      <c r="AG9" s="16">
        <v>33</v>
      </c>
      <c r="AH9" s="16">
        <v>34</v>
      </c>
      <c r="AI9" s="16">
        <v>35</v>
      </c>
      <c r="AJ9" s="16">
        <v>36</v>
      </c>
      <c r="AK9" s="16">
        <v>37</v>
      </c>
      <c r="AL9" s="16">
        <v>38</v>
      </c>
      <c r="AM9" s="16">
        <v>39</v>
      </c>
      <c r="AN9" s="16">
        <v>40</v>
      </c>
      <c r="AO9" s="16">
        <v>41</v>
      </c>
      <c r="AP9" s="16">
        <v>42</v>
      </c>
      <c r="AQ9" s="16">
        <v>43</v>
      </c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</row>
    <row r="10" spans="1:60" ht="18.75" x14ac:dyDescent="0.3">
      <c r="A10" s="126" t="s">
        <v>74</v>
      </c>
      <c r="B10" s="74">
        <f t="shared" ref="B10:AA10" si="0">B11+B12+B13+B14+B15+B16+B17+B18+B19+B20</f>
        <v>220</v>
      </c>
      <c r="C10" s="74">
        <f t="shared" si="0"/>
        <v>27</v>
      </c>
      <c r="D10" s="74">
        <f t="shared" si="0"/>
        <v>4</v>
      </c>
      <c r="E10" s="74">
        <f t="shared" si="0"/>
        <v>6</v>
      </c>
      <c r="F10" s="74">
        <f t="shared" si="0"/>
        <v>5</v>
      </c>
      <c r="G10" s="74">
        <f t="shared" si="0"/>
        <v>9</v>
      </c>
      <c r="H10" s="74">
        <f t="shared" si="0"/>
        <v>11</v>
      </c>
      <c r="I10" s="74">
        <f t="shared" si="0"/>
        <v>5</v>
      </c>
      <c r="J10" s="74">
        <f t="shared" si="0"/>
        <v>9</v>
      </c>
      <c r="K10" s="74">
        <f t="shared" si="0"/>
        <v>1</v>
      </c>
      <c r="L10" s="74">
        <f t="shared" si="0"/>
        <v>8</v>
      </c>
      <c r="M10" s="74">
        <f t="shared" si="0"/>
        <v>3</v>
      </c>
      <c r="N10" s="74">
        <f t="shared" si="0"/>
        <v>2</v>
      </c>
      <c r="O10" s="74">
        <f t="shared" si="0"/>
        <v>6</v>
      </c>
      <c r="P10" s="74">
        <f t="shared" si="0"/>
        <v>12</v>
      </c>
      <c r="Q10" s="74">
        <f t="shared" si="0"/>
        <v>0</v>
      </c>
      <c r="R10" s="74">
        <f t="shared" si="0"/>
        <v>2</v>
      </c>
      <c r="S10" s="74">
        <f t="shared" si="0"/>
        <v>1</v>
      </c>
      <c r="T10" s="74">
        <f t="shared" si="0"/>
        <v>4</v>
      </c>
      <c r="U10" s="74">
        <f t="shared" si="0"/>
        <v>4</v>
      </c>
      <c r="V10" s="74">
        <f t="shared" si="0"/>
        <v>10</v>
      </c>
      <c r="W10" s="74">
        <f t="shared" si="0"/>
        <v>10</v>
      </c>
      <c r="X10" s="74">
        <f t="shared" si="0"/>
        <v>6</v>
      </c>
      <c r="Y10" s="74">
        <f t="shared" si="0"/>
        <v>6</v>
      </c>
      <c r="Z10" s="74">
        <f t="shared" si="0"/>
        <v>0</v>
      </c>
      <c r="AA10" s="74">
        <f t="shared" si="0"/>
        <v>0</v>
      </c>
      <c r="AB10" s="74"/>
      <c r="AC10" s="74"/>
      <c r="AD10" s="74"/>
      <c r="AE10" s="74"/>
      <c r="AF10" s="74">
        <f t="shared" ref="AF10:AQ10" si="1">AF11+AF12+AF13+AF14+AF15+AF16+AF17+AF18+AF19+AF20</f>
        <v>2</v>
      </c>
      <c r="AG10" s="74">
        <f t="shared" si="1"/>
        <v>0</v>
      </c>
      <c r="AH10" s="74">
        <f t="shared" si="1"/>
        <v>0</v>
      </c>
      <c r="AI10" s="74">
        <f t="shared" si="1"/>
        <v>0</v>
      </c>
      <c r="AJ10" s="74">
        <f t="shared" si="1"/>
        <v>3</v>
      </c>
      <c r="AK10" s="74">
        <f t="shared" si="1"/>
        <v>3</v>
      </c>
      <c r="AL10" s="74">
        <f t="shared" si="1"/>
        <v>1</v>
      </c>
      <c r="AM10" s="74">
        <f t="shared" si="1"/>
        <v>1</v>
      </c>
      <c r="AN10" s="74">
        <f t="shared" si="1"/>
        <v>0</v>
      </c>
      <c r="AO10" s="74">
        <f t="shared" si="1"/>
        <v>0</v>
      </c>
      <c r="AP10" s="74">
        <f t="shared" si="1"/>
        <v>2</v>
      </c>
      <c r="AQ10" s="74">
        <f t="shared" si="1"/>
        <v>2</v>
      </c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58"/>
      <c r="BD10" s="58"/>
      <c r="BE10" s="58"/>
      <c r="BF10" s="58"/>
      <c r="BG10" s="58"/>
      <c r="BH10" s="58"/>
    </row>
    <row r="11" spans="1:60" x14ac:dyDescent="0.25">
      <c r="A11" s="75" t="s">
        <v>321</v>
      </c>
      <c r="B11" s="76">
        <v>15</v>
      </c>
      <c r="C11" s="77">
        <v>4</v>
      </c>
      <c r="D11" s="77">
        <v>0</v>
      </c>
      <c r="E11" s="77">
        <v>1</v>
      </c>
      <c r="F11" s="77">
        <v>0</v>
      </c>
      <c r="G11" s="77">
        <v>2</v>
      </c>
      <c r="H11" s="77">
        <v>2</v>
      </c>
      <c r="I11" s="77">
        <v>1</v>
      </c>
      <c r="J11" s="77">
        <v>1</v>
      </c>
      <c r="K11" s="77">
        <v>0</v>
      </c>
      <c r="L11" s="77">
        <v>1</v>
      </c>
      <c r="M11" s="77">
        <v>0</v>
      </c>
      <c r="N11" s="77">
        <v>0</v>
      </c>
      <c r="O11" s="77">
        <v>1</v>
      </c>
      <c r="P11" s="77">
        <v>1</v>
      </c>
      <c r="Q11" s="77">
        <v>0</v>
      </c>
      <c r="R11" s="77">
        <v>0</v>
      </c>
      <c r="S11" s="77">
        <v>0</v>
      </c>
      <c r="T11" s="77">
        <v>0</v>
      </c>
      <c r="U11" s="77">
        <v>0</v>
      </c>
      <c r="V11" s="77">
        <v>0</v>
      </c>
      <c r="W11" s="77">
        <v>0</v>
      </c>
      <c r="X11" s="77">
        <v>0</v>
      </c>
      <c r="Y11" s="77">
        <v>0</v>
      </c>
      <c r="Z11" s="77">
        <v>0</v>
      </c>
      <c r="AA11" s="77">
        <v>0</v>
      </c>
      <c r="AB11" s="78">
        <v>1</v>
      </c>
      <c r="AC11" s="78">
        <v>0</v>
      </c>
      <c r="AD11" s="78">
        <v>1</v>
      </c>
      <c r="AE11" s="78">
        <v>0</v>
      </c>
      <c r="AF11" s="78">
        <v>0</v>
      </c>
      <c r="AG11" s="78">
        <v>0</v>
      </c>
      <c r="AH11" s="78">
        <v>0</v>
      </c>
      <c r="AI11" s="78">
        <v>0</v>
      </c>
      <c r="AJ11" s="78">
        <v>0</v>
      </c>
      <c r="AK11" s="78">
        <v>0</v>
      </c>
      <c r="AL11" s="78">
        <v>0</v>
      </c>
      <c r="AM11" s="78"/>
      <c r="AN11" s="78">
        <v>0</v>
      </c>
      <c r="AO11" s="78"/>
      <c r="AP11" s="78">
        <v>0</v>
      </c>
      <c r="AQ11" s="78">
        <v>0</v>
      </c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80"/>
      <c r="BD11" s="80"/>
      <c r="BE11" s="80"/>
      <c r="BF11" s="80"/>
      <c r="BG11" s="80"/>
      <c r="BH11" s="80"/>
    </row>
    <row r="12" spans="1:60" x14ac:dyDescent="0.25">
      <c r="A12" s="75" t="s">
        <v>322</v>
      </c>
      <c r="B12" s="76">
        <v>12</v>
      </c>
      <c r="C12" s="77">
        <v>1</v>
      </c>
      <c r="D12" s="77">
        <v>1</v>
      </c>
      <c r="E12" s="77">
        <v>1</v>
      </c>
      <c r="F12" s="77">
        <v>1</v>
      </c>
      <c r="G12" s="77">
        <v>0</v>
      </c>
      <c r="H12" s="77">
        <v>1</v>
      </c>
      <c r="I12" s="77">
        <v>0</v>
      </c>
      <c r="J12" s="77">
        <v>0</v>
      </c>
      <c r="K12" s="77">
        <v>0</v>
      </c>
      <c r="L12" s="77">
        <v>1</v>
      </c>
      <c r="M12" s="77">
        <v>0</v>
      </c>
      <c r="N12" s="77">
        <v>0</v>
      </c>
      <c r="O12" s="77">
        <v>0</v>
      </c>
      <c r="P12" s="77">
        <v>0</v>
      </c>
      <c r="Q12" s="77"/>
      <c r="R12" s="77">
        <v>0</v>
      </c>
      <c r="S12" s="77">
        <v>0</v>
      </c>
      <c r="T12" s="77">
        <v>0</v>
      </c>
      <c r="U12" s="77">
        <v>0</v>
      </c>
      <c r="V12" s="77">
        <v>0</v>
      </c>
      <c r="W12" s="77">
        <v>0</v>
      </c>
      <c r="X12" s="77">
        <v>0</v>
      </c>
      <c r="Y12" s="77">
        <v>0</v>
      </c>
      <c r="Z12" s="77">
        <v>0</v>
      </c>
      <c r="AA12" s="77">
        <v>0</v>
      </c>
      <c r="AB12" s="78">
        <v>1</v>
      </c>
      <c r="AC12" s="78">
        <v>1</v>
      </c>
      <c r="AD12" s="78">
        <v>0</v>
      </c>
      <c r="AE12" s="78">
        <v>0</v>
      </c>
      <c r="AF12" s="78">
        <v>0</v>
      </c>
      <c r="AG12" s="78">
        <v>0</v>
      </c>
      <c r="AH12" s="78">
        <v>0</v>
      </c>
      <c r="AI12" s="78">
        <v>0</v>
      </c>
      <c r="AJ12" s="78">
        <v>0</v>
      </c>
      <c r="AK12" s="78">
        <v>0</v>
      </c>
      <c r="AL12" s="78">
        <v>0</v>
      </c>
      <c r="AM12" s="78">
        <v>0</v>
      </c>
      <c r="AN12" s="78">
        <v>0</v>
      </c>
      <c r="AO12" s="78">
        <v>0</v>
      </c>
      <c r="AP12" s="78">
        <v>0</v>
      </c>
      <c r="AQ12" s="78">
        <v>0</v>
      </c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80"/>
      <c r="BD12" s="80"/>
      <c r="BE12" s="80"/>
      <c r="BF12" s="80"/>
      <c r="BG12" s="80"/>
      <c r="BH12" s="80"/>
    </row>
    <row r="13" spans="1:60" x14ac:dyDescent="0.25">
      <c r="A13" s="75" t="s">
        <v>323</v>
      </c>
      <c r="B13" s="81">
        <v>8</v>
      </c>
      <c r="C13" s="82">
        <v>0</v>
      </c>
      <c r="D13" s="82">
        <v>0</v>
      </c>
      <c r="E13" s="82">
        <v>0</v>
      </c>
      <c r="F13" s="82">
        <v>0</v>
      </c>
      <c r="G13" s="82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7">
        <v>0</v>
      </c>
      <c r="O13" s="77">
        <v>0</v>
      </c>
      <c r="P13" s="77">
        <v>0</v>
      </c>
      <c r="Q13" s="77">
        <v>0</v>
      </c>
      <c r="R13" s="77">
        <v>0</v>
      </c>
      <c r="S13" s="77">
        <v>0</v>
      </c>
      <c r="T13" s="77">
        <v>0</v>
      </c>
      <c r="U13" s="77">
        <v>0</v>
      </c>
      <c r="V13" s="77">
        <v>0</v>
      </c>
      <c r="W13" s="77">
        <v>0</v>
      </c>
      <c r="X13" s="77">
        <v>0</v>
      </c>
      <c r="Y13" s="77">
        <v>0</v>
      </c>
      <c r="Z13" s="77">
        <v>0</v>
      </c>
      <c r="AA13" s="77">
        <v>0</v>
      </c>
      <c r="AB13" s="78">
        <v>0</v>
      </c>
      <c r="AC13" s="78">
        <v>0</v>
      </c>
      <c r="AD13" s="78">
        <v>0</v>
      </c>
      <c r="AE13" s="78">
        <v>0</v>
      </c>
      <c r="AF13" s="78">
        <v>0</v>
      </c>
      <c r="AG13" s="78">
        <v>0</v>
      </c>
      <c r="AH13" s="78">
        <v>0</v>
      </c>
      <c r="AI13" s="78">
        <v>0</v>
      </c>
      <c r="AJ13" s="78">
        <v>0</v>
      </c>
      <c r="AK13" s="78">
        <v>0</v>
      </c>
      <c r="AL13" s="78">
        <v>0</v>
      </c>
      <c r="AM13" s="78">
        <v>0</v>
      </c>
      <c r="AN13" s="78">
        <v>0</v>
      </c>
      <c r="AO13" s="78">
        <v>0</v>
      </c>
      <c r="AP13" s="78">
        <v>0</v>
      </c>
      <c r="AQ13" s="78">
        <v>0</v>
      </c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80"/>
      <c r="BD13" s="80"/>
      <c r="BE13" s="80"/>
      <c r="BF13" s="80"/>
      <c r="BG13" s="80"/>
      <c r="BH13" s="80"/>
    </row>
    <row r="14" spans="1:60" x14ac:dyDescent="0.25">
      <c r="A14" s="75" t="s">
        <v>324</v>
      </c>
      <c r="B14" s="84">
        <v>12</v>
      </c>
      <c r="C14" s="85">
        <v>0</v>
      </c>
      <c r="D14" s="85">
        <v>0</v>
      </c>
      <c r="E14" s="85">
        <v>0</v>
      </c>
      <c r="F14" s="85">
        <v>0</v>
      </c>
      <c r="G14" s="85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  <c r="T14" s="77">
        <v>0</v>
      </c>
      <c r="U14" s="77">
        <v>0</v>
      </c>
      <c r="V14" s="77">
        <v>0</v>
      </c>
      <c r="W14" s="77">
        <v>0</v>
      </c>
      <c r="X14" s="77">
        <v>0</v>
      </c>
      <c r="Y14" s="77">
        <v>0</v>
      </c>
      <c r="Z14" s="77">
        <v>0</v>
      </c>
      <c r="AA14" s="77">
        <v>0</v>
      </c>
      <c r="AB14" s="78">
        <v>0</v>
      </c>
      <c r="AC14" s="78">
        <v>0</v>
      </c>
      <c r="AD14" s="78">
        <v>0</v>
      </c>
      <c r="AE14" s="78">
        <v>0</v>
      </c>
      <c r="AF14" s="78">
        <v>0</v>
      </c>
      <c r="AG14" s="78">
        <v>0</v>
      </c>
      <c r="AH14" s="78">
        <v>0</v>
      </c>
      <c r="AI14" s="78">
        <v>0</v>
      </c>
      <c r="AJ14" s="78">
        <v>0</v>
      </c>
      <c r="AK14" s="78">
        <v>0</v>
      </c>
      <c r="AL14" s="78">
        <v>0</v>
      </c>
      <c r="AM14" s="78">
        <v>0</v>
      </c>
      <c r="AN14" s="78">
        <v>0</v>
      </c>
      <c r="AO14" s="78">
        <v>0</v>
      </c>
      <c r="AP14" s="78">
        <v>0</v>
      </c>
      <c r="AQ14" s="78">
        <v>0</v>
      </c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80"/>
      <c r="BD14" s="80"/>
      <c r="BE14" s="80"/>
      <c r="BF14" s="80"/>
      <c r="BG14" s="80"/>
      <c r="BH14" s="80"/>
    </row>
    <row r="15" spans="1:60" ht="30" x14ac:dyDescent="0.25">
      <c r="A15" s="75" t="s">
        <v>325</v>
      </c>
      <c r="B15" s="81">
        <v>80</v>
      </c>
      <c r="C15" s="82">
        <v>6</v>
      </c>
      <c r="D15" s="82">
        <v>1</v>
      </c>
      <c r="E15" s="82">
        <v>2</v>
      </c>
      <c r="F15" s="82">
        <v>1</v>
      </c>
      <c r="G15" s="82">
        <v>1</v>
      </c>
      <c r="H15" s="77">
        <v>3</v>
      </c>
      <c r="I15" s="77">
        <v>1</v>
      </c>
      <c r="J15" s="77">
        <v>2</v>
      </c>
      <c r="K15" s="77">
        <v>0</v>
      </c>
      <c r="L15" s="77">
        <v>3</v>
      </c>
      <c r="M15" s="77">
        <v>1</v>
      </c>
      <c r="N15" s="77">
        <v>1</v>
      </c>
      <c r="O15" s="77">
        <v>0</v>
      </c>
      <c r="P15" s="77">
        <v>4</v>
      </c>
      <c r="Q15" s="77">
        <v>0</v>
      </c>
      <c r="R15" s="77">
        <v>2</v>
      </c>
      <c r="S15" s="77">
        <v>1</v>
      </c>
      <c r="T15" s="77">
        <v>3</v>
      </c>
      <c r="U15" s="77">
        <v>3</v>
      </c>
      <c r="V15" s="77">
        <v>4</v>
      </c>
      <c r="W15" s="77">
        <v>4</v>
      </c>
      <c r="X15" s="77">
        <v>2</v>
      </c>
      <c r="Y15" s="77">
        <v>2</v>
      </c>
      <c r="Z15" s="77">
        <v>0</v>
      </c>
      <c r="AA15" s="77">
        <v>0</v>
      </c>
      <c r="AB15" s="78">
        <v>3</v>
      </c>
      <c r="AC15" s="78">
        <v>2</v>
      </c>
      <c r="AD15" s="78">
        <v>1</v>
      </c>
      <c r="AE15" s="78">
        <v>0</v>
      </c>
      <c r="AF15" s="78">
        <v>2</v>
      </c>
      <c r="AG15" s="78">
        <v>0</v>
      </c>
      <c r="AH15" s="78">
        <v>0</v>
      </c>
      <c r="AI15" s="78">
        <v>0</v>
      </c>
      <c r="AJ15" s="78">
        <v>2</v>
      </c>
      <c r="AK15" s="78">
        <v>2</v>
      </c>
      <c r="AL15" s="78">
        <v>0</v>
      </c>
      <c r="AM15" s="78">
        <v>0</v>
      </c>
      <c r="AN15" s="78">
        <v>0</v>
      </c>
      <c r="AO15" s="78">
        <v>0</v>
      </c>
      <c r="AP15" s="78">
        <v>1</v>
      </c>
      <c r="AQ15" s="78">
        <v>1</v>
      </c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93"/>
      <c r="BD15" s="93"/>
      <c r="BE15" s="93"/>
      <c r="BF15" s="80"/>
      <c r="BG15" s="80"/>
      <c r="BH15" s="80"/>
    </row>
    <row r="16" spans="1:60" x14ac:dyDescent="0.25">
      <c r="A16" s="75" t="s">
        <v>326</v>
      </c>
      <c r="B16" s="84">
        <v>26</v>
      </c>
      <c r="C16" s="85">
        <v>4</v>
      </c>
      <c r="D16" s="85">
        <v>1</v>
      </c>
      <c r="E16" s="85">
        <v>1</v>
      </c>
      <c r="F16" s="77">
        <v>1</v>
      </c>
      <c r="G16" s="77">
        <v>0</v>
      </c>
      <c r="H16" s="77">
        <v>1</v>
      </c>
      <c r="I16" s="77">
        <v>1</v>
      </c>
      <c r="J16" s="77">
        <v>1</v>
      </c>
      <c r="K16" s="77">
        <v>0</v>
      </c>
      <c r="L16" s="77">
        <v>1</v>
      </c>
      <c r="M16" s="77">
        <v>1</v>
      </c>
      <c r="N16" s="77">
        <v>0</v>
      </c>
      <c r="O16" s="77">
        <v>0</v>
      </c>
      <c r="P16" s="77">
        <v>2</v>
      </c>
      <c r="Q16" s="77">
        <v>0</v>
      </c>
      <c r="R16" s="77">
        <v>0</v>
      </c>
      <c r="S16" s="77">
        <v>0</v>
      </c>
      <c r="T16" s="77">
        <v>1</v>
      </c>
      <c r="U16" s="77">
        <v>1</v>
      </c>
      <c r="V16" s="77">
        <v>1</v>
      </c>
      <c r="W16" s="77">
        <v>1</v>
      </c>
      <c r="X16" s="77">
        <v>1</v>
      </c>
      <c r="Y16" s="77">
        <v>1</v>
      </c>
      <c r="Z16" s="77">
        <v>0</v>
      </c>
      <c r="AA16" s="77">
        <v>0</v>
      </c>
      <c r="AB16" s="78">
        <v>4</v>
      </c>
      <c r="AC16" s="78">
        <v>0</v>
      </c>
      <c r="AD16" s="78">
        <v>4</v>
      </c>
      <c r="AE16" s="78">
        <v>0</v>
      </c>
      <c r="AF16" s="78">
        <v>0</v>
      </c>
      <c r="AG16" s="78">
        <v>0</v>
      </c>
      <c r="AH16" s="78">
        <v>0</v>
      </c>
      <c r="AI16" s="78">
        <v>0</v>
      </c>
      <c r="AJ16" s="78">
        <v>0</v>
      </c>
      <c r="AK16" s="78">
        <v>0</v>
      </c>
      <c r="AL16" s="78">
        <v>0</v>
      </c>
      <c r="AM16" s="78">
        <v>0</v>
      </c>
      <c r="AN16" s="78">
        <v>0</v>
      </c>
      <c r="AO16" s="78">
        <v>0</v>
      </c>
      <c r="AP16" s="78">
        <v>1</v>
      </c>
      <c r="AQ16" s="78">
        <v>1</v>
      </c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80"/>
      <c r="BD16" s="80"/>
      <c r="BE16" s="93"/>
      <c r="BF16" s="80"/>
      <c r="BG16" s="80"/>
      <c r="BH16" s="80"/>
    </row>
    <row r="17" spans="1:60" x14ac:dyDescent="0.25">
      <c r="A17" s="75" t="s">
        <v>327</v>
      </c>
      <c r="B17" s="84">
        <v>26</v>
      </c>
      <c r="C17" s="85">
        <v>3</v>
      </c>
      <c r="D17" s="85">
        <v>0</v>
      </c>
      <c r="E17" s="85">
        <v>1</v>
      </c>
      <c r="F17" s="77">
        <v>0</v>
      </c>
      <c r="G17" s="77">
        <v>1</v>
      </c>
      <c r="H17" s="77">
        <v>0</v>
      </c>
      <c r="I17" s="77">
        <v>2</v>
      </c>
      <c r="J17" s="77">
        <v>1</v>
      </c>
      <c r="K17" s="77">
        <v>1</v>
      </c>
      <c r="L17" s="77">
        <v>0</v>
      </c>
      <c r="M17" s="77">
        <v>1</v>
      </c>
      <c r="N17" s="77">
        <v>1</v>
      </c>
      <c r="O17" s="77">
        <v>1</v>
      </c>
      <c r="P17" s="77">
        <v>1</v>
      </c>
      <c r="Q17" s="77">
        <v>0</v>
      </c>
      <c r="R17" s="77">
        <v>0</v>
      </c>
      <c r="S17" s="77">
        <v>0</v>
      </c>
      <c r="T17" s="77">
        <v>0</v>
      </c>
      <c r="U17" s="77">
        <v>0</v>
      </c>
      <c r="V17" s="77">
        <v>0</v>
      </c>
      <c r="W17" s="77">
        <v>0</v>
      </c>
      <c r="X17" s="77">
        <v>0</v>
      </c>
      <c r="Y17" s="77">
        <v>0</v>
      </c>
      <c r="Z17" s="77">
        <v>0</v>
      </c>
      <c r="AA17" s="77">
        <v>0</v>
      </c>
      <c r="AB17" s="78">
        <v>1</v>
      </c>
      <c r="AC17" s="78">
        <v>0</v>
      </c>
      <c r="AD17" s="78">
        <v>1</v>
      </c>
      <c r="AE17" s="78">
        <v>0</v>
      </c>
      <c r="AF17" s="78">
        <v>0</v>
      </c>
      <c r="AG17" s="78">
        <v>0</v>
      </c>
      <c r="AH17" s="78">
        <v>0</v>
      </c>
      <c r="AI17" s="78">
        <v>0</v>
      </c>
      <c r="AJ17" s="78">
        <v>0</v>
      </c>
      <c r="AK17" s="78">
        <v>0</v>
      </c>
      <c r="AL17" s="78">
        <v>0</v>
      </c>
      <c r="AM17" s="78">
        <v>0</v>
      </c>
      <c r="AN17" s="78">
        <v>0</v>
      </c>
      <c r="AO17" s="78">
        <v>0</v>
      </c>
      <c r="AP17" s="78">
        <v>0</v>
      </c>
      <c r="AQ17" s="78">
        <v>0</v>
      </c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80"/>
      <c r="BD17" s="79"/>
      <c r="BE17" s="80"/>
      <c r="BF17" s="80"/>
      <c r="BG17" s="80"/>
      <c r="BH17" s="80"/>
    </row>
    <row r="18" spans="1:60" x14ac:dyDescent="0.25">
      <c r="A18" s="75" t="s">
        <v>328</v>
      </c>
      <c r="B18" s="84">
        <v>19</v>
      </c>
      <c r="C18" s="85">
        <v>5</v>
      </c>
      <c r="D18" s="85">
        <v>1</v>
      </c>
      <c r="E18" s="85">
        <v>0</v>
      </c>
      <c r="F18" s="77">
        <v>1</v>
      </c>
      <c r="G18" s="77">
        <v>2</v>
      </c>
      <c r="H18" s="77">
        <v>3</v>
      </c>
      <c r="I18" s="77">
        <v>0</v>
      </c>
      <c r="J18" s="77">
        <v>2</v>
      </c>
      <c r="K18" s="77">
        <v>0</v>
      </c>
      <c r="L18" s="77">
        <v>1</v>
      </c>
      <c r="M18" s="77">
        <v>0</v>
      </c>
      <c r="N18" s="77">
        <v>0</v>
      </c>
      <c r="O18" s="77">
        <v>0</v>
      </c>
      <c r="P18" s="77">
        <v>4</v>
      </c>
      <c r="Q18" s="77">
        <v>0</v>
      </c>
      <c r="R18" s="77">
        <v>0</v>
      </c>
      <c r="S18" s="77">
        <v>0</v>
      </c>
      <c r="T18" s="77">
        <v>0</v>
      </c>
      <c r="U18" s="77">
        <v>0</v>
      </c>
      <c r="V18" s="77">
        <v>5</v>
      </c>
      <c r="W18" s="77">
        <v>5</v>
      </c>
      <c r="X18" s="77">
        <v>3</v>
      </c>
      <c r="Y18" s="77">
        <v>3</v>
      </c>
      <c r="Z18" s="77">
        <v>0</v>
      </c>
      <c r="AA18" s="77">
        <v>0</v>
      </c>
      <c r="AB18" s="78">
        <v>1</v>
      </c>
      <c r="AC18" s="78">
        <v>0</v>
      </c>
      <c r="AD18" s="78">
        <v>1</v>
      </c>
      <c r="AE18" s="78">
        <v>0</v>
      </c>
      <c r="AF18" s="78">
        <v>0</v>
      </c>
      <c r="AG18" s="78">
        <v>0</v>
      </c>
      <c r="AH18" s="78">
        <v>0</v>
      </c>
      <c r="AI18" s="78">
        <v>0</v>
      </c>
      <c r="AJ18" s="78">
        <v>1</v>
      </c>
      <c r="AK18" s="78">
        <v>1</v>
      </c>
      <c r="AL18" s="78">
        <v>1</v>
      </c>
      <c r="AM18" s="78">
        <v>1</v>
      </c>
      <c r="AN18" s="78">
        <v>0</v>
      </c>
      <c r="AO18" s="78">
        <v>0</v>
      </c>
      <c r="AP18" s="78">
        <v>0</v>
      </c>
      <c r="AQ18" s="78">
        <v>0</v>
      </c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80"/>
      <c r="BD18" s="93"/>
      <c r="BE18" s="80"/>
      <c r="BF18" s="80"/>
      <c r="BG18" s="80"/>
      <c r="BH18" s="80"/>
    </row>
    <row r="19" spans="1:60" x14ac:dyDescent="0.25">
      <c r="A19" s="75" t="s">
        <v>329</v>
      </c>
      <c r="B19" s="84">
        <v>9</v>
      </c>
      <c r="C19" s="85">
        <v>1</v>
      </c>
      <c r="D19" s="85">
        <v>0</v>
      </c>
      <c r="E19" s="85">
        <v>0</v>
      </c>
      <c r="F19" s="77">
        <v>1</v>
      </c>
      <c r="G19" s="77">
        <v>0</v>
      </c>
      <c r="H19" s="77">
        <v>1</v>
      </c>
      <c r="I19" s="77">
        <v>0</v>
      </c>
      <c r="J19" s="77">
        <v>0</v>
      </c>
      <c r="K19" s="77">
        <v>0</v>
      </c>
      <c r="L19" s="77">
        <v>1</v>
      </c>
      <c r="M19" s="77">
        <v>0</v>
      </c>
      <c r="N19" s="77">
        <v>0</v>
      </c>
      <c r="O19" s="77">
        <v>1</v>
      </c>
      <c r="P19" s="77">
        <v>0</v>
      </c>
      <c r="Q19" s="77">
        <v>0</v>
      </c>
      <c r="R19" s="77">
        <v>0</v>
      </c>
      <c r="S19" s="77">
        <v>0</v>
      </c>
      <c r="T19" s="77">
        <v>0</v>
      </c>
      <c r="U19" s="77">
        <v>0</v>
      </c>
      <c r="V19" s="77">
        <v>0</v>
      </c>
      <c r="W19" s="77">
        <v>0</v>
      </c>
      <c r="X19" s="77">
        <v>0</v>
      </c>
      <c r="Y19" s="77">
        <v>0</v>
      </c>
      <c r="Z19" s="77">
        <v>0</v>
      </c>
      <c r="AA19" s="77">
        <v>0</v>
      </c>
      <c r="AB19" s="78">
        <v>1</v>
      </c>
      <c r="AC19" s="78">
        <v>0</v>
      </c>
      <c r="AD19" s="78">
        <v>0</v>
      </c>
      <c r="AE19" s="78">
        <v>1</v>
      </c>
      <c r="AF19" s="78">
        <v>0</v>
      </c>
      <c r="AG19" s="78">
        <v>0</v>
      </c>
      <c r="AH19" s="78">
        <v>0</v>
      </c>
      <c r="AI19" s="78">
        <v>0</v>
      </c>
      <c r="AJ19" s="78">
        <v>0</v>
      </c>
      <c r="AK19" s="78">
        <v>0</v>
      </c>
      <c r="AL19" s="78">
        <v>0</v>
      </c>
      <c r="AM19" s="78">
        <v>0</v>
      </c>
      <c r="AN19" s="78">
        <v>0</v>
      </c>
      <c r="AO19" s="78">
        <v>0</v>
      </c>
      <c r="AP19" s="78">
        <v>0</v>
      </c>
      <c r="AQ19" s="78">
        <v>0</v>
      </c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80"/>
      <c r="BD19" s="93"/>
      <c r="BE19" s="80"/>
      <c r="BF19" s="80"/>
      <c r="BG19" s="80"/>
      <c r="BH19" s="80"/>
    </row>
    <row r="20" spans="1:60" x14ac:dyDescent="0.25">
      <c r="A20" s="75" t="s">
        <v>330</v>
      </c>
      <c r="B20" s="84">
        <v>13</v>
      </c>
      <c r="C20" s="85">
        <v>3</v>
      </c>
      <c r="D20" s="85">
        <v>0</v>
      </c>
      <c r="E20" s="85">
        <v>0</v>
      </c>
      <c r="F20" s="77">
        <v>0</v>
      </c>
      <c r="G20" s="77">
        <v>3</v>
      </c>
      <c r="H20" s="77">
        <v>0</v>
      </c>
      <c r="I20" s="77">
        <v>0</v>
      </c>
      <c r="J20" s="77">
        <v>2</v>
      </c>
      <c r="K20" s="77">
        <v>0</v>
      </c>
      <c r="L20" s="77">
        <v>0</v>
      </c>
      <c r="M20" s="77">
        <v>0</v>
      </c>
      <c r="N20" s="77">
        <v>0</v>
      </c>
      <c r="O20" s="77">
        <v>3</v>
      </c>
      <c r="P20" s="77">
        <v>0</v>
      </c>
      <c r="Q20" s="77">
        <v>0</v>
      </c>
      <c r="R20" s="77">
        <v>0</v>
      </c>
      <c r="S20" s="77">
        <v>0</v>
      </c>
      <c r="T20" s="77">
        <v>0</v>
      </c>
      <c r="U20" s="77">
        <v>0</v>
      </c>
      <c r="V20" s="77">
        <v>0</v>
      </c>
      <c r="W20" s="77">
        <v>0</v>
      </c>
      <c r="X20" s="77">
        <v>0</v>
      </c>
      <c r="Y20" s="77">
        <v>0</v>
      </c>
      <c r="Z20" s="77">
        <v>0</v>
      </c>
      <c r="AA20" s="77">
        <v>0</v>
      </c>
      <c r="AB20" s="78">
        <v>0</v>
      </c>
      <c r="AC20" s="78">
        <v>0</v>
      </c>
      <c r="AD20" s="78">
        <v>1</v>
      </c>
      <c r="AE20" s="78">
        <v>2</v>
      </c>
      <c r="AF20" s="78">
        <v>0</v>
      </c>
      <c r="AG20" s="78">
        <v>0</v>
      </c>
      <c r="AH20" s="78">
        <v>0</v>
      </c>
      <c r="AI20" s="78">
        <v>0</v>
      </c>
      <c r="AJ20" s="78">
        <v>0</v>
      </c>
      <c r="AK20" s="78">
        <v>0</v>
      </c>
      <c r="AL20" s="78">
        <v>0</v>
      </c>
      <c r="AM20" s="78">
        <v>0</v>
      </c>
      <c r="AN20" s="78">
        <v>0</v>
      </c>
      <c r="AO20" s="78">
        <v>0</v>
      </c>
      <c r="AP20" s="78">
        <v>0</v>
      </c>
      <c r="AQ20" s="78">
        <v>0</v>
      </c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80"/>
      <c r="BD20" s="80"/>
      <c r="BE20" s="80"/>
      <c r="BF20" s="80"/>
      <c r="BG20" s="80"/>
      <c r="BH20" s="80"/>
    </row>
    <row r="21" spans="1:60" ht="18.75" x14ac:dyDescent="0.3">
      <c r="A21" s="87" t="s">
        <v>85</v>
      </c>
      <c r="C21" s="88">
        <f t="shared" ref="C21:AQ21" si="2">C22+C23+C24</f>
        <v>1</v>
      </c>
      <c r="D21" s="88">
        <f t="shared" si="2"/>
        <v>1</v>
      </c>
      <c r="E21" s="88">
        <f t="shared" si="2"/>
        <v>1</v>
      </c>
      <c r="F21" s="88">
        <f t="shared" si="2"/>
        <v>0</v>
      </c>
      <c r="G21" s="88">
        <f t="shared" si="2"/>
        <v>0</v>
      </c>
      <c r="H21" s="88">
        <f t="shared" si="2"/>
        <v>1</v>
      </c>
      <c r="I21" s="88">
        <f t="shared" si="2"/>
        <v>0</v>
      </c>
      <c r="J21" s="88">
        <f t="shared" si="2"/>
        <v>0</v>
      </c>
      <c r="K21" s="88">
        <f t="shared" si="2"/>
        <v>1</v>
      </c>
      <c r="L21" s="88">
        <f t="shared" si="2"/>
        <v>0</v>
      </c>
      <c r="M21" s="88">
        <f t="shared" si="2"/>
        <v>0</v>
      </c>
      <c r="N21" s="88">
        <f t="shared" si="2"/>
        <v>0</v>
      </c>
      <c r="O21" s="88">
        <f t="shared" si="2"/>
        <v>0</v>
      </c>
      <c r="P21" s="88">
        <f t="shared" si="2"/>
        <v>0</v>
      </c>
      <c r="Q21" s="88">
        <f t="shared" si="2"/>
        <v>0</v>
      </c>
      <c r="R21" s="88">
        <f t="shared" si="2"/>
        <v>0</v>
      </c>
      <c r="S21" s="88">
        <f t="shared" si="2"/>
        <v>0</v>
      </c>
      <c r="T21" s="88">
        <f t="shared" si="2"/>
        <v>0</v>
      </c>
      <c r="U21" s="88">
        <f t="shared" si="2"/>
        <v>0</v>
      </c>
      <c r="V21" s="88">
        <f t="shared" si="2"/>
        <v>0</v>
      </c>
      <c r="W21" s="88">
        <f t="shared" si="2"/>
        <v>0</v>
      </c>
      <c r="X21" s="88">
        <f t="shared" si="2"/>
        <v>0</v>
      </c>
      <c r="Y21" s="88">
        <f t="shared" si="2"/>
        <v>0</v>
      </c>
      <c r="Z21" s="88">
        <f t="shared" si="2"/>
        <v>0</v>
      </c>
      <c r="AA21" s="88">
        <f t="shared" si="2"/>
        <v>0</v>
      </c>
      <c r="AB21" s="88">
        <f t="shared" si="2"/>
        <v>0</v>
      </c>
      <c r="AC21" s="88">
        <f t="shared" si="2"/>
        <v>0</v>
      </c>
      <c r="AD21" s="88">
        <f t="shared" si="2"/>
        <v>0</v>
      </c>
      <c r="AE21" s="88">
        <f t="shared" si="2"/>
        <v>0</v>
      </c>
      <c r="AF21" s="88">
        <f t="shared" si="2"/>
        <v>0</v>
      </c>
      <c r="AG21" s="88">
        <f t="shared" si="2"/>
        <v>0</v>
      </c>
      <c r="AH21" s="88">
        <f t="shared" si="2"/>
        <v>0</v>
      </c>
      <c r="AI21" s="88">
        <f t="shared" si="2"/>
        <v>0</v>
      </c>
      <c r="AJ21" s="88">
        <f t="shared" si="2"/>
        <v>0</v>
      </c>
      <c r="AK21" s="88">
        <f t="shared" si="2"/>
        <v>0</v>
      </c>
      <c r="AL21" s="88">
        <f t="shared" si="2"/>
        <v>0</v>
      </c>
      <c r="AM21" s="88">
        <f t="shared" si="2"/>
        <v>0</v>
      </c>
      <c r="AN21" s="88">
        <f t="shared" si="2"/>
        <v>0</v>
      </c>
      <c r="AO21" s="88">
        <f t="shared" si="2"/>
        <v>0</v>
      </c>
      <c r="AP21" s="88">
        <f t="shared" si="2"/>
        <v>0</v>
      </c>
      <c r="AQ21" s="88">
        <f t="shared" si="2"/>
        <v>0</v>
      </c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69"/>
      <c r="BD21" s="69"/>
      <c r="BE21" s="69"/>
      <c r="BF21" s="69"/>
      <c r="BG21" s="69"/>
      <c r="BH21" s="69"/>
    </row>
    <row r="22" spans="1:60" x14ac:dyDescent="0.25">
      <c r="A22" s="146" t="s">
        <v>331</v>
      </c>
      <c r="B22" s="90">
        <v>30</v>
      </c>
      <c r="C22" s="91">
        <v>1</v>
      </c>
      <c r="D22" s="91">
        <v>1</v>
      </c>
      <c r="E22" s="91">
        <v>1</v>
      </c>
      <c r="F22" s="91">
        <v>0</v>
      </c>
      <c r="G22" s="91">
        <v>0</v>
      </c>
      <c r="H22" s="91">
        <v>1</v>
      </c>
      <c r="I22" s="91">
        <v>0</v>
      </c>
      <c r="J22" s="91">
        <v>0</v>
      </c>
      <c r="K22" s="91">
        <v>1</v>
      </c>
      <c r="L22" s="91">
        <v>0</v>
      </c>
      <c r="M22" s="91">
        <v>0</v>
      </c>
      <c r="N22" s="91">
        <v>0</v>
      </c>
      <c r="O22" s="91">
        <v>0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2">
        <v>0</v>
      </c>
      <c r="AC22" s="92">
        <v>0</v>
      </c>
      <c r="AD22" s="92">
        <v>0</v>
      </c>
      <c r="AE22" s="92">
        <v>0</v>
      </c>
      <c r="AF22" s="92">
        <v>0</v>
      </c>
      <c r="AG22" s="92">
        <v>0</v>
      </c>
      <c r="AH22" s="92">
        <v>0</v>
      </c>
      <c r="AI22" s="92">
        <v>0</v>
      </c>
      <c r="AJ22" s="92">
        <v>0</v>
      </c>
      <c r="AK22" s="92">
        <v>0</v>
      </c>
      <c r="AL22" s="92">
        <v>0</v>
      </c>
      <c r="AM22" s="92">
        <v>0</v>
      </c>
      <c r="AN22" s="92">
        <v>0</v>
      </c>
      <c r="AO22" s="92">
        <v>0</v>
      </c>
      <c r="AP22" s="92">
        <v>0</v>
      </c>
      <c r="AQ22" s="92">
        <v>0</v>
      </c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80"/>
      <c r="BD22" s="80"/>
      <c r="BE22" s="93"/>
      <c r="BF22" s="80"/>
      <c r="BG22" s="80"/>
      <c r="BH22" s="80"/>
    </row>
    <row r="23" spans="1:60" x14ac:dyDescent="0.25">
      <c r="A23" s="146" t="s">
        <v>332</v>
      </c>
      <c r="B23" s="90">
        <v>8</v>
      </c>
      <c r="C23" s="91">
        <v>0</v>
      </c>
      <c r="D23" s="91">
        <v>0</v>
      </c>
      <c r="E23" s="91">
        <v>0</v>
      </c>
      <c r="F23" s="91">
        <v>0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2">
        <v>0</v>
      </c>
      <c r="AC23" s="92">
        <v>0</v>
      </c>
      <c r="AD23" s="92">
        <v>0</v>
      </c>
      <c r="AE23" s="92">
        <v>0</v>
      </c>
      <c r="AF23" s="92">
        <v>0</v>
      </c>
      <c r="AG23" s="92">
        <v>0</v>
      </c>
      <c r="AH23" s="92">
        <v>0</v>
      </c>
      <c r="AI23" s="92">
        <v>0</v>
      </c>
      <c r="AJ23" s="92">
        <v>0</v>
      </c>
      <c r="AK23" s="92">
        <v>0</v>
      </c>
      <c r="AL23" s="92">
        <v>0</v>
      </c>
      <c r="AM23" s="92">
        <v>0</v>
      </c>
      <c r="AN23" s="92">
        <v>0</v>
      </c>
      <c r="AO23" s="92">
        <v>0</v>
      </c>
      <c r="AP23" s="92">
        <v>0</v>
      </c>
      <c r="AQ23" s="92">
        <v>0</v>
      </c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80"/>
      <c r="BD23" s="80"/>
      <c r="BE23" s="80"/>
      <c r="BF23" s="80"/>
      <c r="BG23" s="80"/>
      <c r="BH23" s="80"/>
    </row>
    <row r="24" spans="1:60" ht="18.75" customHeight="1" x14ac:dyDescent="0.25">
      <c r="A24" s="146" t="s">
        <v>333</v>
      </c>
      <c r="B24" s="90">
        <v>3</v>
      </c>
      <c r="C24" s="91">
        <v>0</v>
      </c>
      <c r="D24" s="91">
        <v>0</v>
      </c>
      <c r="E24" s="91">
        <v>0</v>
      </c>
      <c r="F24" s="91">
        <v>0</v>
      </c>
      <c r="G24" s="91">
        <v>0</v>
      </c>
      <c r="H24" s="91">
        <v>0</v>
      </c>
      <c r="I24" s="91">
        <v>0</v>
      </c>
      <c r="J24" s="91">
        <v>0</v>
      </c>
      <c r="K24" s="91">
        <v>0</v>
      </c>
      <c r="L24" s="91">
        <v>0</v>
      </c>
      <c r="M24" s="91">
        <v>0</v>
      </c>
      <c r="N24" s="91">
        <v>0</v>
      </c>
      <c r="O24" s="91">
        <v>0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2">
        <v>0</v>
      </c>
      <c r="AC24" s="92">
        <v>0</v>
      </c>
      <c r="AD24" s="92">
        <v>0</v>
      </c>
      <c r="AE24" s="92">
        <v>0</v>
      </c>
      <c r="AF24" s="92">
        <v>0</v>
      </c>
      <c r="AG24" s="92">
        <v>0</v>
      </c>
      <c r="AH24" s="92">
        <v>0</v>
      </c>
      <c r="AI24" s="92">
        <v>0</v>
      </c>
      <c r="AJ24" s="92">
        <v>0</v>
      </c>
      <c r="AK24" s="92">
        <v>0</v>
      </c>
      <c r="AL24" s="92">
        <v>0</v>
      </c>
      <c r="AM24" s="92">
        <v>0</v>
      </c>
      <c r="AN24" s="92">
        <v>0</v>
      </c>
      <c r="AO24" s="92">
        <v>0</v>
      </c>
      <c r="AP24" s="92">
        <v>0</v>
      </c>
      <c r="AQ24" s="92">
        <v>0</v>
      </c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80"/>
      <c r="BD24" s="80"/>
      <c r="BE24" s="80"/>
      <c r="BF24" s="80"/>
      <c r="BG24" s="80"/>
      <c r="BH24" s="80"/>
    </row>
    <row r="25" spans="1:60" ht="18.75" x14ac:dyDescent="0.3">
      <c r="A25" s="87" t="s">
        <v>90</v>
      </c>
      <c r="B25" s="88">
        <f t="shared" ref="B25:AQ25" si="3">B26+B27+B29</f>
        <v>44</v>
      </c>
      <c r="C25" s="88">
        <f t="shared" si="3"/>
        <v>5</v>
      </c>
      <c r="D25" s="88">
        <f t="shared" si="3"/>
        <v>0</v>
      </c>
      <c r="E25" s="88">
        <f t="shared" si="3"/>
        <v>1</v>
      </c>
      <c r="F25" s="88">
        <f t="shared" si="3"/>
        <v>0</v>
      </c>
      <c r="G25" s="88">
        <f t="shared" si="3"/>
        <v>1</v>
      </c>
      <c r="H25" s="88">
        <f t="shared" si="3"/>
        <v>4</v>
      </c>
      <c r="I25" s="88">
        <f t="shared" si="3"/>
        <v>1</v>
      </c>
      <c r="J25" s="88">
        <f t="shared" si="3"/>
        <v>1</v>
      </c>
      <c r="K25" s="88">
        <f t="shared" si="3"/>
        <v>0</v>
      </c>
      <c r="L25" s="88">
        <f t="shared" si="3"/>
        <v>0</v>
      </c>
      <c r="M25" s="88">
        <f t="shared" si="3"/>
        <v>0</v>
      </c>
      <c r="N25" s="88">
        <f t="shared" si="3"/>
        <v>0</v>
      </c>
      <c r="O25" s="88">
        <f t="shared" si="3"/>
        <v>1</v>
      </c>
      <c r="P25" s="88">
        <f t="shared" si="3"/>
        <v>1</v>
      </c>
      <c r="Q25" s="88">
        <f t="shared" si="3"/>
        <v>2</v>
      </c>
      <c r="R25" s="88">
        <f t="shared" si="3"/>
        <v>0</v>
      </c>
      <c r="S25" s="88">
        <f t="shared" si="3"/>
        <v>0</v>
      </c>
      <c r="T25" s="88">
        <f t="shared" si="3"/>
        <v>0</v>
      </c>
      <c r="U25" s="88">
        <f t="shared" si="3"/>
        <v>0</v>
      </c>
      <c r="V25" s="88">
        <f t="shared" si="3"/>
        <v>0</v>
      </c>
      <c r="W25" s="88">
        <f t="shared" si="3"/>
        <v>0</v>
      </c>
      <c r="X25" s="88">
        <f t="shared" si="3"/>
        <v>0</v>
      </c>
      <c r="Y25" s="88">
        <f t="shared" si="3"/>
        <v>0</v>
      </c>
      <c r="Z25" s="88">
        <f t="shared" si="3"/>
        <v>0</v>
      </c>
      <c r="AA25" s="88">
        <f t="shared" si="3"/>
        <v>0</v>
      </c>
      <c r="AB25" s="88">
        <f t="shared" si="3"/>
        <v>0</v>
      </c>
      <c r="AC25" s="88">
        <f t="shared" si="3"/>
        <v>0</v>
      </c>
      <c r="AD25" s="88">
        <f t="shared" si="3"/>
        <v>0</v>
      </c>
      <c r="AE25" s="88">
        <f t="shared" si="3"/>
        <v>0</v>
      </c>
      <c r="AF25" s="88">
        <f t="shared" si="3"/>
        <v>0</v>
      </c>
      <c r="AG25" s="88">
        <f t="shared" si="3"/>
        <v>0</v>
      </c>
      <c r="AH25" s="88">
        <f t="shared" si="3"/>
        <v>0</v>
      </c>
      <c r="AI25" s="88">
        <f t="shared" si="3"/>
        <v>0</v>
      </c>
      <c r="AJ25" s="88">
        <f t="shared" si="3"/>
        <v>0</v>
      </c>
      <c r="AK25" s="88">
        <f t="shared" si="3"/>
        <v>0</v>
      </c>
      <c r="AL25" s="88">
        <f t="shared" si="3"/>
        <v>0</v>
      </c>
      <c r="AM25" s="88">
        <f t="shared" si="3"/>
        <v>0</v>
      </c>
      <c r="AN25" s="88">
        <f t="shared" si="3"/>
        <v>0</v>
      </c>
      <c r="AO25" s="88">
        <f t="shared" si="3"/>
        <v>0</v>
      </c>
      <c r="AP25" s="88">
        <f t="shared" si="3"/>
        <v>0</v>
      </c>
      <c r="AQ25" s="88">
        <f t="shared" si="3"/>
        <v>0</v>
      </c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69"/>
      <c r="BD25" s="69"/>
      <c r="BE25" s="69"/>
      <c r="BF25" s="69"/>
      <c r="BG25" s="69"/>
      <c r="BH25" s="69"/>
    </row>
    <row r="26" spans="1:60" x14ac:dyDescent="0.25">
      <c r="A26" s="89" t="s">
        <v>334</v>
      </c>
      <c r="B26" s="90">
        <v>15</v>
      </c>
      <c r="C26" s="91">
        <v>4</v>
      </c>
      <c r="D26" s="91">
        <v>0</v>
      </c>
      <c r="E26" s="91">
        <v>1</v>
      </c>
      <c r="F26" s="91">
        <v>0</v>
      </c>
      <c r="G26" s="91">
        <v>0</v>
      </c>
      <c r="H26" s="91">
        <v>2</v>
      </c>
      <c r="I26" s="38">
        <v>1</v>
      </c>
      <c r="J26" s="38">
        <v>1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1</v>
      </c>
      <c r="Q26" s="38">
        <v>2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8">
        <v>0</v>
      </c>
      <c r="X26" s="38">
        <v>0</v>
      </c>
      <c r="Y26" s="38">
        <v>0</v>
      </c>
      <c r="Z26" s="38">
        <v>0</v>
      </c>
      <c r="AA26" s="38">
        <v>0</v>
      </c>
      <c r="AB26" s="39">
        <v>0</v>
      </c>
      <c r="AC26" s="39">
        <v>0</v>
      </c>
      <c r="AD26" s="39">
        <v>0</v>
      </c>
      <c r="AE26" s="39">
        <v>0</v>
      </c>
      <c r="AF26" s="39">
        <v>0</v>
      </c>
      <c r="AG26" s="39">
        <v>0</v>
      </c>
      <c r="AH26" s="39">
        <v>0</v>
      </c>
      <c r="AI26" s="39">
        <v>0</v>
      </c>
      <c r="AJ26" s="39">
        <v>0</v>
      </c>
      <c r="AK26" s="39">
        <v>0</v>
      </c>
      <c r="AL26" s="39">
        <v>0</v>
      </c>
      <c r="AM26" s="39">
        <v>0</v>
      </c>
      <c r="AN26" s="39">
        <v>0</v>
      </c>
      <c r="AO26" s="39">
        <v>0</v>
      </c>
      <c r="AP26" s="39">
        <v>0</v>
      </c>
      <c r="AQ26" s="39">
        <v>0</v>
      </c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21"/>
      <c r="BD26" s="21"/>
      <c r="BE26" s="21"/>
      <c r="BF26" s="21"/>
      <c r="BG26" s="21"/>
      <c r="BH26" s="21"/>
    </row>
    <row r="27" spans="1:60" x14ac:dyDescent="0.25">
      <c r="A27" s="89" t="s">
        <v>335</v>
      </c>
      <c r="B27" s="90">
        <v>10</v>
      </c>
      <c r="C27" s="91">
        <v>1</v>
      </c>
      <c r="D27" s="91">
        <v>0</v>
      </c>
      <c r="E27" s="91">
        <v>0</v>
      </c>
      <c r="F27" s="91">
        <v>0</v>
      </c>
      <c r="G27" s="91">
        <v>1</v>
      </c>
      <c r="H27" s="91">
        <v>2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1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8">
        <v>0</v>
      </c>
      <c r="X27" s="38">
        <v>0</v>
      </c>
      <c r="Y27" s="38">
        <v>0</v>
      </c>
      <c r="Z27" s="38">
        <v>0</v>
      </c>
      <c r="AA27" s="38">
        <v>0</v>
      </c>
      <c r="AB27" s="39">
        <v>0</v>
      </c>
      <c r="AC27" s="39">
        <v>0</v>
      </c>
      <c r="AD27" s="39">
        <v>0</v>
      </c>
      <c r="AE27" s="39">
        <v>0</v>
      </c>
      <c r="AF27" s="39">
        <v>0</v>
      </c>
      <c r="AG27" s="39">
        <v>0</v>
      </c>
      <c r="AH27" s="39">
        <v>0</v>
      </c>
      <c r="AI27" s="39">
        <v>0</v>
      </c>
      <c r="AJ27" s="39">
        <v>0</v>
      </c>
      <c r="AK27" s="39">
        <v>0</v>
      </c>
      <c r="AL27" s="39">
        <v>0</v>
      </c>
      <c r="AM27" s="39">
        <v>0</v>
      </c>
      <c r="AN27" s="39">
        <v>0</v>
      </c>
      <c r="AO27" s="39">
        <v>0</v>
      </c>
      <c r="AP27" s="39">
        <v>0</v>
      </c>
      <c r="AQ27" s="39">
        <v>0</v>
      </c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21"/>
      <c r="BD27" s="21"/>
      <c r="BE27" s="21"/>
      <c r="BF27" s="21"/>
      <c r="BG27" s="21"/>
      <c r="BH27" s="21"/>
    </row>
    <row r="28" spans="1:60" x14ac:dyDescent="0.25">
      <c r="A28" s="89"/>
      <c r="B28" s="90"/>
      <c r="C28" s="91"/>
      <c r="D28" s="91"/>
      <c r="E28" s="91"/>
      <c r="F28" s="91"/>
      <c r="G28" s="91"/>
      <c r="H28" s="91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21"/>
      <c r="BD28" s="21"/>
      <c r="BE28" s="21"/>
      <c r="BF28" s="21"/>
      <c r="BG28" s="21"/>
      <c r="BH28" s="21"/>
    </row>
    <row r="29" spans="1:60" x14ac:dyDescent="0.25">
      <c r="A29" s="89" t="s">
        <v>336</v>
      </c>
      <c r="B29" s="90">
        <v>19</v>
      </c>
      <c r="C29" s="91">
        <v>0</v>
      </c>
      <c r="D29" s="91">
        <v>0</v>
      </c>
      <c r="E29" s="91">
        <v>0</v>
      </c>
      <c r="F29" s="91">
        <v>0</v>
      </c>
      <c r="G29" s="91">
        <v>0</v>
      </c>
      <c r="H29" s="91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8">
        <v>0</v>
      </c>
      <c r="X29" s="38">
        <v>0</v>
      </c>
      <c r="Y29" s="38">
        <v>0</v>
      </c>
      <c r="Z29" s="38">
        <v>0</v>
      </c>
      <c r="AA29" s="38">
        <v>0</v>
      </c>
      <c r="AB29" s="39">
        <v>0</v>
      </c>
      <c r="AC29" s="39">
        <v>0</v>
      </c>
      <c r="AD29" s="39">
        <v>0</v>
      </c>
      <c r="AE29" s="39">
        <v>0</v>
      </c>
      <c r="AF29" s="39">
        <v>0</v>
      </c>
      <c r="AG29" s="39">
        <v>0</v>
      </c>
      <c r="AH29" s="39">
        <v>0</v>
      </c>
      <c r="AI29" s="39">
        <v>0</v>
      </c>
      <c r="AJ29" s="39">
        <v>0</v>
      </c>
      <c r="AK29" s="39">
        <v>0</v>
      </c>
      <c r="AL29" s="39">
        <v>0</v>
      </c>
      <c r="AM29" s="39">
        <v>0</v>
      </c>
      <c r="AN29" s="39">
        <v>0</v>
      </c>
      <c r="AO29" s="39">
        <v>0</v>
      </c>
      <c r="AP29" s="39">
        <v>0</v>
      </c>
      <c r="AQ29" s="39">
        <v>0</v>
      </c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21"/>
      <c r="BD29" s="21"/>
      <c r="BE29" s="21"/>
      <c r="BF29" s="21"/>
      <c r="BG29" s="21"/>
      <c r="BH29" s="21"/>
    </row>
    <row r="30" spans="1:60" ht="18.75" x14ac:dyDescent="0.3">
      <c r="A30" s="97" t="s">
        <v>93</v>
      </c>
      <c r="B30" s="88">
        <f t="shared" ref="B30:AQ30" si="4">B25+B21+B10</f>
        <v>264</v>
      </c>
      <c r="C30" s="88">
        <f t="shared" si="4"/>
        <v>33</v>
      </c>
      <c r="D30" s="88">
        <f t="shared" si="4"/>
        <v>5</v>
      </c>
      <c r="E30" s="88">
        <f t="shared" si="4"/>
        <v>8</v>
      </c>
      <c r="F30" s="88">
        <f t="shared" si="4"/>
        <v>5</v>
      </c>
      <c r="G30" s="88">
        <f t="shared" si="4"/>
        <v>10</v>
      </c>
      <c r="H30" s="88">
        <f t="shared" si="4"/>
        <v>16</v>
      </c>
      <c r="I30" s="88">
        <f t="shared" si="4"/>
        <v>6</v>
      </c>
      <c r="J30" s="172">
        <f t="shared" si="4"/>
        <v>10</v>
      </c>
      <c r="K30" s="88">
        <f t="shared" si="4"/>
        <v>2</v>
      </c>
      <c r="L30" s="88">
        <f t="shared" si="4"/>
        <v>8</v>
      </c>
      <c r="M30" s="88">
        <f t="shared" si="4"/>
        <v>3</v>
      </c>
      <c r="N30" s="88">
        <f t="shared" si="4"/>
        <v>2</v>
      </c>
      <c r="O30" s="88">
        <f t="shared" si="4"/>
        <v>7</v>
      </c>
      <c r="P30" s="88">
        <f t="shared" si="4"/>
        <v>13</v>
      </c>
      <c r="Q30" s="88">
        <f t="shared" si="4"/>
        <v>2</v>
      </c>
      <c r="R30" s="88">
        <f t="shared" si="4"/>
        <v>2</v>
      </c>
      <c r="S30" s="88">
        <f t="shared" si="4"/>
        <v>1</v>
      </c>
      <c r="T30" s="88">
        <f t="shared" si="4"/>
        <v>4</v>
      </c>
      <c r="U30" s="88">
        <f t="shared" si="4"/>
        <v>4</v>
      </c>
      <c r="V30" s="88">
        <f t="shared" si="4"/>
        <v>10</v>
      </c>
      <c r="W30" s="88">
        <f t="shared" si="4"/>
        <v>10</v>
      </c>
      <c r="X30" s="88">
        <f t="shared" si="4"/>
        <v>6</v>
      </c>
      <c r="Y30" s="88">
        <f t="shared" si="4"/>
        <v>6</v>
      </c>
      <c r="Z30" s="88">
        <f t="shared" si="4"/>
        <v>0</v>
      </c>
      <c r="AA30" s="88">
        <f t="shared" si="4"/>
        <v>0</v>
      </c>
      <c r="AB30" s="88">
        <f t="shared" si="4"/>
        <v>0</v>
      </c>
      <c r="AC30" s="88">
        <f t="shared" si="4"/>
        <v>0</v>
      </c>
      <c r="AD30" s="88">
        <f t="shared" si="4"/>
        <v>0</v>
      </c>
      <c r="AE30" s="88">
        <f t="shared" si="4"/>
        <v>0</v>
      </c>
      <c r="AF30" s="88">
        <f t="shared" si="4"/>
        <v>2</v>
      </c>
      <c r="AG30" s="88">
        <f t="shared" si="4"/>
        <v>0</v>
      </c>
      <c r="AH30" s="88">
        <f t="shared" si="4"/>
        <v>0</v>
      </c>
      <c r="AI30" s="88">
        <f t="shared" si="4"/>
        <v>0</v>
      </c>
      <c r="AJ30" s="88">
        <f t="shared" si="4"/>
        <v>3</v>
      </c>
      <c r="AK30" s="88">
        <f t="shared" si="4"/>
        <v>3</v>
      </c>
      <c r="AL30" s="88">
        <f t="shared" si="4"/>
        <v>1</v>
      </c>
      <c r="AM30" s="88">
        <f t="shared" si="4"/>
        <v>1</v>
      </c>
      <c r="AN30" s="88">
        <f t="shared" si="4"/>
        <v>0</v>
      </c>
      <c r="AO30" s="88">
        <f t="shared" si="4"/>
        <v>0</v>
      </c>
      <c r="AP30" s="88">
        <f t="shared" si="4"/>
        <v>2</v>
      </c>
      <c r="AQ30" s="88">
        <f t="shared" si="4"/>
        <v>2</v>
      </c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173"/>
      <c r="BD30" s="174"/>
      <c r="BE30" s="174"/>
      <c r="BF30" s="69"/>
      <c r="BG30" s="69"/>
      <c r="BH30" s="69"/>
    </row>
    <row r="31" spans="1:60" x14ac:dyDescent="0.25">
      <c r="A31" s="44"/>
      <c r="B31" s="44"/>
      <c r="C31" s="44"/>
      <c r="D31" s="44"/>
      <c r="E31" s="44"/>
      <c r="G31" s="44"/>
      <c r="H31" s="44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174"/>
      <c r="BD31" s="175"/>
      <c r="BE31" s="46"/>
      <c r="BF31" s="46"/>
      <c r="BG31" s="46"/>
      <c r="BH31" s="46"/>
    </row>
    <row r="32" spans="1:60" x14ac:dyDescent="0.25">
      <c r="A32" s="99"/>
      <c r="B32" s="99"/>
      <c r="C32" s="99"/>
      <c r="D32" s="99"/>
      <c r="E32" s="99"/>
      <c r="F32" s="99"/>
      <c r="G32" s="99"/>
      <c r="H32" s="99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174"/>
      <c r="BD32" s="4"/>
      <c r="BE32" s="4"/>
      <c r="BF32" s="4"/>
      <c r="BG32" s="4"/>
      <c r="BH32" s="4"/>
    </row>
    <row r="33" spans="1:60" ht="30" x14ac:dyDescent="0.25">
      <c r="A33" s="454" t="s">
        <v>94</v>
      </c>
      <c r="B33" s="454"/>
      <c r="C33" s="101"/>
      <c r="D33" s="101"/>
      <c r="E33" s="102"/>
      <c r="F33" s="102" t="s">
        <v>337</v>
      </c>
      <c r="G33" s="102" t="s">
        <v>338</v>
      </c>
      <c r="H33" s="102" t="s">
        <v>339</v>
      </c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</row>
    <row r="34" spans="1:60" x14ac:dyDescent="0.25">
      <c r="A34" s="101"/>
      <c r="B34" s="101"/>
      <c r="C34" s="101"/>
      <c r="D34" s="101"/>
      <c r="E34" s="455" t="s">
        <v>96</v>
      </c>
      <c r="F34" s="455"/>
      <c r="G34" s="455"/>
      <c r="H34" s="455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</row>
    <row r="35" spans="1:60" x14ac:dyDescent="0.25">
      <c r="A35" s="456" t="s">
        <v>340</v>
      </c>
      <c r="B35" s="456"/>
      <c r="C35" s="456"/>
      <c r="D35" s="456"/>
      <c r="E35" s="456"/>
      <c r="F35" s="456"/>
      <c r="G35" s="456"/>
      <c r="H35" s="456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</row>
    <row r="36" spans="1:60" x14ac:dyDescent="0.25">
      <c r="A36" s="455" t="s">
        <v>97</v>
      </c>
      <c r="B36" s="455"/>
      <c r="C36" s="455"/>
      <c r="D36" s="455"/>
      <c r="E36" s="455"/>
      <c r="F36" s="455"/>
      <c r="G36" s="103"/>
      <c r="H36" s="103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</row>
    <row r="37" spans="1:60" x14ac:dyDescent="0.25">
      <c r="A37" s="104"/>
      <c r="B37" s="104"/>
      <c r="C37" s="104"/>
      <c r="D37" s="104"/>
      <c r="E37" s="104"/>
      <c r="F37" s="104"/>
      <c r="G37" s="104"/>
      <c r="H37" s="10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</row>
    <row r="38" spans="1:60" x14ac:dyDescent="0.25">
      <c r="A38" s="104"/>
      <c r="B38" s="104"/>
      <c r="C38" s="104"/>
      <c r="D38" s="104"/>
      <c r="E38" s="104"/>
      <c r="F38" s="104"/>
      <c r="G38" s="104"/>
      <c r="H38" s="10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</row>
    <row r="39" spans="1:60" x14ac:dyDescent="0.25">
      <c r="A39" s="104"/>
      <c r="B39" s="104"/>
      <c r="C39" s="104"/>
      <c r="D39" s="104"/>
      <c r="E39" s="104"/>
      <c r="F39" s="104"/>
      <c r="G39" s="104"/>
      <c r="H39" s="10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</row>
    <row r="40" spans="1:60" x14ac:dyDescent="0.25">
      <c r="A40" s="1"/>
      <c r="B40" s="1"/>
      <c r="C40" s="1"/>
      <c r="D40" s="1"/>
      <c r="E40" s="1"/>
      <c r="F40" s="1"/>
      <c r="G40" s="1"/>
      <c r="H40" s="1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</row>
    <row r="41" spans="1:60" x14ac:dyDescent="0.25">
      <c r="A41" s="1"/>
      <c r="B41" s="1"/>
      <c r="C41" s="1"/>
      <c r="D41" s="1"/>
      <c r="E41" s="1"/>
      <c r="F41" s="1"/>
      <c r="G41" s="1"/>
      <c r="H41" s="1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</row>
  </sheetData>
  <mergeCells count="65">
    <mergeCell ref="A33:B33"/>
    <mergeCell ref="E34:H34"/>
    <mergeCell ref="A35:H35"/>
    <mergeCell ref="A36:F36"/>
    <mergeCell ref="AX6:BA7"/>
    <mergeCell ref="BB6:BB8"/>
    <mergeCell ref="L7:L8"/>
    <mergeCell ref="M7:M8"/>
    <mergeCell ref="N7:N8"/>
    <mergeCell ref="O7:O8"/>
    <mergeCell ref="P7:P8"/>
    <mergeCell ref="Q7:Q8"/>
    <mergeCell ref="T7:U7"/>
    <mergeCell ref="V7:W7"/>
    <mergeCell ref="X7:Y7"/>
    <mergeCell ref="Z7:AA7"/>
    <mergeCell ref="AH7:AI7"/>
    <mergeCell ref="AJ7:AK7"/>
    <mergeCell ref="AL7:AM7"/>
    <mergeCell ref="AN7:AO7"/>
    <mergeCell ref="AE6:AE8"/>
    <mergeCell ref="AF6:AF8"/>
    <mergeCell ref="AG6:AG8"/>
    <mergeCell ref="AH6:AO6"/>
    <mergeCell ref="AP6:AW6"/>
    <mergeCell ref="AP7:AQ7"/>
    <mergeCell ref="AR7:AS7"/>
    <mergeCell ref="AT7:AU7"/>
    <mergeCell ref="AV7:AW7"/>
    <mergeCell ref="R6:R8"/>
    <mergeCell ref="S6:S8"/>
    <mergeCell ref="T6:AA6"/>
    <mergeCell ref="AC6:AC8"/>
    <mergeCell ref="AD6:AD8"/>
    <mergeCell ref="I6:I8"/>
    <mergeCell ref="J6:J8"/>
    <mergeCell ref="K6:K8"/>
    <mergeCell ref="L6:N6"/>
    <mergeCell ref="O6:Q6"/>
    <mergeCell ref="BD3:BD8"/>
    <mergeCell ref="BE3:BE8"/>
    <mergeCell ref="BF3:BF8"/>
    <mergeCell ref="BG3:BG8"/>
    <mergeCell ref="BH3:BH8"/>
    <mergeCell ref="A3:A8"/>
    <mergeCell ref="B3:B8"/>
    <mergeCell ref="C3:AA3"/>
    <mergeCell ref="AB3:BA3"/>
    <mergeCell ref="BC3:BC8"/>
    <mergeCell ref="C4:AA4"/>
    <mergeCell ref="AB4:BA4"/>
    <mergeCell ref="C5:C8"/>
    <mergeCell ref="E5:AA5"/>
    <mergeCell ref="AB5:AB8"/>
    <mergeCell ref="AC5:BA5"/>
    <mergeCell ref="D6:D8"/>
    <mergeCell ref="E6:E8"/>
    <mergeCell ref="F6:F8"/>
    <mergeCell ref="G6:G8"/>
    <mergeCell ref="H6:H8"/>
    <mergeCell ref="A1:O1"/>
    <mergeCell ref="AX1:AX2"/>
    <mergeCell ref="AY1:AY2"/>
    <mergeCell ref="AZ1:AZ2"/>
    <mergeCell ref="A2:M2"/>
  </mergeCells>
  <pageMargins left="0.70078740157480324" right="0.70078740157480324" top="0.75196850393700787" bottom="0.75196850393700787" header="0.3" footer="0.3"/>
  <pageSetup paperSize="9" firstPageNumber="2147483648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22</vt:i4>
      </vt:variant>
      <vt:variant>
        <vt:lpstr>Именованные диапазоны</vt:lpstr>
      </vt:variant>
      <vt:variant>
        <vt:i4>1</vt:i4>
      </vt:variant>
    </vt:vector>
  </HeadingPairs>
  <TitlesOfParts>
    <vt:vector size="23" baseType="lpstr">
      <vt:lpstr>Подведомственные </vt:lpstr>
      <vt:lpstr>Александровский район</vt:lpstr>
      <vt:lpstr>Молчановский</vt:lpstr>
      <vt:lpstr>Зырянский</vt:lpstr>
      <vt:lpstr>Верхнекетский</vt:lpstr>
      <vt:lpstr>Кожевниковский</vt:lpstr>
      <vt:lpstr>Асиновский район</vt:lpstr>
      <vt:lpstr>Бакчарский район</vt:lpstr>
      <vt:lpstr>Кривошеинский</vt:lpstr>
      <vt:lpstr>Каргасокский</vt:lpstr>
      <vt:lpstr>Первомайский</vt:lpstr>
      <vt:lpstr>Колпашевский</vt:lpstr>
      <vt:lpstr>Лист2</vt:lpstr>
      <vt:lpstr>Тегульдетский</vt:lpstr>
      <vt:lpstr>Город Томск</vt:lpstr>
      <vt:lpstr>Чаинский</vt:lpstr>
      <vt:lpstr>Лист1</vt:lpstr>
      <vt:lpstr>Шегарский</vt:lpstr>
      <vt:lpstr>Томский</vt:lpstr>
      <vt:lpstr>Северск</vt:lpstr>
      <vt:lpstr>Стрежевой</vt:lpstr>
      <vt:lpstr>Кедровый</vt:lpstr>
      <vt:lpstr>Северск!Область_печати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69</cp:revision>
  <dcterms:created xsi:type="dcterms:W3CDTF">2022-08-17T09:46:38Z</dcterms:created>
  <dcterms:modified xsi:type="dcterms:W3CDTF">2022-08-17T09:46:38Z</dcterms:modified>
</cp:coreProperties>
</file>