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torage\Metod\КПК руководителей ОО Наставничество Вакансии\Кадровый потенциал руководителей\"/>
    </mc:Choice>
  </mc:AlternateContent>
  <xr:revisionPtr revIDLastSave="0" documentId="8_{CEBC1174-5543-44A8-BD86-5842EA6CD2A9}" xr6:coauthVersionLast="47" xr6:coauthVersionMax="47" xr10:uidLastSave="{00000000-0000-0000-0000-000000000000}"/>
  <bookViews>
    <workbookView xWindow="-120" yWindow="-120" windowWidth="29040" windowHeight="15840" firstSheet="11" activeTab="18" xr2:uid="{00000000-000D-0000-FFFF-FFFF00000000}"/>
  </bookViews>
  <sheets>
    <sheet name="Подведомственные " sheetId="1" r:id="rId1"/>
    <sheet name="Александровский район" sheetId="2" r:id="rId2"/>
    <sheet name="Молчановский" sheetId="3" r:id="rId3"/>
    <sheet name="Зырянский" sheetId="4" r:id="rId4"/>
    <sheet name="Верхнекетский" sheetId="5" r:id="rId5"/>
    <sheet name="Кожевниковский" sheetId="6" r:id="rId6"/>
    <sheet name="Асиновский район" sheetId="7" r:id="rId7"/>
    <sheet name="Бакчарский район" sheetId="8" r:id="rId8"/>
    <sheet name="Кривошеинский" sheetId="9" r:id="rId9"/>
    <sheet name="Каргасокский" sheetId="10" r:id="rId10"/>
    <sheet name="Первомайский" sheetId="11" r:id="rId11"/>
    <sheet name="Колпашевский" sheetId="12" r:id="rId12"/>
    <sheet name="Лист2" sheetId="13" r:id="rId13"/>
    <sheet name="Тегульдетский" sheetId="14" r:id="rId14"/>
    <sheet name="Город Томск" sheetId="15" r:id="rId15"/>
    <sheet name="Чаинский" sheetId="16" r:id="rId16"/>
    <sheet name="Лист1" sheetId="17" r:id="rId17"/>
    <sheet name="Шегарский" sheetId="18" r:id="rId18"/>
    <sheet name="Томский" sheetId="19" r:id="rId19"/>
    <sheet name="Северск" sheetId="20" r:id="rId20"/>
    <sheet name="Стрежевой" sheetId="21" r:id="rId21"/>
    <sheet name="Кедровый" sheetId="22" r:id="rId22"/>
  </sheets>
  <definedNames>
    <definedName name="_xlnm.Print_Area" localSheetId="19">Северск!$C$3:$AA$8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5" i="22" l="1"/>
  <c r="BA15" i="22"/>
  <c r="AZ15" i="22"/>
  <c r="AY15" i="22"/>
  <c r="AX15" i="22"/>
  <c r="AW15" i="22"/>
  <c r="AV15" i="22"/>
  <c r="AU15" i="22"/>
  <c r="AT15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AW35" i="21"/>
  <c r="AO35" i="21"/>
  <c r="AG35" i="21"/>
  <c r="Y35" i="21"/>
  <c r="Q35" i="21"/>
  <c r="I35" i="21"/>
  <c r="BB31" i="21"/>
  <c r="BB35" i="21" s="1"/>
  <c r="BA31" i="21"/>
  <c r="BA35" i="21" s="1"/>
  <c r="AZ31" i="21"/>
  <c r="AZ35" i="21" s="1"/>
  <c r="AY31" i="21"/>
  <c r="AY35" i="21" s="1"/>
  <c r="AX31" i="21"/>
  <c r="AW31" i="21"/>
  <c r="AV31" i="21"/>
  <c r="AU31" i="21"/>
  <c r="AT31" i="21"/>
  <c r="AT35" i="21" s="1"/>
  <c r="AS31" i="21"/>
  <c r="AS35" i="21" s="1"/>
  <c r="AR31" i="21"/>
  <c r="AR35" i="21" s="1"/>
  <c r="AQ31" i="21"/>
  <c r="AQ35" i="21" s="1"/>
  <c r="AP31" i="21"/>
  <c r="AO31" i="21"/>
  <c r="AN31" i="21"/>
  <c r="AM31" i="21"/>
  <c r="AL31" i="21"/>
  <c r="AL35" i="21" s="1"/>
  <c r="AK31" i="21"/>
  <c r="AK35" i="21" s="1"/>
  <c r="AJ31" i="21"/>
  <c r="AJ35" i="21" s="1"/>
  <c r="AI31" i="21"/>
  <c r="AI35" i="21" s="1"/>
  <c r="AH31" i="21"/>
  <c r="AG31" i="21"/>
  <c r="AF31" i="21"/>
  <c r="AE31" i="21"/>
  <c r="AD31" i="21"/>
  <c r="AD35" i="21" s="1"/>
  <c r="AC31" i="21"/>
  <c r="AC35" i="21" s="1"/>
  <c r="AB31" i="21"/>
  <c r="AB35" i="21" s="1"/>
  <c r="AA31" i="21"/>
  <c r="AA35" i="21" s="1"/>
  <c r="Z31" i="21"/>
  <c r="Y31" i="21"/>
  <c r="X31" i="21"/>
  <c r="W31" i="21"/>
  <c r="V31" i="21"/>
  <c r="V35" i="21" s="1"/>
  <c r="U31" i="21"/>
  <c r="U35" i="21" s="1"/>
  <c r="T31" i="21"/>
  <c r="T35" i="21" s="1"/>
  <c r="S31" i="21"/>
  <c r="S35" i="21" s="1"/>
  <c r="R31" i="21"/>
  <c r="Q31" i="21"/>
  <c r="P31" i="21"/>
  <c r="O31" i="21"/>
  <c r="N31" i="21"/>
  <c r="N35" i="21" s="1"/>
  <c r="M31" i="21"/>
  <c r="M35" i="21" s="1"/>
  <c r="L31" i="21"/>
  <c r="L35" i="21" s="1"/>
  <c r="K31" i="21"/>
  <c r="K35" i="21" s="1"/>
  <c r="I31" i="21"/>
  <c r="H31" i="21"/>
  <c r="G31" i="21"/>
  <c r="F31" i="21"/>
  <c r="E31" i="21"/>
  <c r="E35" i="21" s="1"/>
  <c r="D31" i="21"/>
  <c r="D35" i="21" s="1"/>
  <c r="C31" i="21"/>
  <c r="C35" i="21" s="1"/>
  <c r="B31" i="21"/>
  <c r="BB20" i="21"/>
  <c r="BA20" i="21"/>
  <c r="AZ20" i="21"/>
  <c r="AY20" i="21"/>
  <c r="AX20" i="21"/>
  <c r="AW20" i="21"/>
  <c r="AV20" i="21"/>
  <c r="AV35" i="21" s="1"/>
  <c r="AU20" i="21"/>
  <c r="AT20" i="21"/>
  <c r="AS20" i="21"/>
  <c r="AR20" i="21"/>
  <c r="AQ20" i="21"/>
  <c r="AP20" i="21"/>
  <c r="AO20" i="21"/>
  <c r="AN20" i="21"/>
  <c r="AN35" i="21" s="1"/>
  <c r="AM20" i="21"/>
  <c r="AL20" i="21"/>
  <c r="AK20" i="21"/>
  <c r="AJ20" i="21"/>
  <c r="AI20" i="21"/>
  <c r="AH20" i="21"/>
  <c r="AG20" i="21"/>
  <c r="AF20" i="21"/>
  <c r="AF35" i="21" s="1"/>
  <c r="AE20" i="21"/>
  <c r="AD20" i="21"/>
  <c r="AC20" i="21"/>
  <c r="AB20" i="21"/>
  <c r="AA20" i="21"/>
  <c r="Z20" i="21"/>
  <c r="Y20" i="21"/>
  <c r="X20" i="21"/>
  <c r="X35" i="21" s="1"/>
  <c r="W20" i="21"/>
  <c r="V20" i="21"/>
  <c r="U20" i="21"/>
  <c r="T20" i="21"/>
  <c r="S20" i="21"/>
  <c r="R20" i="21"/>
  <c r="Q20" i="21"/>
  <c r="P20" i="21"/>
  <c r="P35" i="21" s="1"/>
  <c r="O20" i="21"/>
  <c r="N20" i="21"/>
  <c r="M20" i="21"/>
  <c r="L20" i="21"/>
  <c r="K20" i="21"/>
  <c r="J20" i="21"/>
  <c r="J35" i="21" s="1"/>
  <c r="I20" i="21"/>
  <c r="H20" i="21"/>
  <c r="H35" i="21" s="1"/>
  <c r="G20" i="21"/>
  <c r="F20" i="21"/>
  <c r="E20" i="21"/>
  <c r="D20" i="21"/>
  <c r="C20" i="21"/>
  <c r="B20" i="21"/>
  <c r="BB10" i="21"/>
  <c r="BA10" i="21"/>
  <c r="AZ10" i="21"/>
  <c r="AY10" i="21"/>
  <c r="AX10" i="21"/>
  <c r="AW10" i="21"/>
  <c r="AV10" i="21"/>
  <c r="AU10" i="21"/>
  <c r="AU35" i="21" s="1"/>
  <c r="AT10" i="21"/>
  <c r="AS10" i="21"/>
  <c r="AR10" i="21"/>
  <c r="AQ10" i="21"/>
  <c r="AP10" i="21"/>
  <c r="AO10" i="21"/>
  <c r="AN10" i="21"/>
  <c r="AM10" i="21"/>
  <c r="AM35" i="21" s="1"/>
  <c r="AL10" i="21"/>
  <c r="AK10" i="21"/>
  <c r="AJ10" i="21"/>
  <c r="AI10" i="21"/>
  <c r="AH10" i="21"/>
  <c r="AG10" i="21"/>
  <c r="AF10" i="21"/>
  <c r="AE10" i="21"/>
  <c r="AE35" i="21" s="1"/>
  <c r="AD10" i="21"/>
  <c r="AC10" i="21"/>
  <c r="AB10" i="21"/>
  <c r="AA10" i="21"/>
  <c r="Z10" i="21"/>
  <c r="Y10" i="21"/>
  <c r="X10" i="21"/>
  <c r="W10" i="21"/>
  <c r="W35" i="21" s="1"/>
  <c r="V10" i="21"/>
  <c r="U10" i="21"/>
  <c r="T10" i="21"/>
  <c r="S10" i="21"/>
  <c r="R10" i="21"/>
  <c r="Q10" i="21"/>
  <c r="P10" i="21"/>
  <c r="O10" i="21"/>
  <c r="O35" i="21" s="1"/>
  <c r="N10" i="21"/>
  <c r="M10" i="21"/>
  <c r="L10" i="21"/>
  <c r="K10" i="21"/>
  <c r="J10" i="21"/>
  <c r="I10" i="21"/>
  <c r="H10" i="21"/>
  <c r="G10" i="21"/>
  <c r="G35" i="21" s="1"/>
  <c r="F10" i="21"/>
  <c r="F35" i="21" s="1"/>
  <c r="E10" i="21"/>
  <c r="D10" i="21"/>
  <c r="C10" i="21"/>
  <c r="B10" i="21"/>
  <c r="AZ54" i="20"/>
  <c r="AY54" i="20"/>
  <c r="AX54" i="20"/>
  <c r="AR54" i="20"/>
  <c r="AQ54" i="20"/>
  <c r="AP54" i="20"/>
  <c r="AI54" i="20"/>
  <c r="AH54" i="20"/>
  <c r="AB54" i="20"/>
  <c r="AA54" i="20"/>
  <c r="T54" i="20"/>
  <c r="S54" i="20"/>
  <c r="L54" i="20"/>
  <c r="K54" i="20"/>
  <c r="D54" i="20"/>
  <c r="C54" i="20"/>
  <c r="BB52" i="20"/>
  <c r="BB54" i="20" s="1"/>
  <c r="BA52" i="20"/>
  <c r="BA54" i="20" s="1"/>
  <c r="AZ52" i="20"/>
  <c r="AY52" i="20"/>
  <c r="AX52" i="20"/>
  <c r="AW52" i="20"/>
  <c r="AW54" i="20" s="1"/>
  <c r="AV52" i="20"/>
  <c r="AV54" i="20" s="1"/>
  <c r="AU52" i="20"/>
  <c r="AT52" i="20"/>
  <c r="AT54" i="20" s="1"/>
  <c r="AS52" i="20"/>
  <c r="AS54" i="20" s="1"/>
  <c r="AR52" i="20"/>
  <c r="AQ52" i="20"/>
  <c r="AP52" i="20"/>
  <c r="AO52" i="20"/>
  <c r="AO54" i="20" s="1"/>
  <c r="AN52" i="20"/>
  <c r="AN54" i="20" s="1"/>
  <c r="AM52" i="20"/>
  <c r="AL52" i="20"/>
  <c r="AL54" i="20" s="1"/>
  <c r="AK52" i="20"/>
  <c r="AK54" i="20" s="1"/>
  <c r="AJ52" i="20"/>
  <c r="AI52" i="20"/>
  <c r="AH52" i="20"/>
  <c r="AG52" i="20"/>
  <c r="AG54" i="20" s="1"/>
  <c r="AF52" i="20"/>
  <c r="AF54" i="20" s="1"/>
  <c r="AE52" i="20"/>
  <c r="AD52" i="20"/>
  <c r="AD54" i="20" s="1"/>
  <c r="AC52" i="20"/>
  <c r="AC54" i="20" s="1"/>
  <c r="AB52" i="20"/>
  <c r="AA52" i="20"/>
  <c r="Z52" i="20"/>
  <c r="Y52" i="20"/>
  <c r="Y54" i="20" s="1"/>
  <c r="X52" i="20"/>
  <c r="X54" i="20" s="1"/>
  <c r="W52" i="20"/>
  <c r="V52" i="20"/>
  <c r="V54" i="20" s="1"/>
  <c r="U52" i="20"/>
  <c r="U54" i="20" s="1"/>
  <c r="T52" i="20"/>
  <c r="S52" i="20"/>
  <c r="R52" i="20"/>
  <c r="Q52" i="20"/>
  <c r="Q54" i="20" s="1"/>
  <c r="P52" i="20"/>
  <c r="P54" i="20" s="1"/>
  <c r="O52" i="20"/>
  <c r="N52" i="20"/>
  <c r="N54" i="20" s="1"/>
  <c r="M52" i="20"/>
  <c r="M54" i="20" s="1"/>
  <c r="L52" i="20"/>
  <c r="K52" i="20"/>
  <c r="J52" i="20"/>
  <c r="I52" i="20"/>
  <c r="I54" i="20" s="1"/>
  <c r="H52" i="20"/>
  <c r="H54" i="20" s="1"/>
  <c r="G52" i="20"/>
  <c r="F52" i="20"/>
  <c r="F54" i="20" s="1"/>
  <c r="E52" i="20"/>
  <c r="E54" i="20" s="1"/>
  <c r="D52" i="20"/>
  <c r="C52" i="20"/>
  <c r="B52" i="20"/>
  <c r="BB29" i="20"/>
  <c r="BA29" i="20"/>
  <c r="AZ29" i="20"/>
  <c r="AY29" i="20"/>
  <c r="AX29" i="20"/>
  <c r="AW29" i="20"/>
  <c r="AV29" i="20"/>
  <c r="AU29" i="20"/>
  <c r="AT29" i="20"/>
  <c r="AS29" i="20"/>
  <c r="AR29" i="20"/>
  <c r="AO29" i="20"/>
  <c r="AN29" i="20"/>
  <c r="AM29" i="20"/>
  <c r="AL29" i="20"/>
  <c r="AK29" i="20"/>
  <c r="AJ29" i="20"/>
  <c r="AJ54" i="20" s="1"/>
  <c r="AG29" i="20"/>
  <c r="AF29" i="20"/>
  <c r="AE29" i="20"/>
  <c r="AD29" i="20"/>
  <c r="AC29" i="20"/>
  <c r="AB29" i="20"/>
  <c r="AA29" i="20"/>
  <c r="Z29" i="20"/>
  <c r="Z54" i="20" s="1"/>
  <c r="Y29" i="20"/>
  <c r="X29" i="20"/>
  <c r="W29" i="20"/>
  <c r="V29" i="20"/>
  <c r="U29" i="20"/>
  <c r="T29" i="20"/>
  <c r="S29" i="20"/>
  <c r="R29" i="20"/>
  <c r="R54" i="20" s="1"/>
  <c r="Q29" i="20"/>
  <c r="P29" i="20"/>
  <c r="O29" i="20"/>
  <c r="N29" i="20"/>
  <c r="M29" i="20"/>
  <c r="L29" i="20"/>
  <c r="K29" i="20"/>
  <c r="J29" i="20"/>
  <c r="J54" i="20" s="1"/>
  <c r="I29" i="20"/>
  <c r="H29" i="20"/>
  <c r="G29" i="20"/>
  <c r="F29" i="20"/>
  <c r="E29" i="20"/>
  <c r="D29" i="20"/>
  <c r="C29" i="20"/>
  <c r="B29" i="20"/>
  <c r="B54" i="20" s="1"/>
  <c r="BB10" i="20"/>
  <c r="BA10" i="20"/>
  <c r="AZ10" i="20"/>
  <c r="AY10" i="20"/>
  <c r="AX10" i="20"/>
  <c r="AW10" i="20"/>
  <c r="AV10" i="20"/>
  <c r="AU10" i="20"/>
  <c r="AT10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Z80" i="19"/>
  <c r="AR80" i="19"/>
  <c r="AJ80" i="19"/>
  <c r="AB80" i="19"/>
  <c r="T80" i="19"/>
  <c r="L80" i="19"/>
  <c r="D80" i="19"/>
  <c r="BB71" i="19"/>
  <c r="BA71" i="19"/>
  <c r="BA80" i="19" s="1"/>
  <c r="AZ71" i="19"/>
  <c r="AY71" i="19"/>
  <c r="AX71" i="19"/>
  <c r="AW71" i="19"/>
  <c r="AW80" i="19" s="1"/>
  <c r="AV71" i="19"/>
  <c r="AV80" i="19" s="1"/>
  <c r="AU71" i="19"/>
  <c r="AU80" i="19" s="1"/>
  <c r="AT71" i="19"/>
  <c r="AS71" i="19"/>
  <c r="AS80" i="19" s="1"/>
  <c r="AR71" i="19"/>
  <c r="AQ71" i="19"/>
  <c r="AP71" i="19"/>
  <c r="AO71" i="19"/>
  <c r="AO80" i="19" s="1"/>
  <c r="AN71" i="19"/>
  <c r="AN80" i="19" s="1"/>
  <c r="AM71" i="19"/>
  <c r="AM80" i="19" s="1"/>
  <c r="AL71" i="19"/>
  <c r="AK71" i="19"/>
  <c r="AK80" i="19" s="1"/>
  <c r="AJ71" i="19"/>
  <c r="AI71" i="19"/>
  <c r="AH71" i="19"/>
  <c r="AG71" i="19"/>
  <c r="AG80" i="19" s="1"/>
  <c r="AF71" i="19"/>
  <c r="AF80" i="19" s="1"/>
  <c r="AE71" i="19"/>
  <c r="AE80" i="19" s="1"/>
  <c r="AD71" i="19"/>
  <c r="AC71" i="19"/>
  <c r="AC80" i="19" s="1"/>
  <c r="AB71" i="19"/>
  <c r="AA71" i="19"/>
  <c r="Z71" i="19"/>
  <c r="Y71" i="19"/>
  <c r="Y80" i="19" s="1"/>
  <c r="X71" i="19"/>
  <c r="X80" i="19" s="1"/>
  <c r="W71" i="19"/>
  <c r="W80" i="19" s="1"/>
  <c r="V71" i="19"/>
  <c r="U71" i="19"/>
  <c r="U80" i="19" s="1"/>
  <c r="T71" i="19"/>
  <c r="S71" i="19"/>
  <c r="R71" i="19"/>
  <c r="Q71" i="19"/>
  <c r="Q80" i="19" s="1"/>
  <c r="P71" i="19"/>
  <c r="P80" i="19" s="1"/>
  <c r="O71" i="19"/>
  <c r="O80" i="19" s="1"/>
  <c r="N71" i="19"/>
  <c r="M71" i="19"/>
  <c r="M80" i="19" s="1"/>
  <c r="L71" i="19"/>
  <c r="K71" i="19"/>
  <c r="J71" i="19"/>
  <c r="I71" i="19"/>
  <c r="I80" i="19" s="1"/>
  <c r="H71" i="19"/>
  <c r="H80" i="19" s="1"/>
  <c r="G71" i="19"/>
  <c r="G80" i="19" s="1"/>
  <c r="F71" i="19"/>
  <c r="E71" i="19"/>
  <c r="E80" i="19" s="1"/>
  <c r="D71" i="19"/>
  <c r="C71" i="19"/>
  <c r="B71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BB10" i="19"/>
  <c r="BA10" i="19"/>
  <c r="AZ10" i="19"/>
  <c r="AY10" i="19"/>
  <c r="AY80" i="19" s="1"/>
  <c r="AX10" i="19"/>
  <c r="AX80" i="19" s="1"/>
  <c r="AW10" i="19"/>
  <c r="AV10" i="19"/>
  <c r="AU10" i="19"/>
  <c r="AT10" i="19"/>
  <c r="AS10" i="19"/>
  <c r="AR10" i="19"/>
  <c r="AQ10" i="19"/>
  <c r="AQ80" i="19" s="1"/>
  <c r="AP10" i="19"/>
  <c r="AP80" i="19" s="1"/>
  <c r="AO10" i="19"/>
  <c r="AN10" i="19"/>
  <c r="AM10" i="19"/>
  <c r="AL10" i="19"/>
  <c r="AK10" i="19"/>
  <c r="AJ10" i="19"/>
  <c r="AI10" i="19"/>
  <c r="AI80" i="19" s="1"/>
  <c r="AH10" i="19"/>
  <c r="AH80" i="19" s="1"/>
  <c r="AG10" i="19"/>
  <c r="AF10" i="19"/>
  <c r="AE10" i="19"/>
  <c r="AD10" i="19"/>
  <c r="AC10" i="19"/>
  <c r="AB10" i="19"/>
  <c r="AA10" i="19"/>
  <c r="AA80" i="19" s="1"/>
  <c r="Z10" i="19"/>
  <c r="Z80" i="19" s="1"/>
  <c r="Y10" i="19"/>
  <c r="X10" i="19"/>
  <c r="W10" i="19"/>
  <c r="V10" i="19"/>
  <c r="U10" i="19"/>
  <c r="T10" i="19"/>
  <c r="S10" i="19"/>
  <c r="S80" i="19" s="1"/>
  <c r="R10" i="19"/>
  <c r="R80" i="19" s="1"/>
  <c r="Q10" i="19"/>
  <c r="P10" i="19"/>
  <c r="O10" i="19"/>
  <c r="N10" i="19"/>
  <c r="M10" i="19"/>
  <c r="L10" i="19"/>
  <c r="K10" i="19"/>
  <c r="J10" i="19"/>
  <c r="J80" i="19" s="1"/>
  <c r="I10" i="19"/>
  <c r="H10" i="19"/>
  <c r="G10" i="19"/>
  <c r="F10" i="19"/>
  <c r="E10" i="19"/>
  <c r="D10" i="19"/>
  <c r="C10" i="19"/>
  <c r="B10" i="19"/>
  <c r="B80" i="19" s="1"/>
  <c r="AV31" i="18"/>
  <c r="AN31" i="18"/>
  <c r="AF31" i="18"/>
  <c r="X31" i="18"/>
  <c r="P31" i="18"/>
  <c r="H31" i="18"/>
  <c r="BB28" i="18"/>
  <c r="BA28" i="18"/>
  <c r="BA31" i="18" s="1"/>
  <c r="AZ28" i="18"/>
  <c r="AZ31" i="18" s="1"/>
  <c r="AY28" i="18"/>
  <c r="AY31" i="18" s="1"/>
  <c r="AX28" i="18"/>
  <c r="AX31" i="18" s="1"/>
  <c r="AW28" i="18"/>
  <c r="AW31" i="18" s="1"/>
  <c r="AV28" i="18"/>
  <c r="AU28" i="18"/>
  <c r="AT28" i="18"/>
  <c r="AS28" i="18"/>
  <c r="AS31" i="18" s="1"/>
  <c r="AR28" i="18"/>
  <c r="AR31" i="18" s="1"/>
  <c r="AQ28" i="18"/>
  <c r="AQ31" i="18" s="1"/>
  <c r="AP28" i="18"/>
  <c r="AP31" i="18" s="1"/>
  <c r="AO28" i="18"/>
  <c r="AO31" i="18" s="1"/>
  <c r="AN28" i="18"/>
  <c r="AM28" i="18"/>
  <c r="AL28" i="18"/>
  <c r="AK28" i="18"/>
  <c r="AK31" i="18" s="1"/>
  <c r="AJ28" i="18"/>
  <c r="AJ31" i="18" s="1"/>
  <c r="AI28" i="18"/>
  <c r="AI31" i="18" s="1"/>
  <c r="AH28" i="18"/>
  <c r="AH31" i="18" s="1"/>
  <c r="AG28" i="18"/>
  <c r="AG31" i="18" s="1"/>
  <c r="AF28" i="18"/>
  <c r="AE28" i="18"/>
  <c r="AD28" i="18"/>
  <c r="AC28" i="18"/>
  <c r="AC31" i="18" s="1"/>
  <c r="AB28" i="18"/>
  <c r="AB31" i="18" s="1"/>
  <c r="AA28" i="18"/>
  <c r="AA31" i="18" s="1"/>
  <c r="Z28" i="18"/>
  <c r="Z31" i="18" s="1"/>
  <c r="Y28" i="18"/>
  <c r="Y31" i="18" s="1"/>
  <c r="X28" i="18"/>
  <c r="W28" i="18"/>
  <c r="V28" i="18"/>
  <c r="U28" i="18"/>
  <c r="U31" i="18" s="1"/>
  <c r="T28" i="18"/>
  <c r="T31" i="18" s="1"/>
  <c r="S28" i="18"/>
  <c r="S31" i="18" s="1"/>
  <c r="R28" i="18"/>
  <c r="R31" i="18" s="1"/>
  <c r="Q28" i="18"/>
  <c r="Q31" i="18" s="1"/>
  <c r="P28" i="18"/>
  <c r="O28" i="18"/>
  <c r="N28" i="18"/>
  <c r="M28" i="18"/>
  <c r="M31" i="18" s="1"/>
  <c r="L28" i="18"/>
  <c r="L31" i="18" s="1"/>
  <c r="K28" i="18"/>
  <c r="K31" i="18" s="1"/>
  <c r="J28" i="18"/>
  <c r="J31" i="18" s="1"/>
  <c r="I28" i="18"/>
  <c r="I31" i="18" s="1"/>
  <c r="H28" i="18"/>
  <c r="G28" i="18"/>
  <c r="F28" i="18"/>
  <c r="E28" i="18"/>
  <c r="E31" i="18" s="1"/>
  <c r="D28" i="18"/>
  <c r="D31" i="18" s="1"/>
  <c r="C28" i="18"/>
  <c r="C31" i="18" s="1"/>
  <c r="B28" i="18"/>
  <c r="B31" i="18" s="1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BB10" i="18"/>
  <c r="BB31" i="18" s="1"/>
  <c r="BA10" i="18"/>
  <c r="AZ10" i="18"/>
  <c r="AY10" i="18"/>
  <c r="AX10" i="18"/>
  <c r="AW10" i="18"/>
  <c r="AV10" i="18"/>
  <c r="AU10" i="18"/>
  <c r="AU31" i="18" s="1"/>
  <c r="AT10" i="18"/>
  <c r="AT31" i="18" s="1"/>
  <c r="AS10" i="18"/>
  <c r="AR10" i="18"/>
  <c r="AQ10" i="18"/>
  <c r="AP10" i="18"/>
  <c r="AO10" i="18"/>
  <c r="AN10" i="18"/>
  <c r="AM10" i="18"/>
  <c r="AM31" i="18" s="1"/>
  <c r="AL10" i="18"/>
  <c r="AL31" i="18" s="1"/>
  <c r="AK10" i="18"/>
  <c r="AJ10" i="18"/>
  <c r="AI10" i="18"/>
  <c r="AH10" i="18"/>
  <c r="AG10" i="18"/>
  <c r="AF10" i="18"/>
  <c r="AE10" i="18"/>
  <c r="AE31" i="18" s="1"/>
  <c r="AD10" i="18"/>
  <c r="AD31" i="18" s="1"/>
  <c r="AC10" i="18"/>
  <c r="AB10" i="18"/>
  <c r="AA10" i="18"/>
  <c r="Z10" i="18"/>
  <c r="Y10" i="18"/>
  <c r="X10" i="18"/>
  <c r="W10" i="18"/>
  <c r="W31" i="18" s="1"/>
  <c r="V10" i="18"/>
  <c r="V31" i="18" s="1"/>
  <c r="U10" i="18"/>
  <c r="T10" i="18"/>
  <c r="S10" i="18"/>
  <c r="R10" i="18"/>
  <c r="Q10" i="18"/>
  <c r="P10" i="18"/>
  <c r="O10" i="18"/>
  <c r="O31" i="18" s="1"/>
  <c r="N10" i="18"/>
  <c r="N31" i="18" s="1"/>
  <c r="M10" i="18"/>
  <c r="L10" i="18"/>
  <c r="K10" i="18"/>
  <c r="J10" i="18"/>
  <c r="I10" i="18"/>
  <c r="H10" i="18"/>
  <c r="G10" i="18"/>
  <c r="G31" i="18" s="1"/>
  <c r="F10" i="18"/>
  <c r="F31" i="18" s="1"/>
  <c r="E10" i="18"/>
  <c r="D10" i="18"/>
  <c r="C10" i="18"/>
  <c r="B10" i="18"/>
  <c r="B25" i="16"/>
  <c r="BB22" i="16"/>
  <c r="BB25" i="16" s="1"/>
  <c r="BA22" i="16"/>
  <c r="BA25" i="16" s="1"/>
  <c r="AZ22" i="16"/>
  <c r="AY22" i="16"/>
  <c r="AX22" i="16"/>
  <c r="AW22" i="16"/>
  <c r="AW25" i="16" s="1"/>
  <c r="AV22" i="16"/>
  <c r="AU22" i="16"/>
  <c r="AU25" i="16" s="1"/>
  <c r="AT22" i="16"/>
  <c r="AT25" i="16" s="1"/>
  <c r="AS22" i="16"/>
  <c r="AS25" i="16" s="1"/>
  <c r="AR22" i="16"/>
  <c r="AQ22" i="16"/>
  <c r="AP22" i="16"/>
  <c r="AO22" i="16"/>
  <c r="AO25" i="16" s="1"/>
  <c r="AN22" i="16"/>
  <c r="AM22" i="16"/>
  <c r="AM25" i="16" s="1"/>
  <c r="AL22" i="16"/>
  <c r="AL25" i="16" s="1"/>
  <c r="AK22" i="16"/>
  <c r="AK25" i="16" s="1"/>
  <c r="AJ22" i="16"/>
  <c r="AI22" i="16"/>
  <c r="AH22" i="16"/>
  <c r="AG22" i="16"/>
  <c r="AG25" i="16" s="1"/>
  <c r="AF22" i="16"/>
  <c r="AE22" i="16"/>
  <c r="AE25" i="16" s="1"/>
  <c r="AD22" i="16"/>
  <c r="AD25" i="16" s="1"/>
  <c r="AC22" i="16"/>
  <c r="AC25" i="16" s="1"/>
  <c r="AB22" i="16"/>
  <c r="AA22" i="16"/>
  <c r="Z22" i="16"/>
  <c r="Y22" i="16"/>
  <c r="Y25" i="16" s="1"/>
  <c r="X22" i="16"/>
  <c r="W22" i="16"/>
  <c r="W25" i="16" s="1"/>
  <c r="V22" i="16"/>
  <c r="V25" i="16" s="1"/>
  <c r="U22" i="16"/>
  <c r="U25" i="16" s="1"/>
  <c r="T22" i="16"/>
  <c r="S22" i="16"/>
  <c r="R22" i="16"/>
  <c r="Q22" i="16"/>
  <c r="Q25" i="16" s="1"/>
  <c r="P22" i="16"/>
  <c r="O22" i="16"/>
  <c r="O25" i="16" s="1"/>
  <c r="N22" i="16"/>
  <c r="N25" i="16" s="1"/>
  <c r="M22" i="16"/>
  <c r="M25" i="16" s="1"/>
  <c r="L22" i="16"/>
  <c r="K22" i="16"/>
  <c r="J22" i="16"/>
  <c r="I22" i="16"/>
  <c r="I25" i="16" s="1"/>
  <c r="H22" i="16"/>
  <c r="G22" i="16"/>
  <c r="G25" i="16" s="1"/>
  <c r="D22" i="16"/>
  <c r="C22" i="16"/>
  <c r="B22" i="16"/>
  <c r="BB20" i="16"/>
  <c r="BA20" i="16"/>
  <c r="AZ20" i="16"/>
  <c r="AZ25" i="16" s="1"/>
  <c r="AY20" i="16"/>
  <c r="AY25" i="16" s="1"/>
  <c r="AX20" i="16"/>
  <c r="AX25" i="16" s="1"/>
  <c r="AW20" i="16"/>
  <c r="AV20" i="16"/>
  <c r="AU20" i="16"/>
  <c r="AT20" i="16"/>
  <c r="AS20" i="16"/>
  <c r="AR20" i="16"/>
  <c r="AR25" i="16" s="1"/>
  <c r="AQ20" i="16"/>
  <c r="AQ25" i="16" s="1"/>
  <c r="AP20" i="16"/>
  <c r="AP25" i="16" s="1"/>
  <c r="AO20" i="16"/>
  <c r="AN20" i="16"/>
  <c r="AM20" i="16"/>
  <c r="AL20" i="16"/>
  <c r="AK20" i="16"/>
  <c r="AJ20" i="16"/>
  <c r="AJ25" i="16" s="1"/>
  <c r="AI20" i="16"/>
  <c r="AI25" i="16" s="1"/>
  <c r="AH20" i="16"/>
  <c r="AH25" i="16" s="1"/>
  <c r="AG20" i="16"/>
  <c r="AF20" i="16"/>
  <c r="AE20" i="16"/>
  <c r="AD20" i="16"/>
  <c r="AC20" i="16"/>
  <c r="AB20" i="16"/>
  <c r="AB25" i="16" s="1"/>
  <c r="AA20" i="16"/>
  <c r="AA25" i="16" s="1"/>
  <c r="Z20" i="16"/>
  <c r="Z25" i="16" s="1"/>
  <c r="Y20" i="16"/>
  <c r="X20" i="16"/>
  <c r="W20" i="16"/>
  <c r="V20" i="16"/>
  <c r="U20" i="16"/>
  <c r="T20" i="16"/>
  <c r="T25" i="16" s="1"/>
  <c r="S20" i="16"/>
  <c r="S25" i="16" s="1"/>
  <c r="R20" i="16"/>
  <c r="R25" i="16" s="1"/>
  <c r="Q20" i="16"/>
  <c r="P20" i="16"/>
  <c r="O20" i="16"/>
  <c r="N20" i="16"/>
  <c r="M20" i="16"/>
  <c r="L20" i="16"/>
  <c r="L25" i="16" s="1"/>
  <c r="K20" i="16"/>
  <c r="K25" i="16" s="1"/>
  <c r="J20" i="16"/>
  <c r="J25" i="16" s="1"/>
  <c r="I20" i="16"/>
  <c r="H20" i="16"/>
  <c r="G20" i="16"/>
  <c r="F20" i="16"/>
  <c r="F25" i="16" s="1"/>
  <c r="E20" i="16"/>
  <c r="E25" i="16" s="1"/>
  <c r="D20" i="16"/>
  <c r="D25" i="16" s="1"/>
  <c r="C20" i="16"/>
  <c r="C25" i="16" s="1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BA92" i="15"/>
  <c r="AS92" i="15"/>
  <c r="AK92" i="15"/>
  <c r="AC92" i="15"/>
  <c r="U92" i="15"/>
  <c r="M92" i="15"/>
  <c r="E92" i="15"/>
  <c r="BB76" i="15"/>
  <c r="BA76" i="15"/>
  <c r="AZ76" i="15"/>
  <c r="AY76" i="15"/>
  <c r="AX76" i="15"/>
  <c r="AX92" i="15" s="1"/>
  <c r="AW76" i="15"/>
  <c r="AV76" i="15"/>
  <c r="AV92" i="15" s="1"/>
  <c r="AU76" i="15"/>
  <c r="AU92" i="15" s="1"/>
  <c r="AT76" i="15"/>
  <c r="AS76" i="15"/>
  <c r="AR76" i="15"/>
  <c r="AQ76" i="15"/>
  <c r="AP76" i="15"/>
  <c r="AP92" i="15" s="1"/>
  <c r="AO76" i="15"/>
  <c r="AN76" i="15"/>
  <c r="AN92" i="15" s="1"/>
  <c r="AM76" i="15"/>
  <c r="AM92" i="15" s="1"/>
  <c r="AL76" i="15"/>
  <c r="AK76" i="15"/>
  <c r="AJ76" i="15"/>
  <c r="AI76" i="15"/>
  <c r="AH76" i="15"/>
  <c r="AH92" i="15" s="1"/>
  <c r="AG76" i="15"/>
  <c r="AF76" i="15"/>
  <c r="AF92" i="15" s="1"/>
  <c r="AE76" i="15"/>
  <c r="AE92" i="15" s="1"/>
  <c r="AD76" i="15"/>
  <c r="AC76" i="15"/>
  <c r="AB76" i="15"/>
  <c r="AA76" i="15"/>
  <c r="Z76" i="15"/>
  <c r="Z92" i="15" s="1"/>
  <c r="Y76" i="15"/>
  <c r="X76" i="15"/>
  <c r="X92" i="15" s="1"/>
  <c r="W76" i="15"/>
  <c r="W92" i="15" s="1"/>
  <c r="V76" i="15"/>
  <c r="U76" i="15"/>
  <c r="T76" i="15"/>
  <c r="S76" i="15"/>
  <c r="R76" i="15"/>
  <c r="R92" i="15" s="1"/>
  <c r="Q76" i="15"/>
  <c r="P76" i="15"/>
  <c r="P92" i="15" s="1"/>
  <c r="O76" i="15"/>
  <c r="O92" i="15" s="1"/>
  <c r="N76" i="15"/>
  <c r="M76" i="15"/>
  <c r="L76" i="15"/>
  <c r="K76" i="15"/>
  <c r="J76" i="15"/>
  <c r="J92" i="15" s="1"/>
  <c r="I76" i="15"/>
  <c r="H76" i="15"/>
  <c r="H92" i="15" s="1"/>
  <c r="G76" i="15"/>
  <c r="G92" i="15" s="1"/>
  <c r="F76" i="15"/>
  <c r="E76" i="15"/>
  <c r="D76" i="15"/>
  <c r="D92" i="15" s="1"/>
  <c r="C76" i="15"/>
  <c r="B76" i="15"/>
  <c r="B92" i="15" s="1"/>
  <c r="D13" i="15"/>
  <c r="D12" i="15"/>
  <c r="BB11" i="15"/>
  <c r="BA11" i="15"/>
  <c r="AZ11" i="15"/>
  <c r="AZ92" i="15" s="1"/>
  <c r="AY11" i="15"/>
  <c r="AY92" i="15" s="1"/>
  <c r="AX11" i="15"/>
  <c r="AW11" i="15"/>
  <c r="AV11" i="15"/>
  <c r="AU11" i="15"/>
  <c r="AT11" i="15"/>
  <c r="AS11" i="15"/>
  <c r="AR11" i="15"/>
  <c r="AR92" i="15" s="1"/>
  <c r="AQ11" i="15"/>
  <c r="AQ92" i="15" s="1"/>
  <c r="AP11" i="15"/>
  <c r="AO11" i="15"/>
  <c r="AN11" i="15"/>
  <c r="AM11" i="15"/>
  <c r="AL11" i="15"/>
  <c r="AK11" i="15"/>
  <c r="AJ11" i="15"/>
  <c r="AJ92" i="15" s="1"/>
  <c r="AI11" i="15"/>
  <c r="AI92" i="15" s="1"/>
  <c r="AH11" i="15"/>
  <c r="AG11" i="15"/>
  <c r="AF11" i="15"/>
  <c r="AE11" i="15"/>
  <c r="AD11" i="15"/>
  <c r="AC11" i="15"/>
  <c r="AB11" i="15"/>
  <c r="AB92" i="15" s="1"/>
  <c r="AA11" i="15"/>
  <c r="AA92" i="15" s="1"/>
  <c r="Z11" i="15"/>
  <c r="Y11" i="15"/>
  <c r="X11" i="15"/>
  <c r="W11" i="15"/>
  <c r="V11" i="15"/>
  <c r="U11" i="15"/>
  <c r="T11" i="15"/>
  <c r="T92" i="15" s="1"/>
  <c r="S11" i="15"/>
  <c r="S92" i="15" s="1"/>
  <c r="R11" i="15"/>
  <c r="Q11" i="15"/>
  <c r="P11" i="15"/>
  <c r="O11" i="15"/>
  <c r="N11" i="15"/>
  <c r="M11" i="15"/>
  <c r="L11" i="15"/>
  <c r="L92" i="15" s="1"/>
  <c r="K11" i="15"/>
  <c r="K92" i="15" s="1"/>
  <c r="J11" i="15"/>
  <c r="I11" i="15"/>
  <c r="H11" i="15"/>
  <c r="G11" i="15"/>
  <c r="F11" i="15"/>
  <c r="E11" i="15"/>
  <c r="D11" i="15"/>
  <c r="C11" i="15"/>
  <c r="C92" i="15" s="1"/>
  <c r="B11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B10" i="15"/>
  <c r="AV23" i="14"/>
  <c r="AP23" i="14"/>
  <c r="AN23" i="14"/>
  <c r="AH23" i="14"/>
  <c r="AF23" i="14"/>
  <c r="X23" i="14"/>
  <c r="P23" i="14"/>
  <c r="J23" i="14"/>
  <c r="H23" i="14"/>
  <c r="B23" i="14"/>
  <c r="BB20" i="14"/>
  <c r="BB23" i="14" s="1"/>
  <c r="BA20" i="14"/>
  <c r="BA23" i="14" s="1"/>
  <c r="AZ20" i="14"/>
  <c r="AY20" i="14"/>
  <c r="AY23" i="14" s="1"/>
  <c r="AX20" i="14"/>
  <c r="AW20" i="14"/>
  <c r="AV20" i="14"/>
  <c r="AU20" i="14"/>
  <c r="AU23" i="14" s="1"/>
  <c r="AT20" i="14"/>
  <c r="AT23" i="14" s="1"/>
  <c r="AS20" i="14"/>
  <c r="AS23" i="14" s="1"/>
  <c r="AR20" i="14"/>
  <c r="AQ20" i="14"/>
  <c r="AQ23" i="14" s="1"/>
  <c r="AP20" i="14"/>
  <c r="AO20" i="14"/>
  <c r="AN20" i="14"/>
  <c r="AM20" i="14"/>
  <c r="AM23" i="14" s="1"/>
  <c r="AL20" i="14"/>
  <c r="AL23" i="14" s="1"/>
  <c r="AK20" i="14"/>
  <c r="AK23" i="14" s="1"/>
  <c r="AJ20" i="14"/>
  <c r="AI20" i="14"/>
  <c r="AI23" i="14" s="1"/>
  <c r="AH20" i="14"/>
  <c r="AG20" i="14"/>
  <c r="AF20" i="14"/>
  <c r="AE20" i="14"/>
  <c r="AE23" i="14" s="1"/>
  <c r="AD20" i="14"/>
  <c r="AD23" i="14" s="1"/>
  <c r="AC20" i="14"/>
  <c r="AC23" i="14" s="1"/>
  <c r="AB20" i="14"/>
  <c r="AA20" i="14"/>
  <c r="AA23" i="14" s="1"/>
  <c r="Z20" i="14"/>
  <c r="Y20" i="14"/>
  <c r="X20" i="14"/>
  <c r="W20" i="14"/>
  <c r="W23" i="14" s="1"/>
  <c r="V20" i="14"/>
  <c r="V23" i="14" s="1"/>
  <c r="U20" i="14"/>
  <c r="U23" i="14" s="1"/>
  <c r="T20" i="14"/>
  <c r="S20" i="14"/>
  <c r="S23" i="14" s="1"/>
  <c r="R20" i="14"/>
  <c r="Q20" i="14"/>
  <c r="P20" i="14"/>
  <c r="O20" i="14"/>
  <c r="O23" i="14" s="1"/>
  <c r="N20" i="14"/>
  <c r="N23" i="14" s="1"/>
  <c r="M20" i="14"/>
  <c r="M23" i="14" s="1"/>
  <c r="L20" i="14"/>
  <c r="K20" i="14"/>
  <c r="K23" i="14" s="1"/>
  <c r="J20" i="14"/>
  <c r="I20" i="14"/>
  <c r="H20" i="14"/>
  <c r="G20" i="14"/>
  <c r="G23" i="14" s="1"/>
  <c r="F20" i="14"/>
  <c r="F23" i="14" s="1"/>
  <c r="E20" i="14"/>
  <c r="E23" i="14" s="1"/>
  <c r="D20" i="14"/>
  <c r="C20" i="14"/>
  <c r="C23" i="14" s="1"/>
  <c r="B20" i="14"/>
  <c r="BB18" i="14"/>
  <c r="BA18" i="14"/>
  <c r="AZ18" i="14"/>
  <c r="AY18" i="14"/>
  <c r="AX18" i="14"/>
  <c r="AX23" i="14" s="1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Z23" i="14" s="1"/>
  <c r="Y18" i="14"/>
  <c r="X18" i="14"/>
  <c r="W18" i="14"/>
  <c r="V18" i="14"/>
  <c r="U18" i="14"/>
  <c r="T18" i="14"/>
  <c r="S18" i="14"/>
  <c r="R18" i="14"/>
  <c r="R23" i="14" s="1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BB38" i="12"/>
  <c r="AZ38" i="12"/>
  <c r="AT38" i="12"/>
  <c r="AR38" i="12"/>
  <c r="AJ38" i="12"/>
  <c r="AD38" i="12"/>
  <c r="AB38" i="12"/>
  <c r="V38" i="12"/>
  <c r="T38" i="12"/>
  <c r="N38" i="12"/>
  <c r="L38" i="12"/>
  <c r="D38" i="12"/>
  <c r="BB33" i="12"/>
  <c r="BA33" i="12"/>
  <c r="AZ33" i="12"/>
  <c r="AY33" i="12"/>
  <c r="AX33" i="12"/>
  <c r="AX38" i="12" s="1"/>
  <c r="AW33" i="12"/>
  <c r="AW38" i="12" s="1"/>
  <c r="AV33" i="12"/>
  <c r="AV38" i="12" s="1"/>
  <c r="AU33" i="12"/>
  <c r="AU38" i="12" s="1"/>
  <c r="AT33" i="12"/>
  <c r="AS33" i="12"/>
  <c r="AR33" i="12"/>
  <c r="AQ33" i="12"/>
  <c r="AP33" i="12"/>
  <c r="AP38" i="12" s="1"/>
  <c r="AO33" i="12"/>
  <c r="AO38" i="12" s="1"/>
  <c r="AN33" i="12"/>
  <c r="AN38" i="12" s="1"/>
  <c r="AM33" i="12"/>
  <c r="AM38" i="12" s="1"/>
  <c r="AL33" i="12"/>
  <c r="AK33" i="12"/>
  <c r="AJ33" i="12"/>
  <c r="AI33" i="12"/>
  <c r="AH33" i="12"/>
  <c r="AH38" i="12" s="1"/>
  <c r="AG33" i="12"/>
  <c r="AG38" i="12" s="1"/>
  <c r="AF33" i="12"/>
  <c r="AF38" i="12" s="1"/>
  <c r="AE33" i="12"/>
  <c r="AE38" i="12" s="1"/>
  <c r="AD33" i="12"/>
  <c r="AC33" i="12"/>
  <c r="AB33" i="12"/>
  <c r="AA33" i="12"/>
  <c r="Z33" i="12"/>
  <c r="Z38" i="12" s="1"/>
  <c r="Y33" i="12"/>
  <c r="Y38" i="12" s="1"/>
  <c r="X33" i="12"/>
  <c r="X38" i="12" s="1"/>
  <c r="W33" i="12"/>
  <c r="W38" i="12" s="1"/>
  <c r="V33" i="12"/>
  <c r="U33" i="12"/>
  <c r="T33" i="12"/>
  <c r="S33" i="12"/>
  <c r="R33" i="12"/>
  <c r="R38" i="12" s="1"/>
  <c r="Q33" i="12"/>
  <c r="Q38" i="12" s="1"/>
  <c r="P33" i="12"/>
  <c r="P38" i="12" s="1"/>
  <c r="O33" i="12"/>
  <c r="O38" i="12" s="1"/>
  <c r="N33" i="12"/>
  <c r="M33" i="12"/>
  <c r="L33" i="12"/>
  <c r="K33" i="12"/>
  <c r="J33" i="12"/>
  <c r="J38" i="12" s="1"/>
  <c r="I33" i="12"/>
  <c r="I38" i="12" s="1"/>
  <c r="H33" i="12"/>
  <c r="H38" i="12" s="1"/>
  <c r="G33" i="12"/>
  <c r="G38" i="12" s="1"/>
  <c r="F33" i="12"/>
  <c r="E33" i="12"/>
  <c r="D33" i="12"/>
  <c r="C33" i="12"/>
  <c r="B33" i="12"/>
  <c r="B38" i="12" s="1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L38" i="12" s="1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F38" i="12" s="1"/>
  <c r="E26" i="12"/>
  <c r="D26" i="12"/>
  <c r="C26" i="12"/>
  <c r="B26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V35" i="11"/>
  <c r="AN35" i="11"/>
  <c r="AH35" i="11"/>
  <c r="AF35" i="11"/>
  <c r="Z35" i="11"/>
  <c r="X35" i="11"/>
  <c r="P35" i="11"/>
  <c r="H35" i="11"/>
  <c r="C35" i="11"/>
  <c r="B35" i="11"/>
  <c r="BB32" i="11"/>
  <c r="BB35" i="11" s="1"/>
  <c r="BA32" i="11"/>
  <c r="BA35" i="11" s="1"/>
  <c r="AZ32" i="11"/>
  <c r="AY32" i="11"/>
  <c r="AY35" i="11" s="1"/>
  <c r="AX32" i="11"/>
  <c r="AW32" i="11"/>
  <c r="AW35" i="11" s="1"/>
  <c r="AV32" i="11"/>
  <c r="AU32" i="11"/>
  <c r="AU35" i="11" s="1"/>
  <c r="AT32" i="11"/>
  <c r="AT35" i="11" s="1"/>
  <c r="AS32" i="11"/>
  <c r="AS35" i="11" s="1"/>
  <c r="AR32" i="11"/>
  <c r="AQ32" i="11"/>
  <c r="AQ35" i="11" s="1"/>
  <c r="AP32" i="11"/>
  <c r="AO32" i="11"/>
  <c r="AO35" i="11" s="1"/>
  <c r="AN32" i="11"/>
  <c r="AM32" i="11"/>
  <c r="AM35" i="11" s="1"/>
  <c r="AL32" i="11"/>
  <c r="AL35" i="11" s="1"/>
  <c r="AK32" i="11"/>
  <c r="AK35" i="11" s="1"/>
  <c r="AJ32" i="11"/>
  <c r="AI32" i="11"/>
  <c r="AI35" i="11" s="1"/>
  <c r="AH32" i="11"/>
  <c r="AG32" i="11"/>
  <c r="AG35" i="11" s="1"/>
  <c r="AF32" i="11"/>
  <c r="AE32" i="11"/>
  <c r="AE35" i="11" s="1"/>
  <c r="AD32" i="11"/>
  <c r="AD35" i="11" s="1"/>
  <c r="AC32" i="11"/>
  <c r="AC35" i="11" s="1"/>
  <c r="AB32" i="11"/>
  <c r="AA32" i="11"/>
  <c r="AA35" i="11" s="1"/>
  <c r="Z32" i="11"/>
  <c r="Y32" i="11"/>
  <c r="Y35" i="11" s="1"/>
  <c r="X32" i="11"/>
  <c r="W32" i="11"/>
  <c r="W35" i="11" s="1"/>
  <c r="V32" i="11"/>
  <c r="V35" i="11" s="1"/>
  <c r="U32" i="11"/>
  <c r="T32" i="11"/>
  <c r="S32" i="11"/>
  <c r="S35" i="11" s="1"/>
  <c r="R32" i="11"/>
  <c r="Q32" i="11"/>
  <c r="Q35" i="11" s="1"/>
  <c r="P32" i="11"/>
  <c r="O32" i="11"/>
  <c r="O35" i="11" s="1"/>
  <c r="N32" i="11"/>
  <c r="N35" i="11" s="1"/>
  <c r="M32" i="11"/>
  <c r="M35" i="11" s="1"/>
  <c r="L32" i="11"/>
  <c r="K32" i="11"/>
  <c r="K35" i="11" s="1"/>
  <c r="J32" i="11"/>
  <c r="I32" i="11"/>
  <c r="I35" i="11" s="1"/>
  <c r="H32" i="11"/>
  <c r="G32" i="11"/>
  <c r="G35" i="11" s="1"/>
  <c r="F32" i="11"/>
  <c r="F35" i="11" s="1"/>
  <c r="E32" i="11"/>
  <c r="E35" i="11" s="1"/>
  <c r="D32" i="11"/>
  <c r="C32" i="11"/>
  <c r="B32" i="11"/>
  <c r="BB25" i="11"/>
  <c r="BA25" i="11"/>
  <c r="AZ25" i="11"/>
  <c r="AY25" i="11"/>
  <c r="AX25" i="11"/>
  <c r="AX35" i="11" s="1"/>
  <c r="AW25" i="11"/>
  <c r="AV25" i="11"/>
  <c r="AU25" i="11"/>
  <c r="AT25" i="11"/>
  <c r="AS25" i="11"/>
  <c r="AR25" i="11"/>
  <c r="AQ25" i="11"/>
  <c r="AP25" i="11"/>
  <c r="AP35" i="11" s="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R35" i="11" s="1"/>
  <c r="Q25" i="11"/>
  <c r="P25" i="11"/>
  <c r="O25" i="11"/>
  <c r="N25" i="11"/>
  <c r="M25" i="11"/>
  <c r="L25" i="11"/>
  <c r="K25" i="11"/>
  <c r="J25" i="11"/>
  <c r="J35" i="11" s="1"/>
  <c r="I25" i="11"/>
  <c r="H25" i="11"/>
  <c r="G25" i="11"/>
  <c r="F25" i="11"/>
  <c r="E25" i="11"/>
  <c r="D25" i="11"/>
  <c r="C25" i="11"/>
  <c r="B25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E10" i="11"/>
  <c r="AA10" i="11"/>
  <c r="Z10" i="11"/>
  <c r="Y10" i="11"/>
  <c r="X10" i="11"/>
  <c r="W10" i="11"/>
  <c r="V10" i="11"/>
  <c r="U10" i="11"/>
  <c r="T10" i="11"/>
  <c r="S10" i="11"/>
  <c r="Q10" i="11"/>
  <c r="O10" i="11"/>
  <c r="N10" i="11"/>
  <c r="M10" i="11"/>
  <c r="L10" i="11"/>
  <c r="I10" i="11"/>
  <c r="G10" i="11"/>
  <c r="F10" i="11"/>
  <c r="E10" i="11"/>
  <c r="D10" i="11"/>
  <c r="B10" i="11"/>
  <c r="BA42" i="10"/>
  <c r="AX42" i="10"/>
  <c r="AS42" i="10"/>
  <c r="AP42" i="10"/>
  <c r="AK42" i="10"/>
  <c r="AH42" i="10"/>
  <c r="AC42" i="10"/>
  <c r="AB42" i="10"/>
  <c r="Z42" i="10"/>
  <c r="U42" i="10"/>
  <c r="R42" i="10"/>
  <c r="M42" i="10"/>
  <c r="L42" i="10"/>
  <c r="J42" i="10"/>
  <c r="E42" i="10"/>
  <c r="D42" i="10"/>
  <c r="B42" i="10"/>
  <c r="BB39" i="10"/>
  <c r="BA39" i="10"/>
  <c r="AZ39" i="10"/>
  <c r="AY39" i="10"/>
  <c r="AX39" i="10"/>
  <c r="AW39" i="10"/>
  <c r="AW42" i="10" s="1"/>
  <c r="AV39" i="10"/>
  <c r="AV42" i="10" s="1"/>
  <c r="AU39" i="10"/>
  <c r="AU42" i="10" s="1"/>
  <c r="AT39" i="10"/>
  <c r="AS39" i="10"/>
  <c r="AR39" i="10"/>
  <c r="AQ39" i="10"/>
  <c r="AP39" i="10"/>
  <c r="AO39" i="10"/>
  <c r="AO42" i="10" s="1"/>
  <c r="AN39" i="10"/>
  <c r="AN42" i="10" s="1"/>
  <c r="AM39" i="10"/>
  <c r="AL39" i="10"/>
  <c r="AK39" i="10"/>
  <c r="AJ39" i="10"/>
  <c r="AI39" i="10"/>
  <c r="AH39" i="10"/>
  <c r="AG39" i="10"/>
  <c r="AG42" i="10" s="1"/>
  <c r="AF39" i="10"/>
  <c r="AF42" i="10" s="1"/>
  <c r="AE39" i="10"/>
  <c r="AD39" i="10"/>
  <c r="AC39" i="10"/>
  <c r="AB39" i="10"/>
  <c r="AA39" i="10"/>
  <c r="Z39" i="10"/>
  <c r="Y39" i="10"/>
  <c r="Y42" i="10" s="1"/>
  <c r="X39" i="10"/>
  <c r="X42" i="10" s="1"/>
  <c r="W39" i="10"/>
  <c r="V39" i="10"/>
  <c r="U39" i="10"/>
  <c r="T39" i="10"/>
  <c r="S39" i="10"/>
  <c r="R39" i="10"/>
  <c r="Q39" i="10"/>
  <c r="Q42" i="10" s="1"/>
  <c r="P39" i="10"/>
  <c r="P42" i="10" s="1"/>
  <c r="O39" i="10"/>
  <c r="N39" i="10"/>
  <c r="M39" i="10"/>
  <c r="L39" i="10"/>
  <c r="K39" i="10"/>
  <c r="J39" i="10"/>
  <c r="I39" i="10"/>
  <c r="I42" i="10" s="1"/>
  <c r="H39" i="10"/>
  <c r="H42" i="10" s="1"/>
  <c r="G39" i="10"/>
  <c r="F39" i="10"/>
  <c r="E39" i="10"/>
  <c r="D39" i="10"/>
  <c r="C39" i="10"/>
  <c r="B39" i="10"/>
  <c r="BB28" i="10"/>
  <c r="BA28" i="10"/>
  <c r="AZ28" i="10"/>
  <c r="AY28" i="10"/>
  <c r="AX28" i="10"/>
  <c r="AW28" i="10"/>
  <c r="AV28" i="10"/>
  <c r="AU28" i="10"/>
  <c r="AT28" i="10"/>
  <c r="AS28" i="10"/>
  <c r="AR28" i="10"/>
  <c r="AR42" i="10" s="1"/>
  <c r="AQ28" i="10"/>
  <c r="AP28" i="10"/>
  <c r="AO28" i="10"/>
  <c r="AN28" i="10"/>
  <c r="AM28" i="10"/>
  <c r="AL28" i="10"/>
  <c r="AK28" i="10"/>
  <c r="AJ28" i="10"/>
  <c r="AJ42" i="10" s="1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T42" i="10" s="1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BB10" i="10"/>
  <c r="BA10" i="10"/>
  <c r="AZ10" i="10"/>
  <c r="AZ42" i="10" s="1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Q30" i="9"/>
  <c r="AL30" i="9"/>
  <c r="AD30" i="9"/>
  <c r="AA30" i="9"/>
  <c r="S30" i="9"/>
  <c r="K30" i="9"/>
  <c r="C30" i="9"/>
  <c r="AQ25" i="9"/>
  <c r="AP25" i="9"/>
  <c r="AO25" i="9"/>
  <c r="AN25" i="9"/>
  <c r="AM25" i="9"/>
  <c r="AL25" i="9"/>
  <c r="AK25" i="9"/>
  <c r="AK30" i="9" s="1"/>
  <c r="AJ25" i="9"/>
  <c r="AI25" i="9"/>
  <c r="AH25" i="9"/>
  <c r="AG25" i="9"/>
  <c r="AF25" i="9"/>
  <c r="AE25" i="9"/>
  <c r="AD25" i="9"/>
  <c r="AC25" i="9"/>
  <c r="AC30" i="9" s="1"/>
  <c r="AB25" i="9"/>
  <c r="AA25" i="9"/>
  <c r="Z25" i="9"/>
  <c r="Y25" i="9"/>
  <c r="X25" i="9"/>
  <c r="X30" i="9" s="1"/>
  <c r="W25" i="9"/>
  <c r="V25" i="9"/>
  <c r="U25" i="9"/>
  <c r="U30" i="9" s="1"/>
  <c r="T25" i="9"/>
  <c r="S25" i="9"/>
  <c r="R25" i="9"/>
  <c r="Q25" i="9"/>
  <c r="P25" i="9"/>
  <c r="P30" i="9" s="1"/>
  <c r="O25" i="9"/>
  <c r="N25" i="9"/>
  <c r="M25" i="9"/>
  <c r="M30" i="9" s="1"/>
  <c r="L25" i="9"/>
  <c r="K25" i="9"/>
  <c r="J25" i="9"/>
  <c r="I25" i="9"/>
  <c r="H25" i="9"/>
  <c r="H30" i="9" s="1"/>
  <c r="G25" i="9"/>
  <c r="F25" i="9"/>
  <c r="E25" i="9"/>
  <c r="E30" i="9" s="1"/>
  <c r="D25" i="9"/>
  <c r="C25" i="9"/>
  <c r="B25" i="9"/>
  <c r="B30" i="9" s="1"/>
  <c r="AQ21" i="9"/>
  <c r="AP21" i="9"/>
  <c r="AO21" i="9"/>
  <c r="AN21" i="9"/>
  <c r="AM21" i="9"/>
  <c r="AL21" i="9"/>
  <c r="AK21" i="9"/>
  <c r="AJ21" i="9"/>
  <c r="AJ30" i="9" s="1"/>
  <c r="AI21" i="9"/>
  <c r="AH21" i="9"/>
  <c r="AG21" i="9"/>
  <c r="AF21" i="9"/>
  <c r="AE21" i="9"/>
  <c r="AD21" i="9"/>
  <c r="AC21" i="9"/>
  <c r="AB21" i="9"/>
  <c r="AB30" i="9" s="1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Q10" i="9"/>
  <c r="AP10" i="9"/>
  <c r="AO10" i="9"/>
  <c r="AN10" i="9"/>
  <c r="AM10" i="9"/>
  <c r="AL10" i="9"/>
  <c r="AK10" i="9"/>
  <c r="AJ10" i="9"/>
  <c r="AI10" i="9"/>
  <c r="AI30" i="9" s="1"/>
  <c r="AH10" i="9"/>
  <c r="AG10" i="9"/>
  <c r="AF10" i="9"/>
  <c r="AA10" i="9"/>
  <c r="Z10" i="9"/>
  <c r="Y10" i="9"/>
  <c r="X10" i="9"/>
  <c r="W10" i="9"/>
  <c r="V10" i="9"/>
  <c r="V30" i="9" s="1"/>
  <c r="U10" i="9"/>
  <c r="T10" i="9"/>
  <c r="S10" i="9"/>
  <c r="R10" i="9"/>
  <c r="Q10" i="9"/>
  <c r="P10" i="9"/>
  <c r="O10" i="9"/>
  <c r="N10" i="9"/>
  <c r="N30" i="9" s="1"/>
  <c r="M10" i="9"/>
  <c r="L10" i="9"/>
  <c r="K10" i="9"/>
  <c r="J10" i="9"/>
  <c r="I10" i="9"/>
  <c r="H10" i="9"/>
  <c r="G10" i="9"/>
  <c r="F10" i="9"/>
  <c r="F30" i="9" s="1"/>
  <c r="E10" i="9"/>
  <c r="D10" i="9"/>
  <c r="C10" i="9"/>
  <c r="B10" i="9"/>
  <c r="AZ27" i="8"/>
  <c r="AR27" i="8"/>
  <c r="AO27" i="8"/>
  <c r="AJ27" i="8"/>
  <c r="AB27" i="8"/>
  <c r="Y27" i="8"/>
  <c r="T27" i="8"/>
  <c r="L27" i="8"/>
  <c r="D27" i="8"/>
  <c r="BB22" i="8"/>
  <c r="BA22" i="8"/>
  <c r="BA27" i="8" s="1"/>
  <c r="AZ22" i="8"/>
  <c r="AY22" i="8"/>
  <c r="AX22" i="8"/>
  <c r="AW22" i="8"/>
  <c r="AW27" i="8" s="1"/>
  <c r="AV22" i="8"/>
  <c r="AU22" i="8"/>
  <c r="AU27" i="8" s="1"/>
  <c r="AT22" i="8"/>
  <c r="AS22" i="8"/>
  <c r="AS27" i="8" s="1"/>
  <c r="AR22" i="8"/>
  <c r="AQ22" i="8"/>
  <c r="AP22" i="8"/>
  <c r="AO22" i="8"/>
  <c r="AN22" i="8"/>
  <c r="AM22" i="8"/>
  <c r="AM27" i="8" s="1"/>
  <c r="AL22" i="8"/>
  <c r="AK22" i="8"/>
  <c r="AK27" i="8" s="1"/>
  <c r="AJ22" i="8"/>
  <c r="AI22" i="8"/>
  <c r="AH22" i="8"/>
  <c r="AG22" i="8"/>
  <c r="AG27" i="8" s="1"/>
  <c r="AF22" i="8"/>
  <c r="AE22" i="8"/>
  <c r="AE27" i="8" s="1"/>
  <c r="AD22" i="8"/>
  <c r="AC22" i="8"/>
  <c r="AC27" i="8" s="1"/>
  <c r="AB22" i="8"/>
  <c r="AA22" i="8"/>
  <c r="Z22" i="8"/>
  <c r="Y22" i="8"/>
  <c r="X22" i="8"/>
  <c r="W22" i="8"/>
  <c r="W27" i="8" s="1"/>
  <c r="V22" i="8"/>
  <c r="U22" i="8"/>
  <c r="U27" i="8" s="1"/>
  <c r="T22" i="8"/>
  <c r="S22" i="8"/>
  <c r="R22" i="8"/>
  <c r="Q22" i="8"/>
  <c r="Q27" i="8" s="1"/>
  <c r="P22" i="8"/>
  <c r="O22" i="8"/>
  <c r="O27" i="8" s="1"/>
  <c r="N22" i="8"/>
  <c r="M22" i="8"/>
  <c r="M27" i="8" s="1"/>
  <c r="L22" i="8"/>
  <c r="K22" i="8"/>
  <c r="J22" i="8"/>
  <c r="I22" i="8"/>
  <c r="I27" i="8" s="1"/>
  <c r="H22" i="8"/>
  <c r="G22" i="8"/>
  <c r="G27" i="8" s="1"/>
  <c r="F22" i="8"/>
  <c r="E22" i="8"/>
  <c r="E27" i="8" s="1"/>
  <c r="D22" i="8"/>
  <c r="C22" i="8"/>
  <c r="B22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Q27" i="8" s="1"/>
  <c r="AP19" i="8"/>
  <c r="AO19" i="8"/>
  <c r="AN19" i="8"/>
  <c r="AM19" i="8"/>
  <c r="AL19" i="8"/>
  <c r="AK19" i="8"/>
  <c r="AJ19" i="8"/>
  <c r="AI19" i="8"/>
  <c r="AI27" i="8" s="1"/>
  <c r="AH19" i="8"/>
  <c r="AG19" i="8"/>
  <c r="AF19" i="8"/>
  <c r="AE19" i="8"/>
  <c r="AD19" i="8"/>
  <c r="AC19" i="8"/>
  <c r="AB19" i="8"/>
  <c r="AA19" i="8"/>
  <c r="AA27" i="8" s="1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K27" i="8" s="1"/>
  <c r="J19" i="8"/>
  <c r="I19" i="8"/>
  <c r="H19" i="8"/>
  <c r="G19" i="8"/>
  <c r="F19" i="8"/>
  <c r="E19" i="8"/>
  <c r="D19" i="8"/>
  <c r="C19" i="8"/>
  <c r="B19" i="8"/>
  <c r="BB10" i="8"/>
  <c r="BA10" i="8"/>
  <c r="AZ10" i="8"/>
  <c r="AY10" i="8"/>
  <c r="AY27" i="8" s="1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S27" i="8" s="1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C27" i="8" s="1"/>
  <c r="B10" i="8"/>
  <c r="AU36" i="7"/>
  <c r="AE36" i="7"/>
  <c r="O36" i="7"/>
  <c r="G36" i="7"/>
  <c r="BB32" i="7"/>
  <c r="BA32" i="7"/>
  <c r="BA36" i="7" s="1"/>
  <c r="AZ32" i="7"/>
  <c r="AY32" i="7"/>
  <c r="AX32" i="7"/>
  <c r="AW32" i="7"/>
  <c r="AV32" i="7"/>
  <c r="AV36" i="7" s="1"/>
  <c r="AU32" i="7"/>
  <c r="AT32" i="7"/>
  <c r="AS32" i="7"/>
  <c r="AR32" i="7"/>
  <c r="AQ32" i="7"/>
  <c r="AP32" i="7"/>
  <c r="AO32" i="7"/>
  <c r="AN32" i="7"/>
  <c r="AN36" i="7" s="1"/>
  <c r="AM32" i="7"/>
  <c r="AM36" i="7" s="1"/>
  <c r="AL32" i="7"/>
  <c r="AK32" i="7"/>
  <c r="AK36" i="7" s="1"/>
  <c r="AJ32" i="7"/>
  <c r="AI32" i="7"/>
  <c r="AH32" i="7"/>
  <c r="AG32" i="7"/>
  <c r="AF32" i="7"/>
  <c r="AF36" i="7" s="1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P36" i="7" s="1"/>
  <c r="O32" i="7"/>
  <c r="N32" i="7"/>
  <c r="M32" i="7"/>
  <c r="L32" i="7"/>
  <c r="K32" i="7"/>
  <c r="J32" i="7"/>
  <c r="I32" i="7"/>
  <c r="H32" i="7"/>
  <c r="H36" i="7" s="1"/>
  <c r="G32" i="7"/>
  <c r="F32" i="7"/>
  <c r="E32" i="7"/>
  <c r="D32" i="7"/>
  <c r="C32" i="7"/>
  <c r="B32" i="7"/>
  <c r="B36" i="7" s="1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X36" i="7" s="1"/>
  <c r="W24" i="7"/>
  <c r="W36" i="7" s="1"/>
  <c r="V24" i="7"/>
  <c r="U24" i="7"/>
  <c r="T24" i="7"/>
  <c r="S24" i="7"/>
  <c r="R24" i="7"/>
  <c r="Q24" i="7"/>
  <c r="P24" i="7"/>
  <c r="O24" i="7"/>
  <c r="N24" i="7"/>
  <c r="M24" i="7"/>
  <c r="K24" i="7"/>
  <c r="J24" i="7"/>
  <c r="I24" i="7"/>
  <c r="I36" i="7" s="1"/>
  <c r="H24" i="7"/>
  <c r="G24" i="7"/>
  <c r="F24" i="7"/>
  <c r="E24" i="7"/>
  <c r="C24" i="7"/>
  <c r="B24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BB35" i="6"/>
  <c r="AV35" i="6"/>
  <c r="AT35" i="6"/>
  <c r="AP35" i="6"/>
  <c r="AL35" i="6"/>
  <c r="AF35" i="6"/>
  <c r="AD35" i="6"/>
  <c r="Z35" i="6"/>
  <c r="V35" i="6"/>
  <c r="P35" i="6"/>
  <c r="N35" i="6"/>
  <c r="H35" i="6"/>
  <c r="F35" i="6"/>
  <c r="BB32" i="6"/>
  <c r="BA32" i="6"/>
  <c r="AZ32" i="6"/>
  <c r="AZ35" i="6" s="1"/>
  <c r="AY32" i="6"/>
  <c r="AY35" i="6" s="1"/>
  <c r="AX32" i="6"/>
  <c r="AW32" i="6"/>
  <c r="AW35" i="6" s="1"/>
  <c r="AV32" i="6"/>
  <c r="AU32" i="6"/>
  <c r="AT32" i="6"/>
  <c r="AS32" i="6"/>
  <c r="AR32" i="6"/>
  <c r="AR35" i="6" s="1"/>
  <c r="AQ32" i="6"/>
  <c r="AQ35" i="6" s="1"/>
  <c r="AP32" i="6"/>
  <c r="AO32" i="6"/>
  <c r="AO35" i="6" s="1"/>
  <c r="AN32" i="6"/>
  <c r="AM32" i="6"/>
  <c r="AL32" i="6"/>
  <c r="AK32" i="6"/>
  <c r="AJ32" i="6"/>
  <c r="AJ35" i="6" s="1"/>
  <c r="AI32" i="6"/>
  <c r="AI35" i="6" s="1"/>
  <c r="AH32" i="6"/>
  <c r="AG32" i="6"/>
  <c r="AG35" i="6" s="1"/>
  <c r="AF32" i="6"/>
  <c r="AE32" i="6"/>
  <c r="AD32" i="6"/>
  <c r="AC32" i="6"/>
  <c r="AB32" i="6"/>
  <c r="AB35" i="6" s="1"/>
  <c r="AA32" i="6"/>
  <c r="AA35" i="6" s="1"/>
  <c r="Z32" i="6"/>
  <c r="Y32" i="6"/>
  <c r="Y35" i="6" s="1"/>
  <c r="X32" i="6"/>
  <c r="W32" i="6"/>
  <c r="V32" i="6"/>
  <c r="U32" i="6"/>
  <c r="T32" i="6"/>
  <c r="S32" i="6"/>
  <c r="S35" i="6" s="1"/>
  <c r="R32" i="6"/>
  <c r="Q32" i="6"/>
  <c r="P32" i="6"/>
  <c r="O32" i="6"/>
  <c r="N32" i="6"/>
  <c r="M32" i="6"/>
  <c r="L32" i="6"/>
  <c r="K32" i="6"/>
  <c r="K35" i="6" s="1"/>
  <c r="J32" i="6"/>
  <c r="I32" i="6"/>
  <c r="H32" i="6"/>
  <c r="G32" i="6"/>
  <c r="F32" i="6"/>
  <c r="E32" i="6"/>
  <c r="D32" i="6"/>
  <c r="C32" i="6"/>
  <c r="C35" i="6" s="1"/>
  <c r="B32" i="6"/>
  <c r="BB26" i="6"/>
  <c r="BA26" i="6"/>
  <c r="AZ26" i="6"/>
  <c r="AY26" i="6"/>
  <c r="AX26" i="6"/>
  <c r="AX35" i="6" s="1"/>
  <c r="AW26" i="6"/>
  <c r="AV26" i="6"/>
  <c r="AU26" i="6"/>
  <c r="AT26" i="6"/>
  <c r="AS26" i="6"/>
  <c r="AR26" i="6"/>
  <c r="AQ26" i="6"/>
  <c r="AP26" i="6"/>
  <c r="AO26" i="6"/>
  <c r="AN26" i="6"/>
  <c r="AN35" i="6" s="1"/>
  <c r="AM26" i="6"/>
  <c r="AL26" i="6"/>
  <c r="AK26" i="6"/>
  <c r="AJ26" i="6"/>
  <c r="AI26" i="6"/>
  <c r="AH26" i="6"/>
  <c r="AH35" i="6" s="1"/>
  <c r="AG26" i="6"/>
  <c r="AF26" i="6"/>
  <c r="AE26" i="6"/>
  <c r="AD26" i="6"/>
  <c r="AC26" i="6"/>
  <c r="AB26" i="6"/>
  <c r="AA26" i="6"/>
  <c r="Z26" i="6"/>
  <c r="Y26" i="6"/>
  <c r="X26" i="6"/>
  <c r="X35" i="6" s="1"/>
  <c r="W26" i="6"/>
  <c r="V26" i="6"/>
  <c r="U26" i="6"/>
  <c r="T26" i="6"/>
  <c r="S26" i="6"/>
  <c r="R26" i="6"/>
  <c r="R35" i="6" s="1"/>
  <c r="Q26" i="6"/>
  <c r="P26" i="6"/>
  <c r="O26" i="6"/>
  <c r="N26" i="6"/>
  <c r="M26" i="6"/>
  <c r="L26" i="6"/>
  <c r="K26" i="6"/>
  <c r="J26" i="6"/>
  <c r="J35" i="6" s="1"/>
  <c r="I26" i="6"/>
  <c r="H26" i="6"/>
  <c r="G26" i="6"/>
  <c r="F26" i="6"/>
  <c r="E26" i="6"/>
  <c r="D26" i="6"/>
  <c r="C26" i="6"/>
  <c r="B26" i="6"/>
  <c r="B35" i="6" s="1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Z22" i="5"/>
  <c r="AX22" i="5"/>
  <c r="AP22" i="5"/>
  <c r="AJ22" i="5"/>
  <c r="T22" i="5"/>
  <c r="D22" i="5"/>
  <c r="BB20" i="5"/>
  <c r="BB22" i="5" s="1"/>
  <c r="BA20" i="5"/>
  <c r="AZ20" i="5"/>
  <c r="AY20" i="5"/>
  <c r="AX20" i="5"/>
  <c r="AW20" i="5"/>
  <c r="AV20" i="5"/>
  <c r="AV22" i="5" s="1"/>
  <c r="AU20" i="5"/>
  <c r="AU22" i="5" s="1"/>
  <c r="AT20" i="5"/>
  <c r="AT22" i="5" s="1"/>
  <c r="AS20" i="5"/>
  <c r="AR20" i="5"/>
  <c r="AQ20" i="5"/>
  <c r="AP20" i="5"/>
  <c r="AO20" i="5"/>
  <c r="AN20" i="5"/>
  <c r="AN22" i="5" s="1"/>
  <c r="AM20" i="5"/>
  <c r="AM22" i="5" s="1"/>
  <c r="AL20" i="5"/>
  <c r="AL22" i="5" s="1"/>
  <c r="AK20" i="5"/>
  <c r="AJ20" i="5"/>
  <c r="AI20" i="5"/>
  <c r="AH20" i="5"/>
  <c r="AG20" i="5"/>
  <c r="AF20" i="5"/>
  <c r="AF22" i="5" s="1"/>
  <c r="AE20" i="5"/>
  <c r="AE22" i="5" s="1"/>
  <c r="AD20" i="5"/>
  <c r="AD22" i="5" s="1"/>
  <c r="AC20" i="5"/>
  <c r="AB20" i="5"/>
  <c r="AA20" i="5"/>
  <c r="Z20" i="5"/>
  <c r="Y20" i="5"/>
  <c r="X20" i="5"/>
  <c r="X22" i="5" s="1"/>
  <c r="W20" i="5"/>
  <c r="W22" i="5" s="1"/>
  <c r="V20" i="5"/>
  <c r="V22" i="5" s="1"/>
  <c r="U20" i="5"/>
  <c r="T20" i="5"/>
  <c r="S20" i="5"/>
  <c r="R20" i="5"/>
  <c r="Q20" i="5"/>
  <c r="P20" i="5"/>
  <c r="P22" i="5" s="1"/>
  <c r="O20" i="5"/>
  <c r="O22" i="5" s="1"/>
  <c r="N20" i="5"/>
  <c r="N22" i="5" s="1"/>
  <c r="M20" i="5"/>
  <c r="L20" i="5"/>
  <c r="K20" i="5"/>
  <c r="J20" i="5"/>
  <c r="I20" i="5"/>
  <c r="H20" i="5"/>
  <c r="H22" i="5" s="1"/>
  <c r="G20" i="5"/>
  <c r="G22" i="5" s="1"/>
  <c r="F20" i="5"/>
  <c r="F22" i="5" s="1"/>
  <c r="E20" i="5"/>
  <c r="D20" i="5"/>
  <c r="C20" i="5"/>
  <c r="B20" i="5"/>
  <c r="BB18" i="5"/>
  <c r="BA18" i="5"/>
  <c r="AZ18" i="5"/>
  <c r="AY18" i="5"/>
  <c r="AX18" i="5"/>
  <c r="AW18" i="5"/>
  <c r="AV18" i="5"/>
  <c r="AU18" i="5"/>
  <c r="AT18" i="5"/>
  <c r="AS18" i="5"/>
  <c r="AR18" i="5"/>
  <c r="AR22" i="5" s="1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B22" i="5" s="1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L22" i="5" s="1"/>
  <c r="K18" i="5"/>
  <c r="J18" i="5"/>
  <c r="I18" i="5"/>
  <c r="H18" i="5"/>
  <c r="G18" i="5"/>
  <c r="F18" i="5"/>
  <c r="E18" i="5"/>
  <c r="D18" i="5"/>
  <c r="C18" i="5"/>
  <c r="B18" i="5"/>
  <c r="BB10" i="5"/>
  <c r="BA10" i="5"/>
  <c r="AZ10" i="5"/>
  <c r="AY10" i="5"/>
  <c r="AX10" i="5"/>
  <c r="AW10" i="5"/>
  <c r="AW22" i="5" s="1"/>
  <c r="AV10" i="5"/>
  <c r="AU10" i="5"/>
  <c r="AT10" i="5"/>
  <c r="AS10" i="5"/>
  <c r="AR10" i="5"/>
  <c r="AQ10" i="5"/>
  <c r="AP10" i="5"/>
  <c r="AO10" i="5"/>
  <c r="AO22" i="5" s="1"/>
  <c r="AN10" i="5"/>
  <c r="AM10" i="5"/>
  <c r="AL10" i="5"/>
  <c r="AK10" i="5"/>
  <c r="AJ10" i="5"/>
  <c r="AI10" i="5"/>
  <c r="AH10" i="5"/>
  <c r="AH22" i="5" s="1"/>
  <c r="AG10" i="5"/>
  <c r="AG22" i="5" s="1"/>
  <c r="AF10" i="5"/>
  <c r="AE10" i="5"/>
  <c r="AD10" i="5"/>
  <c r="AC10" i="5"/>
  <c r="AB10" i="5"/>
  <c r="AA10" i="5"/>
  <c r="Z10" i="5"/>
  <c r="Z22" i="5" s="1"/>
  <c r="Y10" i="5"/>
  <c r="Y22" i="5" s="1"/>
  <c r="X10" i="5"/>
  <c r="W10" i="5"/>
  <c r="V10" i="5"/>
  <c r="U10" i="5"/>
  <c r="T10" i="5"/>
  <c r="S10" i="5"/>
  <c r="R10" i="5"/>
  <c r="R22" i="5" s="1"/>
  <c r="Q10" i="5"/>
  <c r="Q22" i="5" s="1"/>
  <c r="P10" i="5"/>
  <c r="O10" i="5"/>
  <c r="N10" i="5"/>
  <c r="M10" i="5"/>
  <c r="L10" i="5"/>
  <c r="K10" i="5"/>
  <c r="J10" i="5"/>
  <c r="J22" i="5" s="1"/>
  <c r="I10" i="5"/>
  <c r="I22" i="5" s="1"/>
  <c r="H10" i="5"/>
  <c r="G10" i="5"/>
  <c r="F10" i="5"/>
  <c r="E10" i="5"/>
  <c r="D10" i="5"/>
  <c r="C10" i="5"/>
  <c r="B10" i="5"/>
  <c r="B22" i="5" s="1"/>
  <c r="BB26" i="4"/>
  <c r="AP26" i="4"/>
  <c r="AH26" i="4"/>
  <c r="AD26" i="4"/>
  <c r="Z26" i="4"/>
  <c r="V26" i="4"/>
  <c r="P26" i="4"/>
  <c r="E26" i="4"/>
  <c r="BB23" i="4"/>
  <c r="BA23" i="4"/>
  <c r="AZ23" i="4"/>
  <c r="AY23" i="4"/>
  <c r="AX23" i="4"/>
  <c r="AX26" i="4" s="1"/>
  <c r="AW23" i="4"/>
  <c r="AW26" i="4" s="1"/>
  <c r="AV23" i="4"/>
  <c r="AU23" i="4"/>
  <c r="AU26" i="4" s="1"/>
  <c r="AT23" i="4"/>
  <c r="AS23" i="4"/>
  <c r="AR23" i="4"/>
  <c r="AQ23" i="4"/>
  <c r="AP23" i="4"/>
  <c r="AO23" i="4"/>
  <c r="AO26" i="4" s="1"/>
  <c r="AN23" i="4"/>
  <c r="AM23" i="4"/>
  <c r="AM26" i="4" s="1"/>
  <c r="AL23" i="4"/>
  <c r="AK23" i="4"/>
  <c r="AJ23" i="4"/>
  <c r="AI23" i="4"/>
  <c r="AH23" i="4"/>
  <c r="AG23" i="4"/>
  <c r="AG26" i="4" s="1"/>
  <c r="AF23" i="4"/>
  <c r="AE23" i="4"/>
  <c r="AE26" i="4" s="1"/>
  <c r="AD23" i="4"/>
  <c r="AC23" i="4"/>
  <c r="AB23" i="4"/>
  <c r="AA23" i="4"/>
  <c r="Z23" i="4"/>
  <c r="Y23" i="4"/>
  <c r="Y26" i="4" s="1"/>
  <c r="X23" i="4"/>
  <c r="W23" i="4"/>
  <c r="W26" i="4" s="1"/>
  <c r="V23" i="4"/>
  <c r="U23" i="4"/>
  <c r="U26" i="4" s="1"/>
  <c r="S23" i="4"/>
  <c r="R23" i="4"/>
  <c r="R26" i="4" s="1"/>
  <c r="Q23" i="4"/>
  <c r="P23" i="4"/>
  <c r="O23" i="4"/>
  <c r="N23" i="4"/>
  <c r="N26" i="4" s="1"/>
  <c r="M23" i="4"/>
  <c r="L23" i="4"/>
  <c r="K23" i="4"/>
  <c r="J23" i="4"/>
  <c r="J26" i="4" s="1"/>
  <c r="I23" i="4"/>
  <c r="H23" i="4"/>
  <c r="G23" i="4"/>
  <c r="F23" i="4"/>
  <c r="F26" i="4" s="1"/>
  <c r="E23" i="4"/>
  <c r="D23" i="4"/>
  <c r="C23" i="4"/>
  <c r="B23" i="4"/>
  <c r="B26" i="4" s="1"/>
  <c r="BB19" i="4"/>
  <c r="BA19" i="4"/>
  <c r="AZ19" i="4"/>
  <c r="AY19" i="4"/>
  <c r="AX19" i="4"/>
  <c r="AW19" i="4"/>
  <c r="AV19" i="4"/>
  <c r="AV26" i="4" s="1"/>
  <c r="AU19" i="4"/>
  <c r="AT19" i="4"/>
  <c r="AT26" i="4" s="1"/>
  <c r="AS19" i="4"/>
  <c r="AR19" i="4"/>
  <c r="AQ19" i="4"/>
  <c r="AP19" i="4"/>
  <c r="AO19" i="4"/>
  <c r="AN19" i="4"/>
  <c r="AM19" i="4"/>
  <c r="AL19" i="4"/>
  <c r="AL26" i="4" s="1"/>
  <c r="AK19" i="4"/>
  <c r="AJ19" i="4"/>
  <c r="AI19" i="4"/>
  <c r="AH19" i="4"/>
  <c r="AG19" i="4"/>
  <c r="AF19" i="4"/>
  <c r="AF26" i="4" s="1"/>
  <c r="AE19" i="4"/>
  <c r="AD19" i="4"/>
  <c r="AC19" i="4"/>
  <c r="AB19" i="4"/>
  <c r="AA19" i="4"/>
  <c r="Z19" i="4"/>
  <c r="Y19" i="4"/>
  <c r="X19" i="4"/>
  <c r="X26" i="4" s="1"/>
  <c r="W19" i="4"/>
  <c r="V19" i="4"/>
  <c r="U19" i="4"/>
  <c r="T19" i="4"/>
  <c r="S19" i="4"/>
  <c r="R19" i="4"/>
  <c r="Q19" i="4"/>
  <c r="P19" i="4"/>
  <c r="O19" i="4"/>
  <c r="O26" i="4" s="1"/>
  <c r="N19" i="4"/>
  <c r="M19" i="4"/>
  <c r="L19" i="4"/>
  <c r="K19" i="4"/>
  <c r="J19" i="4"/>
  <c r="I19" i="4"/>
  <c r="H19" i="4"/>
  <c r="G19" i="4"/>
  <c r="G26" i="4" s="1"/>
  <c r="F19" i="4"/>
  <c r="E19" i="4"/>
  <c r="D19" i="4"/>
  <c r="C19" i="4"/>
  <c r="B19" i="4"/>
  <c r="BB10" i="4"/>
  <c r="BA10" i="4"/>
  <c r="BA26" i="4" s="1"/>
  <c r="AZ10" i="4"/>
  <c r="AY10" i="4"/>
  <c r="AX10" i="4"/>
  <c r="AW10" i="4"/>
  <c r="AV10" i="4"/>
  <c r="AU10" i="4"/>
  <c r="AT10" i="4"/>
  <c r="AS10" i="4"/>
  <c r="AS26" i="4" s="1"/>
  <c r="AR10" i="4"/>
  <c r="AQ10" i="4"/>
  <c r="AP10" i="4"/>
  <c r="AO10" i="4"/>
  <c r="AN10" i="4"/>
  <c r="AN26" i="4" s="1"/>
  <c r="AM10" i="4"/>
  <c r="AL10" i="4"/>
  <c r="AK10" i="4"/>
  <c r="AK26" i="4" s="1"/>
  <c r="AJ10" i="4"/>
  <c r="AI10" i="4"/>
  <c r="AH10" i="4"/>
  <c r="AG10" i="4"/>
  <c r="AF10" i="4"/>
  <c r="AE10" i="4"/>
  <c r="AD10" i="4"/>
  <c r="AC10" i="4"/>
  <c r="AC26" i="4" s="1"/>
  <c r="AB10" i="4"/>
  <c r="AA10" i="4"/>
  <c r="Z10" i="4"/>
  <c r="Y10" i="4"/>
  <c r="X10" i="4"/>
  <c r="W10" i="4"/>
  <c r="V10" i="4"/>
  <c r="U10" i="4"/>
  <c r="T10" i="4"/>
  <c r="T26" i="4" s="1"/>
  <c r="S10" i="4"/>
  <c r="R10" i="4"/>
  <c r="Q10" i="4"/>
  <c r="P10" i="4"/>
  <c r="O10" i="4"/>
  <c r="N10" i="4"/>
  <c r="M10" i="4"/>
  <c r="M26" i="4" s="1"/>
  <c r="L10" i="4"/>
  <c r="K10" i="4"/>
  <c r="J10" i="4"/>
  <c r="I10" i="4"/>
  <c r="H10" i="4"/>
  <c r="H26" i="4" s="1"/>
  <c r="G10" i="4"/>
  <c r="F10" i="4"/>
  <c r="E10" i="4"/>
  <c r="D10" i="4"/>
  <c r="C10" i="4"/>
  <c r="B10" i="4"/>
  <c r="AO26" i="3"/>
  <c r="AG26" i="3"/>
  <c r="AA26" i="3"/>
  <c r="Z26" i="3"/>
  <c r="C26" i="3"/>
  <c r="BB23" i="3"/>
  <c r="BA23" i="3"/>
  <c r="AZ23" i="3"/>
  <c r="AY23" i="3"/>
  <c r="AX23" i="3"/>
  <c r="AX26" i="3" s="1"/>
  <c r="AW23" i="3"/>
  <c r="AV23" i="3"/>
  <c r="AV26" i="3" s="1"/>
  <c r="AU23" i="3"/>
  <c r="AT23" i="3"/>
  <c r="AS23" i="3"/>
  <c r="AR23" i="3"/>
  <c r="AQ23" i="3"/>
  <c r="AP23" i="3"/>
  <c r="AP26" i="3" s="1"/>
  <c r="AO23" i="3"/>
  <c r="AN23" i="3"/>
  <c r="AN26" i="3" s="1"/>
  <c r="AM23" i="3"/>
  <c r="AL23" i="3"/>
  <c r="AK23" i="3"/>
  <c r="AK26" i="3" s="1"/>
  <c r="AJ23" i="3"/>
  <c r="AI23" i="3"/>
  <c r="AH23" i="3"/>
  <c r="AH26" i="3" s="1"/>
  <c r="AG23" i="3"/>
  <c r="AF23" i="3"/>
  <c r="AF26" i="3" s="1"/>
  <c r="AE23" i="3"/>
  <c r="AD23" i="3"/>
  <c r="AC23" i="3"/>
  <c r="AC26" i="3" s="1"/>
  <c r="AB23" i="3"/>
  <c r="AA23" i="3"/>
  <c r="Z23" i="3"/>
  <c r="Y23" i="3"/>
  <c r="X23" i="3"/>
  <c r="X26" i="3" s="1"/>
  <c r="W23" i="3"/>
  <c r="V23" i="3"/>
  <c r="U23" i="3"/>
  <c r="T23" i="3"/>
  <c r="T26" i="3" s="1"/>
  <c r="S23" i="3"/>
  <c r="R23" i="3"/>
  <c r="R26" i="3" s="1"/>
  <c r="Q23" i="3"/>
  <c r="P23" i="3"/>
  <c r="P26" i="3" s="1"/>
  <c r="O23" i="3"/>
  <c r="N23" i="3"/>
  <c r="M23" i="3"/>
  <c r="L23" i="3"/>
  <c r="L26" i="3" s="1"/>
  <c r="K23" i="3"/>
  <c r="J23" i="3"/>
  <c r="J26" i="3" s="1"/>
  <c r="I23" i="3"/>
  <c r="H23" i="3"/>
  <c r="H26" i="3" s="1"/>
  <c r="G23" i="3"/>
  <c r="G26" i="3" s="1"/>
  <c r="F23" i="3"/>
  <c r="E23" i="3"/>
  <c r="E26" i="3" s="1"/>
  <c r="D23" i="3"/>
  <c r="D26" i="3" s="1"/>
  <c r="C23" i="3"/>
  <c r="B23" i="3"/>
  <c r="BB19" i="3"/>
  <c r="BA19" i="3"/>
  <c r="BA26" i="3" s="1"/>
  <c r="AZ19" i="3"/>
  <c r="AY19" i="3"/>
  <c r="AX19" i="3"/>
  <c r="AW19" i="3"/>
  <c r="AW26" i="3" s="1"/>
  <c r="AV19" i="3"/>
  <c r="AU19" i="3"/>
  <c r="AT19" i="3"/>
  <c r="AS19" i="3"/>
  <c r="AS26" i="3" s="1"/>
  <c r="AR19" i="3"/>
  <c r="AQ19" i="3"/>
  <c r="AQ26" i="3" s="1"/>
  <c r="AP19" i="3"/>
  <c r="AO19" i="3"/>
  <c r="AN19" i="3"/>
  <c r="AM19" i="3"/>
  <c r="AL19" i="3"/>
  <c r="AK19" i="3"/>
  <c r="AJ19" i="3"/>
  <c r="AI19" i="3"/>
  <c r="AI26" i="3" s="1"/>
  <c r="AH19" i="3"/>
  <c r="AG19" i="3"/>
  <c r="AF19" i="3"/>
  <c r="AE19" i="3"/>
  <c r="AD19" i="3"/>
  <c r="AC19" i="3"/>
  <c r="AB19" i="3"/>
  <c r="AA19" i="3"/>
  <c r="Z19" i="3"/>
  <c r="Y19" i="3"/>
  <c r="Y26" i="3" s="1"/>
  <c r="X19" i="3"/>
  <c r="W19" i="3"/>
  <c r="V19" i="3"/>
  <c r="R19" i="3"/>
  <c r="Q19" i="3"/>
  <c r="Q26" i="3" s="1"/>
  <c r="P19" i="3"/>
  <c r="O19" i="3"/>
  <c r="N19" i="3"/>
  <c r="M19" i="3"/>
  <c r="L19" i="3"/>
  <c r="K19" i="3"/>
  <c r="J19" i="3"/>
  <c r="I19" i="3"/>
  <c r="I26" i="3" s="1"/>
  <c r="H19" i="3"/>
  <c r="G19" i="3"/>
  <c r="F19" i="3"/>
  <c r="E19" i="3"/>
  <c r="D19" i="3"/>
  <c r="C19" i="3"/>
  <c r="B19" i="3"/>
  <c r="B26" i="3" s="1"/>
  <c r="BB10" i="3"/>
  <c r="BA10" i="3"/>
  <c r="AZ10" i="3"/>
  <c r="AY10" i="3"/>
  <c r="AY26" i="3" s="1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U26" i="3" s="1"/>
  <c r="T10" i="3"/>
  <c r="S10" i="3"/>
  <c r="S26" i="3" s="1"/>
  <c r="R10" i="3"/>
  <c r="Q10" i="3"/>
  <c r="P10" i="3"/>
  <c r="O10" i="3"/>
  <c r="N10" i="3"/>
  <c r="M10" i="3"/>
  <c r="M26" i="3" s="1"/>
  <c r="L10" i="3"/>
  <c r="K10" i="3"/>
  <c r="K26" i="3" s="1"/>
  <c r="J10" i="3"/>
  <c r="I10" i="3"/>
  <c r="H10" i="3"/>
  <c r="G10" i="3"/>
  <c r="F10" i="3"/>
  <c r="E10" i="3"/>
  <c r="D10" i="3"/>
  <c r="C10" i="3"/>
  <c r="B10" i="3"/>
  <c r="AW26" i="2"/>
  <c r="AO26" i="2"/>
  <c r="AL26" i="2"/>
  <c r="AD26" i="2"/>
  <c r="Q26" i="2"/>
  <c r="I26" i="2"/>
  <c r="G26" i="2"/>
  <c r="BB23" i="2"/>
  <c r="BA23" i="2"/>
  <c r="AZ23" i="2"/>
  <c r="AY23" i="2"/>
  <c r="AY26" i="2" s="1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B26" i="2" s="1"/>
  <c r="AA23" i="2"/>
  <c r="AA26" i="2" s="1"/>
  <c r="Z23" i="2"/>
  <c r="Y23" i="2"/>
  <c r="X23" i="2"/>
  <c r="W23" i="2"/>
  <c r="V23" i="2"/>
  <c r="U23" i="2"/>
  <c r="T23" i="2"/>
  <c r="S23" i="2"/>
  <c r="S26" i="2" s="1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BB18" i="2"/>
  <c r="BA18" i="2"/>
  <c r="AZ18" i="2"/>
  <c r="AY18" i="2"/>
  <c r="AX18" i="2"/>
  <c r="AW18" i="2"/>
  <c r="AV18" i="2"/>
  <c r="AU18" i="2"/>
  <c r="AT18" i="2"/>
  <c r="AS18" i="2"/>
  <c r="AR18" i="2"/>
  <c r="AR26" i="2" s="1"/>
  <c r="AQ18" i="2"/>
  <c r="AP18" i="2"/>
  <c r="AO18" i="2"/>
  <c r="AN18" i="2"/>
  <c r="AN26" i="2" s="1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X26" i="2" s="1"/>
  <c r="W18" i="2"/>
  <c r="V18" i="2"/>
  <c r="U18" i="2"/>
  <c r="T18" i="2"/>
  <c r="S18" i="2"/>
  <c r="R18" i="2"/>
  <c r="Q18" i="2"/>
  <c r="P18" i="2"/>
  <c r="O18" i="2"/>
  <c r="N18" i="2"/>
  <c r="N26" i="2" s="1"/>
  <c r="M18" i="2"/>
  <c r="L18" i="2"/>
  <c r="K18" i="2"/>
  <c r="J18" i="2"/>
  <c r="I18" i="2"/>
  <c r="H18" i="2"/>
  <c r="G18" i="2"/>
  <c r="F18" i="2"/>
  <c r="E18" i="2"/>
  <c r="D18" i="2"/>
  <c r="C18" i="2"/>
  <c r="B18" i="2"/>
  <c r="BB10" i="2"/>
  <c r="BB26" i="2" s="1"/>
  <c r="BA10" i="2"/>
  <c r="BA26" i="2" s="1"/>
  <c r="AZ10" i="2"/>
  <c r="AZ26" i="2" s="1"/>
  <c r="AY10" i="2"/>
  <c r="AX10" i="2"/>
  <c r="AX26" i="2" s="1"/>
  <c r="AW10" i="2"/>
  <c r="AV10" i="2"/>
  <c r="AV26" i="2" s="1"/>
  <c r="AU10" i="2"/>
  <c r="AU26" i="2" s="1"/>
  <c r="AT10" i="2"/>
  <c r="AT26" i="2" s="1"/>
  <c r="AS10" i="2"/>
  <c r="AS26" i="2" s="1"/>
  <c r="AR10" i="2"/>
  <c r="AQ10" i="2"/>
  <c r="AQ26" i="2" s="1"/>
  <c r="AP10" i="2"/>
  <c r="AP26" i="2" s="1"/>
  <c r="AO10" i="2"/>
  <c r="AN10" i="2"/>
  <c r="AM10" i="2"/>
  <c r="AM26" i="2" s="1"/>
  <c r="AL10" i="2"/>
  <c r="AK10" i="2"/>
  <c r="AK26" i="2" s="1"/>
  <c r="AJ10" i="2"/>
  <c r="AJ26" i="2" s="1"/>
  <c r="AI10" i="2"/>
  <c r="AI26" i="2" s="1"/>
  <c r="AH10" i="2"/>
  <c r="AH26" i="2" s="1"/>
  <c r="AG10" i="2"/>
  <c r="AG26" i="2" s="1"/>
  <c r="AF10" i="2"/>
  <c r="AF26" i="2" s="1"/>
  <c r="AE10" i="2"/>
  <c r="AE26" i="2" s="1"/>
  <c r="AD10" i="2"/>
  <c r="AC10" i="2"/>
  <c r="AC26" i="2" s="1"/>
  <c r="AB10" i="2"/>
  <c r="AA10" i="2"/>
  <c r="Z10" i="2"/>
  <c r="Z26" i="2" s="1"/>
  <c r="Y10" i="2"/>
  <c r="Y26" i="2" s="1"/>
  <c r="X10" i="2"/>
  <c r="W10" i="2"/>
  <c r="W26" i="2" s="1"/>
  <c r="V10" i="2"/>
  <c r="V26" i="2" s="1"/>
  <c r="U10" i="2"/>
  <c r="U26" i="2" s="1"/>
  <c r="T10" i="2"/>
  <c r="T26" i="2" s="1"/>
  <c r="S10" i="2"/>
  <c r="R10" i="2"/>
  <c r="R26" i="2" s="1"/>
  <c r="Q10" i="2"/>
  <c r="P10" i="2"/>
  <c r="P26" i="2" s="1"/>
  <c r="O10" i="2"/>
  <c r="O26" i="2" s="1"/>
  <c r="M10" i="2"/>
  <c r="L10" i="2"/>
  <c r="L26" i="2" s="1"/>
  <c r="K10" i="2"/>
  <c r="K26" i="2" s="1"/>
  <c r="J10" i="2"/>
  <c r="J26" i="2" s="1"/>
  <c r="I10" i="2"/>
  <c r="H10" i="2"/>
  <c r="H26" i="2" s="1"/>
  <c r="G10" i="2"/>
  <c r="F10" i="2"/>
  <c r="F26" i="2" s="1"/>
  <c r="E10" i="2"/>
  <c r="D10" i="2"/>
  <c r="D26" i="2" s="1"/>
  <c r="C10" i="2"/>
  <c r="C26" i="2" s="1"/>
  <c r="B10" i="2"/>
  <c r="B26" i="2" s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E26" i="2" l="1"/>
  <c r="M26" i="2"/>
  <c r="O26" i="3"/>
  <c r="W26" i="3"/>
  <c r="AE26" i="3"/>
  <c r="AM26" i="3"/>
  <c r="AU26" i="3"/>
  <c r="E35" i="6"/>
  <c r="M35" i="6"/>
  <c r="U35" i="6"/>
  <c r="AC35" i="6"/>
  <c r="AK35" i="6"/>
  <c r="AS35" i="6"/>
  <c r="BA35" i="6"/>
  <c r="E36" i="7"/>
  <c r="M36" i="7"/>
  <c r="U36" i="7"/>
  <c r="AC36" i="7"/>
  <c r="AS36" i="7"/>
  <c r="G35" i="6"/>
  <c r="O35" i="6"/>
  <c r="W35" i="6"/>
  <c r="AE35" i="6"/>
  <c r="AM35" i="6"/>
  <c r="AU35" i="6"/>
  <c r="I26" i="4"/>
  <c r="Q26" i="4"/>
  <c r="G30" i="9"/>
  <c r="O30" i="9"/>
  <c r="W30" i="9"/>
  <c r="AE30" i="9"/>
  <c r="AM30" i="9"/>
  <c r="C42" i="10"/>
  <c r="K42" i="10"/>
  <c r="S42" i="10"/>
  <c r="AA42" i="10"/>
  <c r="AI42" i="10"/>
  <c r="AQ42" i="10"/>
  <c r="AY42" i="10"/>
  <c r="AA26" i="4"/>
  <c r="AI26" i="4"/>
  <c r="AQ26" i="4"/>
  <c r="AY26" i="4"/>
  <c r="C22" i="5"/>
  <c r="K22" i="5"/>
  <c r="S22" i="5"/>
  <c r="AA22" i="5"/>
  <c r="AI22" i="5"/>
  <c r="AQ22" i="5"/>
  <c r="AY22" i="5"/>
  <c r="I35" i="6"/>
  <c r="Q35" i="6"/>
  <c r="AB26" i="3"/>
  <c r="AJ26" i="3"/>
  <c r="AR26" i="3"/>
  <c r="AZ26" i="3"/>
  <c r="C26" i="4"/>
  <c r="K26" i="4"/>
  <c r="S26" i="4"/>
  <c r="AB26" i="4"/>
  <c r="AJ26" i="4"/>
  <c r="AR26" i="4"/>
  <c r="AZ26" i="4"/>
  <c r="Q36" i="7"/>
  <c r="Y36" i="7"/>
  <c r="AG36" i="7"/>
  <c r="AO36" i="7"/>
  <c r="AW36" i="7"/>
  <c r="D26" i="4"/>
  <c r="L26" i="4"/>
  <c r="E22" i="5"/>
  <c r="M22" i="5"/>
  <c r="U22" i="5"/>
  <c r="AC22" i="5"/>
  <c r="AK22" i="5"/>
  <c r="AS22" i="5"/>
  <c r="BA22" i="5"/>
  <c r="F26" i="3"/>
  <c r="N26" i="3"/>
  <c r="V26" i="3"/>
  <c r="AD26" i="3"/>
  <c r="AL26" i="3"/>
  <c r="AT26" i="3"/>
  <c r="BB26" i="3"/>
  <c r="D35" i="6"/>
  <c r="L35" i="6"/>
  <c r="T35" i="6"/>
  <c r="C36" i="7"/>
  <c r="K36" i="7"/>
  <c r="S36" i="7"/>
  <c r="AA36" i="7"/>
  <c r="AI36" i="7"/>
  <c r="AQ36" i="7"/>
  <c r="AY36" i="7"/>
  <c r="I30" i="9"/>
  <c r="Q30" i="9"/>
  <c r="Y30" i="9"/>
  <c r="AG30" i="9"/>
  <c r="AO30" i="9"/>
  <c r="I23" i="14"/>
  <c r="Q23" i="14"/>
  <c r="Y23" i="14"/>
  <c r="AG23" i="14"/>
  <c r="AO23" i="14"/>
  <c r="AW23" i="14"/>
  <c r="F36" i="7"/>
  <c r="N36" i="7"/>
  <c r="V36" i="7"/>
  <c r="AD36" i="7"/>
  <c r="AL36" i="7"/>
  <c r="AT36" i="7"/>
  <c r="BB36" i="7"/>
  <c r="B27" i="8"/>
  <c r="J27" i="8"/>
  <c r="R27" i="8"/>
  <c r="Z27" i="8"/>
  <c r="AH27" i="8"/>
  <c r="AP27" i="8"/>
  <c r="AX27" i="8"/>
  <c r="D30" i="9"/>
  <c r="L30" i="9"/>
  <c r="T30" i="9"/>
  <c r="J30" i="9"/>
  <c r="R30" i="9"/>
  <c r="Z30" i="9"/>
  <c r="AH30" i="9"/>
  <c r="AP30" i="9"/>
  <c r="F42" i="10"/>
  <c r="N42" i="10"/>
  <c r="V42" i="10"/>
  <c r="AD42" i="10"/>
  <c r="AL42" i="10"/>
  <c r="AT42" i="10"/>
  <c r="BB42" i="10"/>
  <c r="D35" i="11"/>
  <c r="L35" i="11"/>
  <c r="T35" i="11"/>
  <c r="AB35" i="11"/>
  <c r="AJ35" i="11"/>
  <c r="AR35" i="11"/>
  <c r="AZ35" i="11"/>
  <c r="C80" i="19"/>
  <c r="K80" i="19"/>
  <c r="F80" i="19"/>
  <c r="N80" i="19"/>
  <c r="V80" i="19"/>
  <c r="AD80" i="19"/>
  <c r="AL80" i="19"/>
  <c r="AT80" i="19"/>
  <c r="BB80" i="19"/>
  <c r="G42" i="10"/>
  <c r="O42" i="10"/>
  <c r="W42" i="10"/>
  <c r="AE42" i="10"/>
  <c r="AM42" i="10"/>
  <c r="U35" i="11"/>
  <c r="F92" i="15"/>
  <c r="N92" i="15"/>
  <c r="V92" i="15"/>
  <c r="AD92" i="15"/>
  <c r="AL92" i="15"/>
  <c r="AT92" i="15"/>
  <c r="BB92" i="15"/>
  <c r="D23" i="14"/>
  <c r="L23" i="14"/>
  <c r="T23" i="14"/>
  <c r="AB23" i="14"/>
  <c r="AJ23" i="14"/>
  <c r="AR23" i="14"/>
  <c r="AZ23" i="14"/>
  <c r="G54" i="20"/>
  <c r="O54" i="20"/>
  <c r="W54" i="20"/>
  <c r="AE54" i="20"/>
  <c r="AM54" i="20"/>
  <c r="AU54" i="20"/>
  <c r="J36" i="7"/>
  <c r="R36" i="7"/>
  <c r="Z36" i="7"/>
  <c r="AH36" i="7"/>
  <c r="AP36" i="7"/>
  <c r="AX36" i="7"/>
  <c r="F27" i="8"/>
  <c r="N27" i="8"/>
  <c r="V27" i="8"/>
  <c r="AD27" i="8"/>
  <c r="AL27" i="8"/>
  <c r="AT27" i="8"/>
  <c r="BB27" i="8"/>
  <c r="C38" i="12"/>
  <c r="K38" i="12"/>
  <c r="S38" i="12"/>
  <c r="AA38" i="12"/>
  <c r="AI38" i="12"/>
  <c r="AQ38" i="12"/>
  <c r="AY38" i="12"/>
  <c r="I92" i="15"/>
  <c r="Q92" i="15"/>
  <c r="Y92" i="15"/>
  <c r="AG92" i="15"/>
  <c r="AO92" i="15"/>
  <c r="AW92" i="15"/>
  <c r="R35" i="21"/>
  <c r="Z35" i="21"/>
  <c r="AH35" i="21"/>
  <c r="AP35" i="21"/>
  <c r="AX35" i="21"/>
  <c r="D36" i="7"/>
  <c r="L36" i="7"/>
  <c r="T36" i="7"/>
  <c r="AB36" i="7"/>
  <c r="AJ36" i="7"/>
  <c r="AR36" i="7"/>
  <c r="AZ36" i="7"/>
  <c r="H27" i="8"/>
  <c r="P27" i="8"/>
  <c r="X27" i="8"/>
  <c r="AF27" i="8"/>
  <c r="AN27" i="8"/>
  <c r="AV27" i="8"/>
  <c r="AF30" i="9"/>
  <c r="AN30" i="9"/>
  <c r="E38" i="12"/>
  <c r="M38" i="12"/>
  <c r="U38" i="12"/>
  <c r="AC38" i="12"/>
  <c r="AK38" i="12"/>
  <c r="AS38" i="12"/>
  <c r="BA38" i="12"/>
  <c r="H25" i="16"/>
  <c r="P25" i="16"/>
  <c r="X25" i="16"/>
  <c r="AF25" i="16"/>
  <c r="AN25" i="16"/>
  <c r="AV25" i="16"/>
  <c r="B35" i="21"/>
</calcChain>
</file>

<file path=xl/sharedStrings.xml><?xml version="1.0" encoding="utf-8"?>
<sst xmlns="http://schemas.openxmlformats.org/spreadsheetml/2006/main" count="3468" uniqueCount="859">
  <si>
    <t>Образовательные организации, подведомственные Департаменту общего образования Томской области</t>
  </si>
  <si>
    <t>Информация о педагогических кадрах предоставляется на 01.01.2022 г. за 2021 календарный год</t>
  </si>
  <si>
    <t>Наименование ОО</t>
  </si>
  <si>
    <t>Общее количество педагогических  и административных работников в ОО</t>
  </si>
  <si>
    <t>Мониторинг количества молодых педагогов ОО, охват программами ДПО и  мерами поддержки молодых педагогов (столбцы  3-27)</t>
  </si>
  <si>
    <t>Мониторинг эффективности системы наставничества в ОО (столбцы (28-54)</t>
  </si>
  <si>
    <t>Имеется тематическая страница на сайте ОО, посвященная работе с молодыми педагогами (ссылка)</t>
  </si>
  <si>
    <t>Имеется тематическая страница, посвященная наставничеству (работе с наставниками (ссылка)</t>
  </si>
  <si>
    <t>имеется положение об организации наставничества в ОО (ссылка)</t>
  </si>
  <si>
    <t>имеется приказ о закреплении наставнических пар (наставник/ наставляемый) на 2021-2022 уч. год (да/нет)</t>
  </si>
  <si>
    <t>укажите среднюю сумму ежемесячной выплаты наставнику за работу с 1 наставляемым</t>
  </si>
  <si>
    <t>укажите среднюю суммы ежемесячной доплаты молодому специалисту</t>
  </si>
  <si>
    <t>Педагогические работники в возрасте до 35 лет</t>
  </si>
  <si>
    <t>Педагоги-наставники</t>
  </si>
  <si>
    <t>всего</t>
  </si>
  <si>
    <t>из них (из столбца 3):</t>
  </si>
  <si>
    <t>кол-во наставников в 2021/2022 уч. году (человек)</t>
  </si>
  <si>
    <t>из них (из столбца 28):</t>
  </si>
  <si>
    <t>молодые специалисты (офиц-но)</t>
  </si>
  <si>
    <t>стаж работы в данной организации
0-1 год</t>
  </si>
  <si>
    <t xml:space="preserve">стаж работы в данной организации
от 1 до 3 лет </t>
  </si>
  <si>
    <t xml:space="preserve">стаж работы в данной организации
от 3 до 5 лет </t>
  </si>
  <si>
    <t>имеют высшее педагогического образование </t>
  </si>
  <si>
    <t>имеют высшее не педагогическое образование </t>
  </si>
  <si>
    <t>имеют средне-профессиональное образование</t>
  </si>
  <si>
    <t>являются студентами магистратуры/ аспирантуры</t>
  </si>
  <si>
    <t>имеют наставника, т.к. </t>
  </si>
  <si>
    <t>имеют  квалиф. категорию</t>
  </si>
  <si>
    <t>прошли обучение по функциональной грамотности</t>
  </si>
  <si>
    <t>состоят в "Ассоциации молодых учителей Томской области (человек)</t>
  </si>
  <si>
    <t>приняли участие в конкурсах профессионального мастерства</t>
  </si>
  <si>
    <t>высшая
 кв. кат-я</t>
  </si>
  <si>
    <t>1 кв. 
кат-я</t>
  </si>
  <si>
    <t>соответствие занимаемой должности</t>
  </si>
  <si>
    <t>состоят в Ассоциации  педагогов-наставников Томской области (кол-во человек)</t>
  </si>
  <si>
    <t>представили свой опыт работы как наставника</t>
  </si>
  <si>
    <t>Обучались по программам ДПО 
в области наставничества в 2021 году</t>
  </si>
  <si>
    <t>кол-во наставников, нуждающихся в обучении на КПК в области наставничества в 2022-2023 годах</t>
  </si>
  <si>
    <t>молодые специалисты</t>
  </si>
  <si>
    <t>вновь принятые сотр-ки</t>
  </si>
  <si>
    <t>сменили вид / профиль деят-сти / должность</t>
  </si>
  <si>
    <t>соотв-вие зан. долж.</t>
  </si>
  <si>
    <t>выс. 
кат-я</t>
  </si>
  <si>
    <t>на уровне ОО</t>
  </si>
  <si>
    <t>на уровне муниципалитета</t>
  </si>
  <si>
    <t>на уровне региона</t>
  </si>
  <si>
    <t>на уровне России</t>
  </si>
  <si>
    <t>кол-во человек</t>
  </si>
  <si>
    <t>кол-во участников</t>
  </si>
  <si>
    <t>ТОИПКРО</t>
  </si>
  <si>
    <t>ТГПУ</t>
  </si>
  <si>
    <t>РЦРО</t>
  </si>
  <si>
    <t>Иные организации (указать)</t>
  </si>
  <si>
    <t>ОГБОУ «Уртамская школа-интернат»</t>
  </si>
  <si>
    <t>нет</t>
  </si>
  <si>
    <t>ОГКОУ КШИ «Колпашевский кадетский корпус»</t>
  </si>
  <si>
    <t>http://kkk.tom.ru/index.php/vospitanie/nastavnichestvo</t>
  </si>
  <si>
    <t>да</t>
  </si>
  <si>
    <t>ОГБОУ КШИ «Томский кадетский корпус»</t>
  </si>
  <si>
    <t>ОГАОУ "Губернаторский Светленский лицей"</t>
  </si>
  <si>
    <t>ОГБОУ "ТФТЛ"</t>
  </si>
  <si>
    <t>ОГБОУ «Школа-интернат для обучающихся, нуждающихся в ППМС помощи»</t>
  </si>
  <si>
    <t xml:space="preserve">http://cdo.tomedu.ru/wp-content/uploads/2021/11/polozhenie-o-nastavnichestve-2021-g..pdf </t>
  </si>
  <si>
    <t>ОГКОУ «Школа-интернат для обучающихся с нарушениями зрения»</t>
  </si>
  <si>
    <t>https://33internat.tomsk.ru/wp-content/uploads/Программа-наставничества-модуль-учитель-учитель-2021.pdf</t>
  </si>
  <si>
    <t>ОГБОУ "Школа-интернат для обучающихся с нарушениями слуха"</t>
  </si>
  <si>
    <t>ОГБОУ КШИ "Северский кадетский корпус"</t>
  </si>
  <si>
    <t>ОГКОУ «Александровская школа-интернат»</t>
  </si>
  <si>
    <t>имеется, но не выставлено</t>
  </si>
  <si>
    <t>ОГКОУ «Моряковская школа-интернат для детей с ограниченными возможностями здоровья»</t>
  </si>
  <si>
    <t>ОГБОУ «Шегарская школа-интернат»</t>
  </si>
  <si>
    <t>Нет</t>
  </si>
  <si>
    <t xml:space="preserve">Всего: </t>
  </si>
  <si>
    <t>Муниципальное казенное учреждение Отдел образования Администрации Александровского района</t>
  </si>
  <si>
    <t>Общее образование</t>
  </si>
  <si>
    <t>МАОУ СОШ № 1 с. Александровское</t>
  </si>
  <si>
    <t>http://alexschool.ru/nastavnichestvo-2/</t>
  </si>
  <si>
    <t>http://alexschool.ru/wp-content/uploads/polozhenie-o-nastavnichestve-.pdf</t>
  </si>
  <si>
    <t>-</t>
  </si>
  <si>
    <t>МАОУ СОШ № 2 с. Александровское</t>
  </si>
  <si>
    <t>МКОУ НОШ д. Ларино</t>
  </si>
  <si>
    <t>МКОУ ООШ п. Октябрьский</t>
  </si>
  <si>
    <t>МКОУ СОШ с. Лукашкин Яр</t>
  </si>
  <si>
    <t>МКОУ СОШ с. Новоникольское</t>
  </si>
  <si>
    <t>МКОУ СОШ с. Назино</t>
  </si>
  <si>
    <t>Дошкольное образование</t>
  </si>
  <si>
    <t>МАДОУ "Детский сад "Малышок"</t>
  </si>
  <si>
    <t>МБДОУ "ЦРР -Детский сад "Теремок"</t>
  </si>
  <si>
    <t>МКДОУ "Детский сад "Теремок"</t>
  </si>
  <si>
    <t>МКДОУ "Детский сад "Аленушка"</t>
  </si>
  <si>
    <t>Дополнительное образование</t>
  </si>
  <si>
    <t>МБОУ ДО "ДДТ"</t>
  </si>
  <si>
    <t>МБОУ ДО "ДЮСШ"</t>
  </si>
  <si>
    <t>Всего по муниципалитету:</t>
  </si>
  <si>
    <t>Муниципальный координатор: </t>
  </si>
  <si>
    <t> </t>
  </si>
  <si>
    <t>ФИО специалиста</t>
  </si>
  <si>
    <t>контактный телефон и адрес электнной почты</t>
  </si>
  <si>
    <t>Управление образования Администрации Молчановского района</t>
  </si>
  <si>
    <t>Обучались по программам ДПО 
в области наставничества</t>
  </si>
  <si>
    <t>МАОУ "Суйгинская СОШ"</t>
  </si>
  <si>
    <t>http://mol-sgschool.edu.tomsk.ru/%D0%BD%D0%B0%D1%81%D1%82%D0%B0%D0%B2%D0%BD%D0%B8%D1%87%D0%B5%D1%81%D1%82%D0%B2%D0%BE/</t>
  </si>
  <si>
    <t>МАОУ "Сулзатская СОШ"</t>
  </si>
  <si>
    <t>http://mol-slzschool.edu.tomsk.ru/nastavnichestvo</t>
  </si>
  <si>
    <t>МАОУ "Тунгусовская СОШ"</t>
  </si>
  <si>
    <t>http://mol-tngschool.edu.tomsk.ru/nastavnichestvo/</t>
  </si>
  <si>
    <t>МАОУ "Молчановская СОШ №1"</t>
  </si>
  <si>
    <t>http://mol-mlschool1.edu.tomsk.ru/nastavnichestvo/</t>
  </si>
  <si>
    <t>МАОУ "Молчановская СОШ № 2"</t>
  </si>
  <si>
    <t>1 Институт современного образования г. Воронеж</t>
  </si>
  <si>
    <t>http://mol-mlschool2.edu.tomsk.ru/nastavnichestvo/</t>
  </si>
  <si>
    <t>МБОУ "Могочинская СОШ"</t>
  </si>
  <si>
    <t>http://mogschool.edu.tomsk.ru/shkola-molodogo-uchitelya/</t>
  </si>
  <si>
    <t>МБОУ "Наргинская СОШ"</t>
  </si>
  <si>
    <t>не имеется</t>
  </si>
  <si>
    <t>имеется, не опубликовано</t>
  </si>
  <si>
    <t>МБОУ "Сарафановская СОШ"</t>
  </si>
  <si>
    <t>МБДОУ д/с "Ромашка"</t>
  </si>
  <si>
    <t>http://mol-romashka.dou.tomsk.ru/wp-content/uploads/2021/04/Programma-po-rabote-s-molodymi-pedagogami-K-vershinam-masterstva.pdf</t>
  </si>
  <si>
    <t> http://mol-romashka.dou.tomsk.ru/nastavnichestvo/</t>
  </si>
  <si>
    <t>http://mol-romashka.dou.tomsk.ru/wp-content/uploads/2021/04/programma-podderzhki-i-soprovozhdeniya-molodyh-pedagogov-v-MBDOU-detskij-sad-Romashka.pdf</t>
  </si>
  <si>
    <t>МБДОУ д/с "Малыш"</t>
  </si>
  <si>
    <t> http://mol-malysh.dou.tomsk.ru/molodye-pedagogi/</t>
  </si>
  <si>
    <t>http://mol-malysh.dou.tomsk.ru/wp-content/uploads/2021/04/Programma-nastavnichestva-SHkola-molodogo-pedagoga.pdf</t>
  </si>
  <si>
    <t>МБДОУ Д/С "Светлячок"</t>
  </si>
  <si>
    <t> http://mol-svet.dou.tomsk.ru/</t>
  </si>
  <si>
    <t>http://mol-svet.dou.tomsk.ru/wp-content/uploads/2022/01/Polozhenie-o-nastavnichestve-v-MBDOU-ds-Svetlyachok.docx</t>
  </si>
  <si>
    <t>МБОУ ДО "ДДТ" с. Молчанова</t>
  </si>
  <si>
    <t>http://mol-ddt.dou.tomsk.ru/wp-content/uploads/2021/12/Programma-nastavnichestva.pdf</t>
  </si>
  <si>
    <t>МАОУ ДО "Молчановская ДЮСШ"</t>
  </si>
  <si>
    <t xml:space="preserve">нет </t>
  </si>
  <si>
    <t>http://mol-uoml.edu.tomsk.ru/glavnoe-menu/podderjka-molodih-pedagogov/</t>
  </si>
  <si>
    <t>http://mol-uoml.edu.tomsk.ru/glavnoe-menu/razvitie-nastavnichestva/</t>
  </si>
  <si>
    <t>http://mol-uoml.edu.tomsk.ru/wp-content/uploads/2020/07/Prikaz----156-02.07.2020-Ob-utverzhdenii-munitsipalnoy-tselevoy-programmyi-razvitiya-sistemyi-nastavnichestva-v-sfere-obshhego-obrazovaniya-Molchanovskogo-rayona-1.pdf</t>
  </si>
  <si>
    <t xml:space="preserve">Маслякова  Светлана Васильевна </t>
  </si>
  <si>
    <t>контактный телефон и адрес электнной почты 8 (38 256) 22 8 23 massvetl06@gmail.com</t>
  </si>
  <si>
    <t>Управление образования Администрации Зырянского района</t>
  </si>
  <si>
    <t>МОУ «Высоковская СОШ»</t>
  </si>
  <si>
    <t>https://vys-school.obr70.ru/item/254420</t>
  </si>
  <si>
    <t>МОУ «Чердатская СОШ»</t>
  </si>
  <si>
    <t>http://zyr-chrschool.edu.tomsk.ru/razvitie-nastavnichestva/</t>
  </si>
  <si>
    <t xml:space="preserve">да </t>
  </si>
  <si>
    <t>МБОУ «Дубровская ООШ»</t>
  </si>
  <si>
    <t>http://zyr-dbschool.edu.tomsk.ru/nastavnichestvo</t>
  </si>
  <si>
    <t>http://zyr-dbschool.edu.tomsk.ru/nastavnichestvo/</t>
  </si>
  <si>
    <t>МБОУ «Семёновская ООШ»</t>
  </si>
  <si>
    <t>http://sem.tomedu.ru/dopolnitelnaya-informatsiya/razvitie-nastavnichestva/</t>
  </si>
  <si>
    <t>МБОУ «Берлинская ООШ»</t>
  </si>
  <si>
    <t>http://berschool.ucoz.net/index/nastavnichestvo/0-176</t>
  </si>
  <si>
    <t>МБОУ «Причулымская ООШ»</t>
  </si>
  <si>
    <t>http://zyr-pchschool.edu.tomsk.ru/?page_id=6163</t>
  </si>
  <si>
    <t xml:space="preserve"> да</t>
  </si>
  <si>
    <t>МБОУ «Зырянская СОШ»</t>
  </si>
  <si>
    <t>https://www.zyr.su/documents/nastavnichestvo/</t>
  </si>
  <si>
    <t>МОУ «Михайловская СОШ»</t>
  </si>
  <si>
    <t>https://zyr-mhschool.edu.tomsk.ru/nastavnichestvo.html</t>
  </si>
  <si>
    <t>МБДОУ "Причулымский детский сад"</t>
  </si>
  <si>
    <t>http://dou-prichulym.tomedu.ru/wp-content/uploads/2021/11/Nastavnichestvo.pdf</t>
  </si>
  <si>
    <t>МБДОУ "Зырянский детский сад"</t>
  </si>
  <si>
    <t>http://dsz.tomedu.ru/nastavnichestvo/</t>
  </si>
  <si>
    <t>МБДОУ "Семёновский детский сад"</t>
  </si>
  <si>
    <t>https://sds.zyr.su/wp-content/uploads/2022/05/Наставничество.pdf</t>
  </si>
  <si>
    <t>МАОУ ДО "Дом детского творчества"</t>
  </si>
  <si>
    <t>http://zyr-ddt.edu.tomsk.ru/razvitie-nastavnichestva/</t>
  </si>
  <si>
    <t>МАОУ ДО "ДЮСШ"</t>
  </si>
  <si>
    <t>https://sport.zyr.su/%d1%80%d0%b0%d0%b7%d0%b2%d0%b8%d1%82%d0%b8%d0%b5-%d0%bd%d0%b0%d1%81%d1%82%d0%b0%d0%b2%d0%bd%d0%b8%d1%87%d0%b5%d1%81%d1%82%d0%b2%d0%b0/</t>
  </si>
  <si>
    <t>https://sport.zyr.su/%d1%80%d0%b0%d0%b7%d0%b2%d0%b8%d1%82%d0%b8%d0%b5-%d0%bd%d0%b0%d1%81%d1%82%d0%b0%d0%b2%d0%bd%d0%b8%d1%87%d0%b5%d1%81%d1%82%d0%b2%d0%b0/https://sport.zyr.su/%d1%80%d0%b0%d0%b7%d0%b2%d0%b8%d1%82%d0%b8%d0%b5-%d0%bd%d0%b0%d1%81%d1%82%d0%b0%d0%b2%d0%bd%d0%b8%d1%87%d0%b5%d1%81%d1%82%d0%b2%d0%b0/</t>
  </si>
  <si>
    <t>Самойлова Анна Леонидовна</t>
  </si>
  <si>
    <t>8(38243)38-147 доб. 178; UOZYR@yandex.ru</t>
  </si>
  <si>
    <t>Управление образования Администрации Верхнекетского района</t>
  </si>
  <si>
    <t xml:space="preserve"> </t>
  </si>
  <si>
    <t>МАОУ "БСШ №2"</t>
  </si>
  <si>
    <t>http://ver-belschool2.edu.tomsk.ru/nastavnichestvo/</t>
  </si>
  <si>
    <t>МБОУ "Белоярская СОШ №1"</t>
  </si>
  <si>
    <t>https://www.bsch1.ru/nastavnichestvo/</t>
  </si>
  <si>
    <t>МБОУ "Катайгинская СОШ"</t>
  </si>
  <si>
    <t>ООО "Инфоурок"</t>
  </si>
  <si>
    <t>http://ver-katschool.edu.tomsk.ru/shkola-molodogo-uchitelya/</t>
  </si>
  <si>
    <t>МБОУ "Сайгинская СОШ"</t>
  </si>
  <si>
    <t>http://ver-saigschool.edu.tomsk.ru/category/metodicheskaya-rabota/</t>
  </si>
  <si>
    <t>http://ver-saigschool.edu.tomsk.ru/wp-content/uploads/2012/11/polozhenie-o-nastavnichestve.pdf</t>
  </si>
  <si>
    <t>МБОУ "Степановская СОШ"</t>
  </si>
  <si>
    <t>https://ver-stepschool.ru/upravlyayushhij-sovet-2/</t>
  </si>
  <si>
    <t>МБОУ "Ягоднинская СОШ"</t>
  </si>
  <si>
    <t>МБОУ "Клюквинская СОШИ"</t>
  </si>
  <si>
    <t>Наставничество (tomsk.ru)</t>
  </si>
  <si>
    <t>Наставничество в образовании (tomsk.ru)</t>
  </si>
  <si>
    <t>Приказ № 182 от 01.09.2021_о закреплении наставников.PDF (tomsk.ru)</t>
  </si>
  <si>
    <t>5000 + 1000  (стипендия и выплата молодым специалистам)</t>
  </si>
  <si>
    <t>МАДОУ "Верхнекетский детский сад"</t>
  </si>
  <si>
    <t>1000</t>
  </si>
  <si>
    <t>МАУ ДО "РДТ" Верхнекетского района Томской области</t>
  </si>
  <si>
    <t>Отдел образования Администрации Кожевниковского района</t>
  </si>
  <si>
    <t>МКОУ "Зайцевская ООШ"</t>
  </si>
  <si>
    <t>http://kog-zaschool.edu.tomsk.ru/nastavnichestvo/</t>
  </si>
  <si>
    <t>МАОУ "Кожевниковская СОШ №2"</t>
  </si>
  <si>
    <t>http://kog-kgschool.edu.tomsk.ru/olimpiadyi/shkola-molodogo-uchitelya/</t>
  </si>
  <si>
    <t xml:space="preserve">стимулирующие выплаты </t>
  </si>
  <si>
    <t>МКОУ "Елгайская ООШ"</t>
  </si>
  <si>
    <t>МКОУ "Новопокровская ООШ"</t>
  </si>
  <si>
    <t>http://kog-npokschool.edu.tomsk.ru/nastavnichestvo/ </t>
  </si>
  <si>
    <t>200.00</t>
  </si>
  <si>
    <t>МКОУ "Новосергеевская ООШ"</t>
  </si>
  <si>
    <t xml:space="preserve">http://kog-nsergschool.edu.tomsk.ru/svedeniya-ob-obrazovatelnoy-organizatsii/obrazovanie/nastavnichestvo/  </t>
  </si>
  <si>
    <t xml:space="preserve">http://kog-nsergschool.edu.tomsk.ru/svedeniya-ob-obrazovatelnoy-organizatsii/obrazovanie/nastavnichestvo/ </t>
  </si>
  <si>
    <t xml:space="preserve">не имеется </t>
  </si>
  <si>
    <t>МКОУ "Малиновская ООШ"</t>
  </si>
  <si>
    <t>http://kog-malschool.edu.tomsk.ru/nastavnichestvo/</t>
  </si>
  <si>
    <t>МКОУ "Батуринская ООШ"</t>
  </si>
  <si>
    <t>http://kog-batschool.edu.tomsk.ru/?s=%D0%BD%D0%B0%D1%81%D1%82%D0%B0%D0%B2%D0%BD%D0%B8%D1%87%D0%B5%D1%81%D1%82%D0%B2%D0%BE&amp;search</t>
  </si>
  <si>
    <t>МКОУ "Базойская ООШ"</t>
  </si>
  <si>
    <t>http://kog-bazschool.edu.tomsk.ru/nastavnichestvo/</t>
  </si>
  <si>
    <t>http://kog-bazschool.edu.tomsk.ru/wp-content/uploads/2022/03/polozhenie-nastavnichestvo.docx</t>
  </si>
  <si>
    <t>МКОУ "Песочнодубровская СОШ"</t>
  </si>
  <si>
    <t>МКОУ "Староювалинская ООШ"</t>
  </si>
  <si>
    <t>http://kog-stuvschool.edu.tomsk.ru/nastavnichestvo/</t>
  </si>
  <si>
    <t>МКОУ "Вороновская СОШ"</t>
  </si>
  <si>
    <t>http://kog-voronschool.edu.tomsk.ru/nastavnichestvo/</t>
  </si>
  <si>
    <t>МКОУ "Уртамская СОШ"</t>
  </si>
  <si>
    <t>http://kog-urtschool.edu.tomsk.ru/nastavnichestvo/</t>
  </si>
  <si>
    <t>МКОУ "Чилинская СОШ"</t>
  </si>
  <si>
    <t>http://kog-chilschool.edu.tomsk.ru/наставничество/</t>
  </si>
  <si>
    <t>МКОУ "Осиновская СОШ"</t>
  </si>
  <si>
    <t>kog-osschool.edu.tomsk.ru</t>
  </si>
  <si>
    <t>100.00</t>
  </si>
  <si>
    <t>МАОУ "Кожевниковская СОШ №1"</t>
  </si>
  <si>
    <t>http://kschool1.com/index/nastavnichestvo/0-442</t>
  </si>
  <si>
    <t>МКДОУ "ЦРР -  д/с "Колокольчик"</t>
  </si>
  <si>
    <t>http://kog-kolokolchik.dou.tomsk.ru/nastavnichestvo/</t>
  </si>
  <si>
    <t>МКДОУ д/с "Солнышко"</t>
  </si>
  <si>
    <t>http://kog-solnyshko.dou.tomsk.ru/wp-content/uploads/2021/12/polozhenie-o-dvizhenii-nastavnichestva.pdf</t>
  </si>
  <si>
    <t>МКДОУ Детский сад "Сказка"</t>
  </si>
  <si>
    <t>МКДОУ "Детский сад "Дружок"</t>
  </si>
  <si>
    <t>МКДОУ "д/с "Теремок"</t>
  </si>
  <si>
    <t>МКОУДО «ДДТ»</t>
  </si>
  <si>
    <t>МКОУ ДО "Кожевниковская районная ДЮСШ им. Н. И. Вакурина"</t>
  </si>
  <si>
    <t>Управление образования администрации Асиновского района Томской области</t>
  </si>
  <si>
    <t>МАОУ-СОШ № 1 города Асино Томской области</t>
  </si>
  <si>
    <t>https://asino1.tomschool.ru/?section_id=35</t>
  </si>
  <si>
    <t>https://asino1.tomschool.ru/upload/tomscasino1_new/files/96/b0/96b0bb7978b5080c4744f25a8d7e6169.pdf</t>
  </si>
  <si>
    <t>МАОУ гимназия №2 города Асино Томской области</t>
  </si>
  <si>
    <t>https://gim2.tomschool.ru/?section_id=79</t>
  </si>
  <si>
    <t>https://gim2.tomschool.ru/upload/tomscgim2_new/files/fe/e5/fee53f710b78c17d3333e462a7ad46c4.pdf</t>
  </si>
  <si>
    <t>МАОУ-СОШ №4 город Асино Томской области</t>
  </si>
  <si>
    <t>https://shk4.tomschool.ru/?section_id=95</t>
  </si>
  <si>
    <t>МАОУ "ОШ № 5 г.Асино"</t>
  </si>
  <si>
    <t>https://osh5.tomschool.ru/?section_id=300</t>
  </si>
  <si>
    <t>https://osh5.tomschool.ru/upload/tomscosh5_new/files/69/5b/695bfb61dee1fe0f23ef7217eaeee78f.pdf</t>
  </si>
  <si>
    <t>МБОУ-вечерняя(сменная) общеобразовательная школа № 9 города Асино Томской области</t>
  </si>
  <si>
    <t>МКОУ "ОШ ОВЗ № 10 города Асино"</t>
  </si>
  <si>
    <t>http://as-school10.edu.tomsk.ru/nastavnichestvo/</t>
  </si>
  <si>
    <t>МАОУ-СОШ села Батурино Асиновского района Томской области</t>
  </si>
  <si>
    <t>https://baturino.tomschool.ru/?section_id=91</t>
  </si>
  <si>
    <t>https://baturino.tomschool.ru/upload/tomscbaturino_new/files/65/b5/65b5c0fd50aa110387624a491e76828e.pdf</t>
  </si>
  <si>
    <t>МБОУ - ООШ с. Больше-Дорохово Асиновского района Томской области</t>
  </si>
  <si>
    <t>https://bdoroxovo.tomschool.ru/?section_id=79</t>
  </si>
  <si>
    <t>https://bdoroxovo.tomschool.ru/upload/tomscbdoroxovo_new/files/eb/9c/eb9c7e411e3410bc8635a79671d110b4.pdf</t>
  </si>
  <si>
    <t>МАОУ - СОШ с. Минаевки Асиновского района Томской области</t>
  </si>
  <si>
    <t>http://as-minscool.ucoz.net/index/nastavnichestvo/0-140</t>
  </si>
  <si>
    <t>МАОУ - СОШ с. Новиковки Асиновского района Томской области</t>
  </si>
  <si>
    <t>https://novic.tomschool.ru/?section_id=165</t>
  </si>
  <si>
    <t>https://novic.tomschool.ru/?section_id=166</t>
  </si>
  <si>
    <t>МАОУ "СОШ с. Ново-Кусково Асиновского района Томской области"</t>
  </si>
  <si>
    <t>http://as-nkusschool.edu.tomsk.ru/%d0%bd%d0%b0%d1%81%d1%82%d0%b0%d0%b2%d0%bd%d0%b8%d1%87%d0%b5%d1%81%d1%82%d0%b2%d0%be-2/</t>
  </si>
  <si>
    <t>МБОУ - СОШ с. Новониколаевки Асиновского района Томской области</t>
  </si>
  <si>
    <t>https://novonikolaevka.tomschool.ru/?section_id=46</t>
  </si>
  <si>
    <t>https://novonikolaevka.tomschool.ru/upload/tomscnovonikolaevka_new/files/6a/8e/6a8e2f70b591be0b2ed70aba076c7f58.pdf</t>
  </si>
  <si>
    <t>МАОУ - СОШ с. Ягодного Асиновского района Томской области</t>
  </si>
  <si>
    <t>http://as-yagschool.edu.tomsk.ru/nastavnichestvo/</t>
  </si>
  <si>
    <t>http://as-yagschool.edu.tomsk.ru/wp-content/uploads/2022/05/Polozhenie-o-nastavnichestve-1.pdf</t>
  </si>
  <si>
    <t>МАДОУ "Детский сад №2 "Пчёлка" г. Асино Томской области</t>
  </si>
  <si>
    <t>http://as-pchelka.dou.tomsk.ru/nastavnichestvo/</t>
  </si>
  <si>
    <t>МАДОУ №3 "Радуга"</t>
  </si>
  <si>
    <t>http://as-raduga.dou.tomsk.ru/nastavnichestvo-v-dou/</t>
  </si>
  <si>
    <t>МАДОУ №4 "Журавушка"</t>
  </si>
  <si>
    <t>https://asino4.tvoysadik.ru/?section_id=16</t>
  </si>
  <si>
    <t>https://asino4.tvoysadik.ru/upload/tsasino4_new/files/82/f4/82f453017ee4932531dbaf3120c3bbd8.pdf</t>
  </si>
  <si>
    <t>МАДОУ: детский сад № 5 "Белочка"</t>
  </si>
  <si>
    <t>http://as-belochka.dou.tomsk.ru/nastavnichestvo/</t>
  </si>
  <si>
    <t>МАДОУ: детский сад №16 "Солнышко"</t>
  </si>
  <si>
    <t>http://as-solnishko.dou.tomsk.ru/nastavnichestvo/</t>
  </si>
  <si>
    <t>МБДОУ: детский сад № 18 "Сказка"</t>
  </si>
  <si>
    <t>http://as-skazka.dou.tomsk.ru/nastavnichestvo-v-dou/</t>
  </si>
  <si>
    <t>МБДОУ: детский сад "Рыбка"</t>
  </si>
  <si>
    <t>ГОУ ДПО (ПК) С «Кузбасский региональный институт повышения квалификации и переподготовки работников образования»</t>
  </si>
  <si>
    <t>https://ribka.tvoysadik.ru/?section_id=66</t>
  </si>
  <si>
    <t>https://ribka.tvoysadik.ru/upload/tsribka_new/files/9e/fd/9efd2b461d2b7439b443f064b966cb21.pdf</t>
  </si>
  <si>
    <t>МАОУДО ДЮСШ № 1 г.Асино</t>
  </si>
  <si>
    <t>https://asinosport.ru/nastavnik</t>
  </si>
  <si>
    <t>МАОУ ДО ДЮСШ № 2 города Асино Томской области</t>
  </si>
  <si>
    <t>https://asino-srort.tomschool.ru/?section_id=123</t>
  </si>
  <si>
    <t>https://asino-srort.tomschool.ru/upload/tomscasino_srort_new/files/a4/34/a434e4b239e718ceae0cdb92cde5341a.pdf</t>
  </si>
  <si>
    <t>МАОУДО - Центр творчества детей и молодежи, МАОУДО ЦТДМ</t>
  </si>
  <si>
    <t xml:space="preserve">Серков </t>
  </si>
  <si>
    <t xml:space="preserve">Максим </t>
  </si>
  <si>
    <t>Юрьевич</t>
  </si>
  <si>
    <t>8(38241) 2-36-87        uprobr@asino.gov70.ru</t>
  </si>
  <si>
    <t>Отдел образования Администрации Бакчарского района</t>
  </si>
  <si>
    <t>МБОУ "Бакчарская СОШ"</t>
  </si>
  <si>
    <t xml:space="preserve"> http://bak-schoolbakchar.edu.tomsk.ru/metodicheskaya-rabota/opyit-rabotyi-pedagogov/, http://bak-schoolbakchar.edu.tomsk.ru/wp-content/uploads/2020/06/programma-nastavnichestva.pdf</t>
  </si>
  <si>
    <t xml:space="preserve">http://bak-schoolbakchar.edu.tomsk.ru/wp-content/uploads/2020/06/programma-_shkola-molodogo-pedagoga.pdf, </t>
  </si>
  <si>
    <t>МБОУ "Парбигская СОШ им. М.Т. Калашникова"</t>
  </si>
  <si>
    <t>МКОУ "Крыловская школа-интернат"</t>
  </si>
  <si>
    <t>МКОУ "Большегалкинская СОШ"</t>
  </si>
  <si>
    <t>http://bak-bolschool.edu.tomsk.ru/obrazovanie/nastavnichestvo/</t>
  </si>
  <si>
    <t>365 руб. ( 5% от должностного оклада)</t>
  </si>
  <si>
    <t>5000 руб. -доплата школьная молодым учителям, 1000 руб. -надбавка молодой специалист; 4000 руб. - надбавка молодой учитель</t>
  </si>
  <si>
    <t>МКОУ "Вавиловская СОШ"</t>
  </si>
  <si>
    <t>МКОУ "Высокоярская СОШ"</t>
  </si>
  <si>
    <t>МКОУ "Плотниковская СОШ"</t>
  </si>
  <si>
    <t>МКОУ "Поротниковская СОШ"</t>
  </si>
  <si>
    <t>http://bak-porschool.edu.tomsk.ru/?page_id=184</t>
  </si>
  <si>
    <t>МБДОУ «ЦРР - д/с с. Бакчара»</t>
  </si>
  <si>
    <t>МБДОУ «Бакчарский д/с №2 общеразвивающего вида»</t>
  </si>
  <si>
    <t>МБОУ ДО "Бакчарский ЦДО"</t>
  </si>
  <si>
    <t>МБУДО "Бакчарская ДЮСШ"</t>
  </si>
  <si>
    <t>МБОУДО "Бакчарская ДШИ"</t>
  </si>
  <si>
    <t>МКОУДО "Парбигская ДМШ"</t>
  </si>
  <si>
    <t>Чугунова Анна Владимировна</t>
  </si>
  <si>
    <t>89138654710, zorina_1996@inbox.ru</t>
  </si>
  <si>
    <t>МКУ "Управление образования Администрации Кривошеинского района Томской области"</t>
  </si>
  <si>
    <t>МБОУ "Белобугорская ООШ"</t>
  </si>
  <si>
    <t>МБОУ "Иштанская ООШ"</t>
  </si>
  <si>
    <t>МБОУ "Малиновская ООШ"</t>
  </si>
  <si>
    <t>МБОУ "Новокривошеинская ООШ"</t>
  </si>
  <si>
    <t>МБОУ "Кривошеинская СОШ им. Героя Советского Союза Ф.М. Зинченко"</t>
  </si>
  <si>
    <t>МБОУ "Володинская СОШ"</t>
  </si>
  <si>
    <t>МБОУ "Красноярская СОШ"</t>
  </si>
  <si>
    <t>МБОУ "Пудовская СОШ"</t>
  </si>
  <si>
    <t>МКОУ "Никольская ООШ"</t>
  </si>
  <si>
    <t>МКОУ "Петровская ООШ"</t>
  </si>
  <si>
    <t>МДОУ "Берёзка" села Кривошеина</t>
  </si>
  <si>
    <t>МБДОУ д/с "Колосок"</t>
  </si>
  <si>
    <t>МБДОУ "Улыбка" села Пудовки</t>
  </si>
  <si>
    <t>МБОУ ДО «ДДТ»</t>
  </si>
  <si>
    <t>МБОУ ДО «ДЮСШ»</t>
  </si>
  <si>
    <t>МБОУ ДО «Кривошеинская ДШИ»</t>
  </si>
  <si>
    <t>Куксенок  </t>
  </si>
  <si>
    <t>Ирина </t>
  </si>
  <si>
    <t>Геннадьевна </t>
  </si>
  <si>
    <t>8 (38 251) 2 26 82       ikuxenok@yandex.ru </t>
  </si>
  <si>
    <t>Управление образования, опеки и попечительства муниципального образования «Каргасокский район»</t>
  </si>
  <si>
    <t>МБОУ "Каргасокская СОШ №2"</t>
  </si>
  <si>
    <t>МБОУ "Каргасокская СОШ-интернат №1"</t>
  </si>
  <si>
    <t>МБОУ "Нововасюганская СОШ"</t>
  </si>
  <si>
    <t>МКОУ "Киндальская НОШ"</t>
  </si>
  <si>
    <t>МКОУ "Усть-Тымская ООШ"</t>
  </si>
  <si>
    <t>МКОУ "Березовская ООШ"</t>
  </si>
  <si>
    <t>МКОУ "Сосновская ООШ"</t>
  </si>
  <si>
    <t>МКОУ "Мыльджинская ООШ"</t>
  </si>
  <si>
    <t>МКОУ "Напасская ООШ"</t>
  </si>
  <si>
    <t>МКОУ "Староюгинская ООШ"</t>
  </si>
  <si>
    <t>МКОУ "Тымская ООШ"</t>
  </si>
  <si>
    <t>МКОУ "Киевская ООШ"</t>
  </si>
  <si>
    <t>МКОУ "Павловская ООШ"</t>
  </si>
  <si>
    <t>МКОУ "Средневасюганская СОШ"</t>
  </si>
  <si>
    <t>МКОУ "Новоюгинская СОШ"</t>
  </si>
  <si>
    <t>МКОУ "Вертикосская СОШ"</t>
  </si>
  <si>
    <t>МКОУ "Среднетымская СОШ"</t>
  </si>
  <si>
    <t>МБДОУ "Каргасокский д/с №1"</t>
  </si>
  <si>
    <t>МБДОУ "Каргасокский д/с №3"</t>
  </si>
  <si>
    <t>МБДОУ "Средневасюганский д/с №6"</t>
  </si>
  <si>
    <t>МБДОУ "Среднетымский д/с №9"</t>
  </si>
  <si>
    <t>МБДОУ "Павловский д/с №15"</t>
  </si>
  <si>
    <t>МБДОУ "Новоюгинский д/с №20"</t>
  </si>
  <si>
    <t>МБДОУ "Д/с №22 п. Нефтяников"</t>
  </si>
  <si>
    <t>МБДОУ "Нововасюганский д/с №23"</t>
  </si>
  <si>
    <t>МБДОУ "Каргасокский д/с №27"</t>
  </si>
  <si>
    <t>МБДОУ "Каргасокский д/с №34"</t>
  </si>
  <si>
    <t>МБОУ ДО "Каргасокская ДЮСШ"</t>
  </si>
  <si>
    <t>МБОУ ДО "Каргасокский ДДТ"</t>
  </si>
  <si>
    <t>Муниципальное казенное учреждение Управление образования Администрации Первомайского района</t>
  </si>
  <si>
    <t>МАОУ Альмяковская ООШ</t>
  </si>
  <si>
    <t>МАОУ Аргат-Юльская СОШ</t>
  </si>
  <si>
    <t>МАОУ Сергеевская СОШ</t>
  </si>
  <si>
    <t>МАОУ Улу-Юльская СОШ</t>
  </si>
  <si>
    <t>https://ulu-ul.tomschool.ru/?section_id=61</t>
  </si>
  <si>
    <t>https://ulu-ul.tomschool.ru/?section_id=137</t>
  </si>
  <si>
    <t>МБОУ Ежинская ООШ</t>
  </si>
  <si>
    <t>МБОУ Торбеевская ООШ</t>
  </si>
  <si>
    <t>МБОУ Беляйская ООШ</t>
  </si>
  <si>
    <t>МБОУ ООШ п.Новый</t>
  </si>
  <si>
    <t>МАОУ Туендатская ООШ</t>
  </si>
  <si>
    <t>МБОУ Берёзовская СОШ Первомайского района</t>
  </si>
  <si>
    <t>МБОУ Комсомольская СОШ</t>
  </si>
  <si>
    <t>МБОУ Куяновская СОШ</t>
  </si>
  <si>
    <t>МБОУ Ореховская СОШ</t>
  </si>
  <si>
    <t>МБОУ Первомайская СОШ</t>
  </si>
  <si>
    <t>МБДОУ Комсомольский детский сад</t>
  </si>
  <si>
    <t>МАДОУ детский сад "Родничок" Первомайского района</t>
  </si>
  <si>
    <t>МБДОУ детский сад "Берёзка"</t>
  </si>
  <si>
    <t>МБДОУ детский сад "Сказка"</t>
  </si>
  <si>
    <t>МБДОУ детский сад "Светлячок "</t>
  </si>
  <si>
    <t>МБДОУ Улу-Юльский детский сад</t>
  </si>
  <si>
    <t>МБОУ ДО "ЦДОД"</t>
  </si>
  <si>
    <t>МБОУ ДОД "Первомайская ДЮСШ"</t>
  </si>
  <si>
    <t>ф й</t>
  </si>
  <si>
    <t>МАОУ "СОШ № 2"</t>
  </si>
  <si>
    <t>http://school2kolp.ru/kollektpv/nastavnichestvo/</t>
  </si>
  <si>
    <t>МАОУ "СОШ № 4 им. Е.А. Жданова" г. Колпашево</t>
  </si>
  <si>
    <t>http://kolpschool4.edu.tomsk.ru/metodkabinet/nastavnichestvo/</t>
  </si>
  <si>
    <t>МБОУ "СОШ № 5"</t>
  </si>
  <si>
    <t>http://kolpschool5.edu.tomsk.ru/?page_id=8729</t>
  </si>
  <si>
    <t>МАОУ "СОШ № 7"</t>
  </si>
  <si>
    <t>http://kolpschool7.tom.ru/metodicheskiy-kabinet/rabota-s-molodymi-nachinayushhimi-specialistami/</t>
  </si>
  <si>
    <t>МКОУ "ОСОШ"</t>
  </si>
  <si>
    <t>http://kolp-smschool.edu.tomsk.ru/nastavnichestvo-molodyih-pedagogov/</t>
  </si>
  <si>
    <t>МБОУ "Инкинская СОШ"</t>
  </si>
  <si>
    <t>Академия наставников, дистанционный курс "Наставничество, как система"</t>
  </si>
  <si>
    <t>http://kolp-inkschool.edu.tomsk.ru/rabota-s-molodymi-spetsialistami/</t>
  </si>
  <si>
    <t>http://kolp-inkschool.edu.tomsk.ru/pamyatki-molodomu-pedagogu/</t>
  </si>
  <si>
    <t>http://kolp-inkschool.edu.tomsk.ru/wp-content/uploads/2022/03/Polozhenie-po-nastavnichestvu.pdf</t>
  </si>
  <si>
    <t>Да</t>
  </si>
  <si>
    <t>МКОУ "Новогоренская СОШ"</t>
  </si>
  <si>
    <t>МБОУ "Новоселовская СОШ"</t>
  </si>
  <si>
    <t>https://kolp-nvschool.edu.tomsk.ru/nastavnichestvo/</t>
  </si>
  <si>
    <t>МБОУ "Саровская СОШ"</t>
  </si>
  <si>
    <t>http://kolp-sarschool.edu.tomsk.ru/nastavnichestvo/</t>
  </si>
  <si>
    <t>МБОУ "Тогурская СОШ им. С.В. Маслова"</t>
  </si>
  <si>
    <t>http://togur-school.tom.ru/nastavnichestvo/</t>
  </si>
  <si>
    <t>МБОУ "Чажемтовская СОШ"</t>
  </si>
  <si>
    <t>http://kolp-chaschool.edu.tomsk.ru/metodicheskaya-kopilka/nastavnichestvo/nastavnichestvo-pedagogov/</t>
  </si>
  <si>
    <t>http://kolp-chaschool.edu.tomsk.ru/metodicheskaya-kopilka/nastavnichestvo/</t>
  </si>
  <si>
    <t>http://kolp-chaschool.edu.tomsk.ru/wp-content/uploads/2021/10/polozhenie-o-nastavnichestve.pdf</t>
  </si>
  <si>
    <t>МКОУ "Копыловская ООШ"</t>
  </si>
  <si>
    <t>http://kolp-kopschool.edu.tomsk.ru/nastavnichestvo/</t>
  </si>
  <si>
    <t>МБОУ "Озеренская СОШ"</t>
  </si>
  <si>
    <t>http://kolp-ozschool.edu.tomsk.ru/wp-content/uploads/2022/03/plan-raboty-21-22.pdf</t>
  </si>
  <si>
    <t>http://kolp-ozschool.edu.tomsk.ru/svedeniya-ob-obrazovatelnoy-organizatsii-2/shkola-molodogo-uchitelya/</t>
  </si>
  <si>
    <t>МКОУ "Мараксинская ООШ"</t>
  </si>
  <si>
    <t>http://maraksasch.tom.ru/nastavnichestvo/</t>
  </si>
  <si>
    <t>МКОУ "Старо-Короткинская ООШ"</t>
  </si>
  <si>
    <t>http://kolp-stkschool.edu.tomsk.ru/nastavnichestvo/</t>
  </si>
  <si>
    <t>МАДОУ № 3</t>
  </si>
  <si>
    <t>http://kolp-ds3.dou.tomsk.ru/pamyatnye-daty-rossii/</t>
  </si>
  <si>
    <t>МАДОУ ЦРР Д/С "Золотой ключик"</t>
  </si>
  <si>
    <t>http://zol.dou.tomsk.ru/navigatsiya/nastavnichestvo/</t>
  </si>
  <si>
    <t>http://zol.dou.tomsk.ru/wp-content/uploads/2022/03/Polozhenie-o-nastavnichestve-.pdf</t>
  </si>
  <si>
    <t>МАДОУ №19</t>
  </si>
  <si>
    <t>http://ds19.dou.tomsk.ru/nastavnichestvo/</t>
  </si>
  <si>
    <t>МАДОУ №9</t>
  </si>
  <si>
    <t>http://sad9.tom.ru/WP/category/молодые-специалисты/</t>
  </si>
  <si>
    <t>http://sad9.tom.ru/WP/2018/10/10/положение-о-наставничестве-молодых-с/</t>
  </si>
  <si>
    <t>МБДОУ "Чажемтовский детский сад"</t>
  </si>
  <si>
    <t>https://chazhemto.tvoysadik.ru/?section_id=174</t>
  </si>
  <si>
    <t>https://chazhemto.tvoysadik.ru/?section_id=173</t>
  </si>
  <si>
    <t>https://chazhemto.tvoysadik.ru/upload/tschazhemto_new/files/8a/6e/8a6e6c08aab50cdb6f4ab559f8d2b300.pdf</t>
  </si>
  <si>
    <t>МАДОУ №14</t>
  </si>
  <si>
    <t>http://mbdou14.dou.tomsk.ru/pedagogicheskoe-nastavnichestvo/</t>
  </si>
  <si>
    <t>МБУ ДО «ДЭБЦ»</t>
  </si>
  <si>
    <t xml:space="preserve">http://kolpdebz.tom.ru/наставничество/ </t>
  </si>
  <si>
    <t xml:space="preserve">http://kolpdebz.tom.ru/files/Pologenie%20o%20nastavnichestve.pdf </t>
  </si>
  <si>
    <t>МАУДО «ДЮСШ им. О.Рахматулиной»</t>
  </si>
  <si>
    <t>http://dush.tom.ru/molodie-specialist</t>
  </si>
  <si>
    <t>http://dush.tom.ru/wp-content/uploads/2021/06/nastavnichestvo-%E2%84%96-122-ot-01.09.2021.pdf</t>
  </si>
  <si>
    <t>МБУ ДО «ДЮЦ»</t>
  </si>
  <si>
    <t>http://www.kolpduc.tom.ru/nastavnichestvo</t>
  </si>
  <si>
    <t>http://www.kolpduc.tom.ru/files/plan/Pologenie_Nastavnik_Optimized.pdf</t>
  </si>
  <si>
    <t>МАУДО «ДШИ» г.Колпашево</t>
  </si>
  <si>
    <t>https://kol-dshi.tom.muzkult.ru/Nastavnichestvo</t>
  </si>
  <si>
    <t>Анянова Ольга Борисовна</t>
  </si>
  <si>
    <t xml:space="preserve">8(38254) 4 23 15, olgaiva.62@mail.ru </t>
  </si>
  <si>
    <t>РОО Администрации Тегульдетского района</t>
  </si>
  <si>
    <t>МКОУ "Тегульдетская СОШ"</t>
  </si>
  <si>
    <t>МКОУ "Белоярская средняя общеобразовательная школа"</t>
  </si>
  <si>
    <t>МКОУ "Черноярская СОШ"</t>
  </si>
  <si>
    <t>МКОУ "Берегаевская СОШ"</t>
  </si>
  <si>
    <t>МКОУ "Четь-Конторская ООШ"</t>
  </si>
  <si>
    <t>МКОУ "Красногорская основная общеобразовательная школа"</t>
  </si>
  <si>
    <t>МКОУ "Ново-Шумиловская НОШ"</t>
  </si>
  <si>
    <t>МКДОУ детский сад общеразвивающего вида "Ромашка"</t>
  </si>
  <si>
    <t>МКУДО "Тегульдетская ДЮСШ"</t>
  </si>
  <si>
    <t>МКУДОДДТ</t>
  </si>
  <si>
    <t>Общее образование:</t>
  </si>
  <si>
    <t xml:space="preserve"> МАДОУ №1</t>
  </si>
  <si>
    <t>МАДОУ № 2 г. Томска</t>
  </si>
  <si>
    <t>МБДОУ № 4 "Монтессори" г. Томска</t>
  </si>
  <si>
    <t>МАДОУ № 5</t>
  </si>
  <si>
    <t>МАДОУ №6</t>
  </si>
  <si>
    <t>МАДОУ № 8</t>
  </si>
  <si>
    <t>https://xn--8-7sblbd6eg.xn--80ashhqdf.xn--p1ai/wp-content/uploads/2022/03/%D0%9F%D0%BE%D0%BB%D0%BE%D0%B6%D0%B5%D0%BD%D0%B8%D0%B5-%D0%BE-%D0%BD%D0%B0%D1%81%D1%82%D0%B0%D0%B2%D0%BD%D0%B8%D1%87%D0%B5%D1%81%D1%82%D0%B2%D0%B5.pdf</t>
  </si>
  <si>
    <t>МАДОУ № 11</t>
  </si>
  <si>
    <t>МАДОУ № 13</t>
  </si>
  <si>
    <t>МАДОУ № 15</t>
  </si>
  <si>
    <t>http://madou15.dou.tomsk.ru/wp-content/uploads/2022/05/Novoe-polozhenie-o-nastavnichestve.pdf</t>
  </si>
  <si>
    <t>МБДОУ № 18</t>
  </si>
  <si>
    <t>https://детсад18.томсайт.рф/wp-content/uploads/2022/03/-o-nastavnichestve.pdf</t>
  </si>
  <si>
    <t>МБДОУ № 19</t>
  </si>
  <si>
    <t>МБДОУ № 21</t>
  </si>
  <si>
    <t>http://ds-21.dou.tomsk.ru/wp-content/uploads/2021/05/Polozhenie-o-nastavnichestve.pdf</t>
  </si>
  <si>
    <t>МАДОУ № 22</t>
  </si>
  <si>
    <t>МБДОУ № 23</t>
  </si>
  <si>
    <t>МАДОУ № 24</t>
  </si>
  <si>
    <t>МБДОУ № 27</t>
  </si>
  <si>
    <t>МАДОУ № 28</t>
  </si>
  <si>
    <t>МБДОУ № 30 г. Томска</t>
  </si>
  <si>
    <t>МАДОУ №33</t>
  </si>
  <si>
    <t>МБДОУ № 35</t>
  </si>
  <si>
    <t>http://ds-35.dou.tomsk.ru/wp-content/uploads/2022/05/Polozhenie-o-nastavnichestve.pdf</t>
  </si>
  <si>
    <t>МАДОУ № 38</t>
  </si>
  <si>
    <t>МАДОУ № 39</t>
  </si>
  <si>
    <t>МАДОУ № 40</t>
  </si>
  <si>
    <t>МАДОУ № 44 г. Томска</t>
  </si>
  <si>
    <t>http://dsad44.ru/wp-content/uploads/2015/10/Polozhenie-o-nastavnichestve-MADOU-----44-g.-Tomska.pdf</t>
  </si>
  <si>
    <t>стоимость балла</t>
  </si>
  <si>
    <t>1000 руб.</t>
  </si>
  <si>
    <t>МАДОУ № 45</t>
  </si>
  <si>
    <t>МБДОУ № 46</t>
  </si>
  <si>
    <t>http://ds-46.dou.tomsk.ru/wp-content/uploads/2022/05/Polozhenie-o-nastavnichestve-dou-46.pdf</t>
  </si>
  <si>
    <t>МАДОУ № 48</t>
  </si>
  <si>
    <t>МАДОУ № 50</t>
  </si>
  <si>
    <t>Документы - Оф. сайт Детского сада № 50 г. Томск (mdou50.ru)</t>
  </si>
  <si>
    <t>МАДОУ № 51</t>
  </si>
  <si>
    <t>МАДОУ № 53</t>
  </si>
  <si>
    <t>500 стоимость балла</t>
  </si>
  <si>
    <t>МАДОУ № 54</t>
  </si>
  <si>
    <t>http://dsad54.tom.ru/sites/default/files/files/Положение%20о%20наставничестве2184_2.pdf</t>
  </si>
  <si>
    <t>МАДОУ № 56</t>
  </si>
  <si>
    <t>МАДОУ №57</t>
  </si>
  <si>
    <t>МАДОУ № 60</t>
  </si>
  <si>
    <t>МАДОУ № 61</t>
  </si>
  <si>
    <t>http://ds-61.dou.tomsk.ru/wp-content/uploads/2022/03/Polozhenie-o-nastavnichestve-v-MADOU-61-g.pdf</t>
  </si>
  <si>
    <t xml:space="preserve">стоимость балла </t>
  </si>
  <si>
    <t>МБДОУ № 62</t>
  </si>
  <si>
    <t>МАДОУ № 63</t>
  </si>
  <si>
    <t>МБДОУ № 66</t>
  </si>
  <si>
    <r>
      <rPr>
        <b/>
        <sz val="9"/>
        <color theme="1"/>
        <rFont val="Calibri"/>
        <scheme val="minor"/>
      </rPr>
      <t>стоимость балла</t>
    </r>
    <r>
      <rPr>
        <b/>
        <sz val="14"/>
        <color theme="1"/>
        <rFont val="Calibri"/>
        <scheme val="minor"/>
      </rPr>
      <t xml:space="preserve"> </t>
    </r>
  </si>
  <si>
    <t>МАДОУ № 73</t>
  </si>
  <si>
    <t>МАДОУ № 76</t>
  </si>
  <si>
    <t>МАДОУ № 77</t>
  </si>
  <si>
    <t>МАДОУ № 79</t>
  </si>
  <si>
    <t>МАДОУ № 82</t>
  </si>
  <si>
    <t>МАДОУ № 83</t>
  </si>
  <si>
    <t>МАДОУ № 85</t>
  </si>
  <si>
    <t>МАДОУ № 86</t>
  </si>
  <si>
    <t>https://drive.google.com/file/d/1PsYpPp61gQpfygZ63h2VYZdrZySSY7C9/view</t>
  </si>
  <si>
    <t>МБДОУ № 88</t>
  </si>
  <si>
    <t>МБДОУ № 89</t>
  </si>
  <si>
    <t>МБДОУ № 93</t>
  </si>
  <si>
    <t>https://dou70.ru/93/images/21-22/doc/loc_akty/polozhenie_o_nastavnichestve_v_mbdouno93.pdf</t>
  </si>
  <si>
    <t>МАДОУ № 95</t>
  </si>
  <si>
    <t>МАДОУ №96</t>
  </si>
  <si>
    <t>МАДОУ № 99</t>
  </si>
  <si>
    <t>МАДОУ № 100</t>
  </si>
  <si>
    <t>МАДОУ № 102</t>
  </si>
  <si>
    <t>МБДОУ № 103</t>
  </si>
  <si>
    <t>МБДОУ № 104</t>
  </si>
  <si>
    <t>МБДОУ № 133</t>
  </si>
  <si>
    <t>МАДОУ № 134</t>
  </si>
  <si>
    <t>МАОУ  «Томский Хобби-центр»</t>
  </si>
  <si>
    <t>МБОУ ДО ДДТ «Планета» </t>
  </si>
  <si>
    <t>МАОУ ДО ДДТ «Созвездие» </t>
  </si>
  <si>
    <t>МАОУ «Планирование карьеры» </t>
  </si>
  <si>
    <t>МБОУ ДО ДДТ «Искорка» </t>
  </si>
  <si>
    <t>МБОУ ДОД ДДиЮ «Факел»</t>
  </si>
  <si>
    <t>МАОУ ДО ДДТ «У Белого озера» </t>
  </si>
  <si>
    <t>МАОУ ДО ДОО(П)Ц «Юниор» </t>
  </si>
  <si>
    <t>МАОУ ДО ДЮЦ «Звездочка» г. Томска</t>
  </si>
  <si>
    <t>МАОУ ДО ДТДиМ</t>
  </si>
  <si>
    <t>МАОУ ДО ДЮЦ «Синяя птица»</t>
  </si>
  <si>
    <t>МАОУ ДО ЦСФ</t>
  </si>
  <si>
    <t>МАОУ ДО ЦДТ «Луч» </t>
  </si>
  <si>
    <t>МБОУ ДО ДДЮ «Кедр» г. Томска</t>
  </si>
  <si>
    <t>МАОУДО ДШИ №4 г.Томска</t>
  </si>
  <si>
    <t xml:space="preserve">ИТОГО: </t>
  </si>
  <si>
    <t>Управление образования Чаинского района</t>
  </si>
  <si>
    <t>МАОУ "Подгорнская СОШ"</t>
  </si>
  <si>
    <t>http://psh257.ucoz.ru/index/nastavnichestvo/0-409</t>
  </si>
  <si>
    <t>http://psh257.ucoz.ru/Kadri/polozhenie_o_nastavnichestve.pdf</t>
  </si>
  <si>
    <t>МБОУ "Варгатёрская ООШ"</t>
  </si>
  <si>
    <t>МБОУ "Гореловская ООШ"</t>
  </si>
  <si>
    <t>МБОУ "Леботёрская ООШ"</t>
  </si>
  <si>
    <t>МБОУ "Нижнетигинская ООШ"</t>
  </si>
  <si>
    <t>МБОУ "Коломиногривская СОШ"</t>
  </si>
  <si>
    <t>МБОУ "Новоколоминская СОШ"</t>
  </si>
  <si>
    <t>МБОУ "Усть-Бакчарская СОШ"</t>
  </si>
  <si>
    <t>МКОУ "Чаинская школа-интернат"</t>
  </si>
  <si>
    <t>МБДОУ "Подгорнский детский сад "Берёзка"</t>
  </si>
  <si>
    <t>МБОУ ДО "Чаинская ДЮСШ"</t>
  </si>
  <si>
    <t>МБОУ ДО "Чаинский "ДДТ"</t>
  </si>
  <si>
    <t>МКУ "Отдел образования Администрация Шегарского района"</t>
  </si>
  <si>
    <t>МКОУ "Шегарская СОШ №1"</t>
  </si>
  <si>
    <t>http://sheg-school1.edu.tomsk.ru/sistema-nastavnichestva/</t>
  </si>
  <si>
    <t>500 рублей</t>
  </si>
  <si>
    <t>1000 руб</t>
  </si>
  <si>
    <t>МКОУ "Каргалинская ООШ"</t>
  </si>
  <si>
    <t>МКОУ "Малобрагинская ООШ"</t>
  </si>
  <si>
    <t>МКОУ «Анастасьевская СОШ»</t>
  </si>
  <si>
    <t>МКОУ «Баткатская СОШ»</t>
  </si>
  <si>
    <t>МКОУ "Бабарыкинская СОШ"</t>
  </si>
  <si>
    <t>http://sheg-babschool.edu.tomsk.ru/n-a-s-t-a-v-n-i-ch-e-s-t-v-o/</t>
  </si>
  <si>
    <t>МКОУ "Маркеловская СОШ"</t>
  </si>
  <si>
    <t>МКОУ «Монастырская СОШ»</t>
  </si>
  <si>
    <t xml:space="preserve">http://sheg-monschool.edu.tomsk.ru/shkola/nastavnichestvo/ </t>
  </si>
  <si>
    <t>МКОУ Побединская СОШ</t>
  </si>
  <si>
    <t>https://yadi.sk/i/d3IIWj1wwyHnmw</t>
  </si>
  <si>
    <t>700 руб</t>
  </si>
  <si>
    <t>1000 рублей</t>
  </si>
  <si>
    <t>МКОУ "Трубачевская ООШ"</t>
  </si>
  <si>
    <t>МКОУ "Шегарская СОШ №2"</t>
  </si>
  <si>
    <t>http://sheg-school2.edu.tomsk.ru/innovatsionnaya-deyatelnost-rvtsi/</t>
  </si>
  <si>
    <t>http://sheg-school2.edu.tomsk.ru/wp-content/uploads/2019/12/Polozhenie-o-nastavnichestve.pdf</t>
  </si>
  <si>
    <t>http://sheg-school2.edu.tomsk.ru/wp-content/uploads/2021/09/Prikaz-o-naznachenii-nastavnikov.pdf</t>
  </si>
  <si>
    <t>200 руб.</t>
  </si>
  <si>
    <t>5000 руб.</t>
  </si>
  <si>
    <t>МКОУ "Гусевская СОШ"</t>
  </si>
  <si>
    <t>http://sheg-gusschool.edu.tomsk.ru/nastavnichestvo-pedagogov/</t>
  </si>
  <si>
    <t>МКОУ "Вороновская НОШ"</t>
  </si>
  <si>
    <t>МКДОУ "Шегарский д/с № 1"</t>
  </si>
  <si>
    <t>МКДОУ "Шегарский детский сад № 2"</t>
  </si>
  <si>
    <t>http://sheg-ds2.dou.tomsk.ru/dokumentyi/obrazovanie/nastavnichestvo/</t>
  </si>
  <si>
    <t>http://sheg-ds2.dou.tomsk.ru/wp-content/uploads/2021/11/Polozhenie-o-nastavnichestve.pdf</t>
  </si>
  <si>
    <t>МКДОУ "Побединский детский сад "Лесная дача"</t>
  </si>
  <si>
    <t>http://forest.dou.tomsk.ru/svedeniya-ob-obrazovatelnoy-organizatsii-3/obrazovanie/obrazovatelnye-standarty/</t>
  </si>
  <si>
    <t>МКУ ДО «Шегарская СШ»</t>
  </si>
  <si>
    <t>МКУ ДО "ЦДТ"</t>
  </si>
  <si>
    <t>http://sheg-cdt.dou.tomsk.ru/wp-content/uploads/2021/12/polozhenie-o-nastavnichestve-TSDT.pdfhttp://sheg-cdt.dou.tomsk.ru/wp-content/uploads/2021/12/polozhenie-o-nastavnichestve-TSDT.pdfhttp://sheg-cdt.dou.tomsk.ru/wp-content/uploads/2021/12/polozhenie-o-nastavnichestve-TSDT.pdfhttp://sheg-cdt.dou.tomsk.ru/wp-content/uploads/2021/12/polozhenie-o-nastavnichestve-TSDT.pdfhttp://sheg-cdt.dou.tomsk.ru/wp-content/uploads/2021/12/polozhenie-o-nastavnichestve-TSDT.pdfhttp://sheg-cdt.dou.tomsk.ru/wp-content/uploads/2021/12/polozhenie-o-nastavnichestve-TSDT.pdfhttp://sheg-cdt.dou.tomsk.ru/wp-content/uploads/2021/12/polozhenie-o-nastavnichestve-TSDT.pdfhttp://sheg-cdt.dou.tomsk.ru/wp-content/uploads/2021/12/polozhenie-o-nastavnichestve-TSDT.pdfv</t>
  </si>
  <si>
    <t>`</t>
  </si>
  <si>
    <t>МАОУ «Итатская СОШ» Томского района</t>
  </si>
  <si>
    <t>МАОУ «Копыловская СОШ» Томского района</t>
  </si>
  <si>
    <t>МАОУ «Кафтанчиковская СОШ» Томского района</t>
  </si>
  <si>
    <t>МАОУ «Калтайская СОШ» Томского района</t>
  </si>
  <si>
    <t>МАОУ «Малиновская СОШ» Томского района</t>
  </si>
  <si>
    <t>МАОУ «Моряковская СОШ» Томского района</t>
  </si>
  <si>
    <t>1 (Фоксфорд)</t>
  </si>
  <si>
    <t xml:space="preserve">Да </t>
  </si>
  <si>
    <t>МАОУ «Лицей им. И.В.Авдзейко» Томского района</t>
  </si>
  <si>
    <t>http://spas-school.edu.tomsk.ru/rabota-s-molodymi-spetsialistami/</t>
  </si>
  <si>
    <t>МБОУ «Халдеевская ООШ» Томского района</t>
  </si>
  <si>
    <t>http://tom-halschool.edu.tomsk.ru/nastavnichestvo/</t>
  </si>
  <si>
    <t>МБОУ «Александровская СОШ» Томского района</t>
  </si>
  <si>
    <t>МБОУ «Басандайская СОШ им. Д.А.Козлова» Томского района</t>
  </si>
  <si>
    <t>МБОУ "Богашевская СОШ им.А.И. Федорова" Томского района</t>
  </si>
  <si>
    <t>http://tom-bgschool.edu.tomsk.ru/sveden/education/metodicheskij-sovet-shkoly/nastavnichestvo</t>
  </si>
  <si>
    <t>1300+5000</t>
  </si>
  <si>
    <t>МБОУ «Воронинская СОШ» Томского района</t>
  </si>
  <si>
    <t>МАОУ «Зональненская СОШ» Томского района</t>
  </si>
  <si>
    <t>МБОУ «Зоркальцевская СОШ» Томского района</t>
  </si>
  <si>
    <t>МБОУ «Корниловская СОШ» Томского района</t>
  </si>
  <si>
    <t>МБОУ «Курлекская СОШ» Томского района</t>
  </si>
  <si>
    <t>МБОУ «Кисловская СОШ» Томского района</t>
  </si>
  <si>
    <t>https://kislovka-school.obrpro.ru/documents/lokalnye-normativnye-akty-reglamentiruiushchie-o-9#include207870</t>
  </si>
  <si>
    <t>МБОУ «Лучановская СОШ»</t>
  </si>
  <si>
    <t>МБОУ «Мирненская СОШ» Томского района</t>
  </si>
  <si>
    <t>МБОУ «Молодежненская СОШ» Томского района</t>
  </si>
  <si>
    <t>http://tom-molschool.tom.eduru.ru/media/2021/12/03/1307867061/Polozhenie_ob_organizacii_nastavnichestva.pdf</t>
  </si>
  <si>
    <t>МБОУ «Межениновская СОШ» Томского района</t>
  </si>
  <si>
    <t>МБОУ «Мазаловская СОШ» Томского района</t>
  </si>
  <si>
    <t>МБОУ «Новоархангельская СОШ» Томского района</t>
  </si>
  <si>
    <t>МБОУ «Новорождественская СОШ» Томского района</t>
  </si>
  <si>
    <t>МБОУ «Нелюбинская СОШ» Томского района</t>
  </si>
  <si>
    <t>МБОУ «Наумовская СОШ» Томского района</t>
  </si>
  <si>
    <t>МБОУ «Октябрьская СОШ» Томского района</t>
  </si>
  <si>
    <t>МБОУ «Петуховская СОШ» Томского района</t>
  </si>
  <si>
    <t>МБОУ «Поросинская СОШ» Томского района</t>
  </si>
  <si>
    <t>МБОУ «Рассветовская СОШ» Томского района</t>
  </si>
  <si>
    <t>http://tom-rasschool.edu.tomsk.ru/deyatelnost-shkolyi/</t>
  </si>
  <si>
    <t>МБОУ «Рыбаловская СОШ» Томского района</t>
  </si>
  <si>
    <t>МБОУ «Семилуженская СОШ» Томского района</t>
  </si>
  <si>
    <t>МБОУ «Турунтаевская СОШ» Томского района</t>
  </si>
  <si>
    <t>МБОУ «Чернореченская СОШ» Томского района</t>
  </si>
  <si>
    <t>МБОУ "НОШ мкр. "Южные Ворота" Томского района</t>
  </si>
  <si>
    <t>МАОУ СОШ «Интеграция» Томского района</t>
  </si>
  <si>
    <t>МБДОУ "Детский сад "Сказка" п.Зональная Станция" Томского района</t>
  </si>
  <si>
    <t>МБДОУ "Детский сад с.Зоркальцево" Томского района</t>
  </si>
  <si>
    <t>http://tom-zorkalcevo.dou.tomsk.ru/</t>
  </si>
  <si>
    <t>http://tom-zorkalcevo.dou.tomsk.ru/lokalnyie-aktyi/</t>
  </si>
  <si>
    <t>2 балла</t>
  </si>
  <si>
    <t>МАДОУ "Детский сад с.Корнилово" Томского района</t>
  </si>
  <si>
    <t>МБДОУ "Детский сад д.Воронино"</t>
  </si>
  <si>
    <t>МБДОУ "Детский сад с.Батурино" Томского района</t>
  </si>
  <si>
    <t>МБДОУ "Детский сад п. Аэропорт"</t>
  </si>
  <si>
    <t>МБДОУ "Детский сад д.Черная речка" Томского района</t>
  </si>
  <si>
    <t>http://tom-chrechka.dou.tomsk.ru/wp-content/uploads/2017/04/Polozhenie-o-nastavnichestve.pdf</t>
  </si>
  <si>
    <t>МБДОУ "Детский сад с.Богашево" Томского района</t>
  </si>
  <si>
    <t>МАДОУ "Детский сад "Полянка" п.Мирный" Томского района</t>
  </si>
  <si>
    <t>МБДОУ "Детский сад КВ д.Нелюбино"</t>
  </si>
  <si>
    <t>МБДОУ "Детский сад "Рябинка" КВ" Томского района</t>
  </si>
  <si>
    <t>МБДОУ "Детский сад с.Кафтанчиково"</t>
  </si>
  <si>
    <t>МБДОУ "Детский сад "Ромашка" п. Копылово" Томского района</t>
  </si>
  <si>
    <t>МБДОУ "Детский сад ОВ п.Рассвет" Томского района</t>
  </si>
  <si>
    <t>МАДОУ "Детский сад ОВ с.Рыбалово" Томского района</t>
  </si>
  <si>
    <t>МБДОУ "Детский сад КВ п.Молодежный" Томского района</t>
  </si>
  <si>
    <t>МАДОУ "ЦРР - детский сад с.Моряковский Затон" Томского района</t>
  </si>
  <si>
    <t>https://moryakovkasadik.jimdofree.com/%D0%BC%D0%B5%D1%82%D0%BE%D0%B4%D0%B8%D1%87%D0%B5%D1%81%D0%BA%D0%B8%D0%B9-%D0%BA%D0%B0%D0%B1%D0%B8%D0%BD%D0%B5%D1%82-%D0%B4%D0%BE%D1%83/</t>
  </si>
  <si>
    <t>МАДОУ "ЦРР - детский сад д.Кисловка" Томского района</t>
  </si>
  <si>
    <t>https://vk.com/doc-186444609_628382370</t>
  </si>
  <si>
    <t>МБДОУ "Детский сад "Радужный" п. Зональная Станция" Томского района</t>
  </si>
  <si>
    <t>МАДОУ "Детский сад с.Малиновка" Томского района</t>
  </si>
  <si>
    <t>МБДОУ "Детский сад с.Октябрьское" Томского района</t>
  </si>
  <si>
    <t>МАДОУ "Центр развития ребенка- Академия Крохи" Томского района</t>
  </si>
  <si>
    <t>МБОУ "Детский сад "Северный парк" Томского района</t>
  </si>
  <si>
    <t>3 балла</t>
  </si>
  <si>
    <t>МБОУ ДО «ДДТ» Томского района</t>
  </si>
  <si>
    <t>МБОУДО "Копыловский п/к «Одиссей»"</t>
  </si>
  <si>
    <t>http://tom-odisey.dou.tomsk.ru/nastavnichestvo/</t>
  </si>
  <si>
    <t>МБОУ ДО «Корниловская ДШИ" Томского района</t>
  </si>
  <si>
    <t>МБОУ ДО «ДМШ» Томского района</t>
  </si>
  <si>
    <t>МБОУ ДО «ДЮСШ № 1» Томского района</t>
  </si>
  <si>
    <t>МБОУ ДО «ДЮСШ № 2» Томского района</t>
  </si>
  <si>
    <t>МБОУДО «ДЮСШ № 3» Томского района</t>
  </si>
  <si>
    <t>МБОУ ДО «Рыбаловская ДХШ» Томского района</t>
  </si>
  <si>
    <t>Управление образования Администрации ЗАТО Северск</t>
  </si>
  <si>
    <t>МАОУ "СОШ № 76"</t>
  </si>
  <si>
    <t>http://school76.edu.tomsk.ru/shkola-molodogo-pedagoga/</t>
  </si>
  <si>
    <t>Стипендии 1000+3000</t>
  </si>
  <si>
    <t>МАОУ "СОШ №80"</t>
  </si>
  <si>
    <t>https://seversk80.tomschool.ru/sveden/employees</t>
  </si>
  <si>
    <t>МАОУ СФМЛ</t>
  </si>
  <si>
    <t>https://сфмл.рф/metodicheskaya-rabota/</t>
  </si>
  <si>
    <t>https://сфмл.рф/wp-content/uploads/Documents/nastavnichestvo/polozh_nastav.pdf</t>
  </si>
  <si>
    <t>https://сфмл.рф/wp-content/uploads/Documents/nastavnichestvo/prikaz_nastav.pdf</t>
  </si>
  <si>
    <t>МБОУ "Северская гимназия"</t>
  </si>
  <si>
    <t>http://gimnazia.tomsknet.ru/index.php?cat=4&amp;scat=1</t>
  </si>
  <si>
    <t>да, на странице Программы и технологии</t>
  </si>
  <si>
    <t>МБОУ "СОШ №78"</t>
  </si>
  <si>
    <t>http://sev-school78.edu.tomsk.ru/uchitelskaya/attestatsiya-pedagogov/</t>
  </si>
  <si>
    <t>не опубликовано</t>
  </si>
  <si>
    <t>стипендию получают 2 человека</t>
  </si>
  <si>
    <t>МБОУ "СОШ №83"</t>
  </si>
  <si>
    <t>http://seversk-school83.tom.ru</t>
  </si>
  <si>
    <t>имеется</t>
  </si>
  <si>
    <t>МБОУ "СОШ №84"</t>
  </si>
  <si>
    <t>http://школа-84.рф/nastavnik</t>
  </si>
  <si>
    <t>МБОУ "СОШ №87"</t>
  </si>
  <si>
    <t xml:space="preserve">http://school87.vseversk.ru/new_page_85.htm </t>
  </si>
  <si>
    <t>http://school87.vseversk.ru/new_page_85.htm</t>
  </si>
  <si>
    <t>МБОУ "СОШ №88 имени А.Бородина и А.Кочева"</t>
  </si>
  <si>
    <t>МБОУ "СОШ №89"</t>
  </si>
  <si>
    <t>http://school89seversk.ucoz.ru/index/nastavnichestvo/0-240</t>
  </si>
  <si>
    <t>МБОУ "СОШ №90"</t>
  </si>
  <si>
    <t>http://school90-seversk.ru/metodrabota.html</t>
  </si>
  <si>
    <t>http://school90-seversk.ru/doc/Положение%20О%20наставничестве.pdf</t>
  </si>
  <si>
    <t>2000 руб.</t>
  </si>
  <si>
    <t>1000 руб. + 3000 руб. (ср. стипендия)</t>
  </si>
  <si>
    <t>МБОУ "Северская школа-интернат для обучающихся с ограниченными возможностями здоровья"</t>
  </si>
  <si>
    <t>http://internat.seversk.ru/index.php/overview4/nastavnichestvo</t>
  </si>
  <si>
    <t>МБОУ "СОШ №196"</t>
  </si>
  <si>
    <t>http://school196.tomsk.ru/240/</t>
  </si>
  <si>
    <t>МБОУ "СОШ №197"</t>
  </si>
  <si>
    <t>https://sc197m.tomschool.ru/</t>
  </si>
  <si>
    <t>МБОУ "СОШ №198"</t>
  </si>
  <si>
    <t>https://seversk198.tomschool.ru/sveden/document</t>
  </si>
  <si>
    <t>МБОУ "Северский лицей"</t>
  </si>
  <si>
    <t>http://sol-tomsk.ru/288/</t>
  </si>
  <si>
    <t>МБОУ "Самусьский лицей"</t>
  </si>
  <si>
    <t>МБОУ "Орловская СОШ"</t>
  </si>
  <si>
    <t>МАДОУ "Детский сад №7"</t>
  </si>
  <si>
    <t>не опубликована</t>
  </si>
  <si>
    <t>МБДОУ «Детский сад № 11»</t>
  </si>
  <si>
    <t>http://ds11.seversk.ru/wp-content/uploads/2020/09/polozhenie-po-nastavnichestvu.pdf</t>
  </si>
  <si>
    <t>МБДОУ «Детский сад № 17»</t>
  </si>
  <si>
    <t>https://mdouds17.dou.tomsk.ru/nachinayushhemu-vospitatelyu.html/</t>
  </si>
  <si>
    <t>https://mdouds17.dou.tomsk.ru</t>
  </si>
  <si>
    <t>нет необходимости</t>
  </si>
  <si>
    <t>МБДОУ «Детский сад № 20»</t>
  </si>
  <si>
    <t>http://ds20.seversk.ru/?page_id=4589</t>
  </si>
  <si>
    <t>https://disk.yandex.ru/i/9OJKVPSRDk0iaA</t>
  </si>
  <si>
    <t>МБДОУ «Детский сад № 25»</t>
  </si>
  <si>
    <t>МБДОУ «Детский сад  № 27»</t>
  </si>
  <si>
    <t>МБДОУ «Детский сад № 34»</t>
  </si>
  <si>
    <t>да, на сайте не размещено</t>
  </si>
  <si>
    <t>МБДОУ «Детский сад № 37»</t>
  </si>
  <si>
    <t>http://ds37.seversk.ru/правое-меню/педагогам/#tab-1638847547190-5-5</t>
  </si>
  <si>
    <t>http://ds37.seversk.ru/wp-content/uploads/2021/12/Положение-о-работе-школы-молодого-педагога.pdf</t>
  </si>
  <si>
    <t>МБДОУ «Детский сад № 40»</t>
  </si>
  <si>
    <t>МБДОУ «Детский сад № 44»</t>
  </si>
  <si>
    <t>не имееется</t>
  </si>
  <si>
    <t>МБДОУ «Детский сад № 47»</t>
  </si>
  <si>
    <t>МАДОУ «Детский сад № 48»</t>
  </si>
  <si>
    <t>МБДОУ «Детский сад № 50»</t>
  </si>
  <si>
    <t xml:space="preserve">http://cad50.vseversk.ru/list_21_03.htm </t>
  </si>
  <si>
    <t>МБДОУ «Детский сад № 52»</t>
  </si>
  <si>
    <t>МБДОУ «Детский сад № 53»</t>
  </si>
  <si>
    <t>МБДОУ «Детский сад № 54»</t>
  </si>
  <si>
    <t>http://malinka.seversk.ru/index.php?option=com_content&amp;view=article&amp;id=836:shkola-molodogo-pedagoga&amp;catid=16:pravayakolonka&amp;Itemid=191</t>
  </si>
  <si>
    <t>МБДОУ «Детский сад № 55»</t>
  </si>
  <si>
    <t xml:space="preserve"> да,   </t>
  </si>
  <si>
    <t>МБДОУ «ЦРР - детский сад № 56»</t>
  </si>
  <si>
    <t xml:space="preserve">да, </t>
  </si>
  <si>
    <t>МБДОУ «ЦРР - детский сад № 57»</t>
  </si>
  <si>
    <t>МБДОУ «ЦРР  - детский сад № 58»</t>
  </si>
  <si>
    <t>http://crr58.vseversk.ru/p_5.htm</t>
  </si>
  <si>
    <t>МБДОУ «ЦРР - детский сад № 59»</t>
  </si>
  <si>
    <t>http://ds59.seversk.ru/wp-content/uploads/2022/03/polozhenie-o-nastavnichestve.pdf</t>
  </si>
  <si>
    <t>МБДОУ «ЦРР - детский сад № 60»</t>
  </si>
  <si>
    <t>http://ds60.seversk.ru/wp-content/uploads/2011/06/polozhenie-o-nastavnichestve.pdf</t>
  </si>
  <si>
    <t>МБУ ДО "Центр "Поиск""</t>
  </si>
  <si>
    <t>Спиридонова Ирина Алексеевна, методист МАУ ЗАТО СЕВЕРСК "РЦО"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</si>
  <si>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8(3823) 78-17-09 , kpkrco@tomsk-7.ru  </t>
  </si>
  <si>
    <t>Управление образования Администрации городского округа Стрежевой</t>
  </si>
  <si>
    <t>МОУ "СОШ № 5"</t>
  </si>
  <si>
    <t>http://strjschool5.edu.tomsk.ru/nastavnichestvo/</t>
  </si>
  <si>
    <t>МОУ "СОШ № 7"</t>
  </si>
  <si>
    <t>https://school7.ucoz.org/index/nastavnichestvo/0-280</t>
  </si>
  <si>
    <t>https://school7.ucoz.org/43/11/1/IMG_0004-25-.pdf</t>
  </si>
  <si>
    <t>https://school7.ucoz.org/43/11/1/IMG_0003-53-.pdf</t>
  </si>
  <si>
    <t>МОУ "Гимназия №1"</t>
  </si>
  <si>
    <t>http://strjschool1.ucoz.ru/index/razvitie_nastavnichestva/0-362</t>
  </si>
  <si>
    <t>МОУ "CОШ № 2"</t>
  </si>
  <si>
    <t>http://strjschool2.ucoz.org/index/razvitie_nastavnichestva/0-101</t>
  </si>
  <si>
    <t>МОУ "CОШ № 3"</t>
  </si>
  <si>
    <t>https://shkola3.guostrj.ru/deyatel-nost/nastavnichestvo/</t>
  </si>
  <si>
    <t>http://shkola3.guostrj.ru/files/sady/shkola3_file/polozhenie_o_nastavnichestve_s_prilozheniyami.pdf</t>
  </si>
  <si>
    <t>МОУ "CОШ № 4"</t>
  </si>
  <si>
    <t>https://4schoolstrj.ucoz.ru/index/razvitie_nastavnichestva/0-234</t>
  </si>
  <si>
    <t>МОУ "СОШ № 6"</t>
  </si>
  <si>
    <t>http://strjschool6.edu.tomsk.ru/svedeniya-ob-obrazovatelnoj-organizatsii/obrazovanie/razvitie-nastavnichestva/</t>
  </si>
  <si>
    <t>1000руб</t>
  </si>
  <si>
    <t>МОУ "СКОШ"</t>
  </si>
  <si>
    <t>https://skoshstrj.ru/nastav/</t>
  </si>
  <si>
    <t>/https://skoshstrj.ru/nastav/</t>
  </si>
  <si>
    <t>1 215руб</t>
  </si>
  <si>
    <t>МОУ "ОСОШ"</t>
  </si>
  <si>
    <t>http://strjotschool.edu.tomsk.ru/nastavnichestvo/</t>
  </si>
  <si>
    <t>МДОУ "ДС № 1 "Солнышко"</t>
  </si>
  <si>
    <t>https://solnyshko.guostrj.ru/deyatel-nost/godovoj-plan-uchrezhdeniya/razvitie-nastavnichestva/</t>
  </si>
  <si>
    <t>МДОУ  "ЦРР № 3 "Петушок"</t>
  </si>
  <si>
    <t>http://ds3-petushok.ru/load/shkola_molodogo_pedagoga/32</t>
  </si>
  <si>
    <t>http://ds3-petushok.ru/js/polozhenie_o_nastavnichestve.pdf</t>
  </si>
  <si>
    <t>МДОУ  "ЦРР № 5 "Золотой ключик"</t>
  </si>
  <si>
    <t>https://kljuchik.guostrj.ru/deyatel-nost/razvitie-nastavnichestva-v-dou/</t>
  </si>
  <si>
    <t>http://kljuchik.guostrj.ru/files/sady/kljuchik_file/деятельность/polozhenie_o_nastavnichestve1.pdf</t>
  </si>
  <si>
    <t>МДОУ "ДС № 6 "Колобок"</t>
  </si>
  <si>
    <t xml:space="preserve">https://kolobok.guostrj.ru/d/metodicheskaya-deyatelnost/razvitie-nastavnichestva-v-dou/ </t>
  </si>
  <si>
    <t>http://envershinina.ucoz.net/publ/51</t>
  </si>
  <si>
    <t>http://kolobok.guostrj.ru/files/sady/kolobok_file/deyatelnost/NASTAVNICHESTVO/LOKALINUE/polozhenie_o_nastavnichestve.pdf</t>
  </si>
  <si>
    <t>МДОУ "ДС № 7 "Рябинушка"</t>
  </si>
  <si>
    <t>https://rjabinushka.guostrj.ru/deyatelnost/nastavnichestvo/</t>
  </si>
  <si>
    <t>МДОУ "ДС № 8 "Золотая рыбка"</t>
  </si>
  <si>
    <t>https://rybka.guostrj.ru/deyatel-nost/razvitie-nastavnichestva-v-dou/</t>
  </si>
  <si>
    <t>http://rybka.guostrj.ru/files/sady/rybka_file/deyatelnost/nastavniki/polozhenie_ob_organizacii_nastavnichestva_v_mdou.pdf</t>
  </si>
  <si>
    <t>МДОУ "ДС № 9 "Журавушка"</t>
  </si>
  <si>
    <t>http://zuravushka-strj.ru/?page_id=11700</t>
  </si>
  <si>
    <t>МДОУ  "ЦРР № 10 "Росинка"</t>
  </si>
  <si>
    <t>http://rosinka-strj.ucoz.ru/index/razvitie_nastavnichestva/0-81</t>
  </si>
  <si>
    <t>МДОУ "ДС № 11 "Ромашка"</t>
  </si>
  <si>
    <t>http://дс11ромашка.рф/index/razvitie_nastavnichestva/0-579</t>
  </si>
  <si>
    <t>http://дс11ромашка.рф/proverka/polozhenie_o_nastavnichestve.pdf</t>
  </si>
  <si>
    <t>МДОУ  "ДС №12 "Семицветик"</t>
  </si>
  <si>
    <t>https://dssemicvetik.ru/deyatelnost/informatsionnaya-bezopasnost.php</t>
  </si>
  <si>
    <t>МОУДО "ДЮЦ ЦТС"</t>
  </si>
  <si>
    <t>https://strezh-center.tom.sportsng.ru/razvitie_nastavnichestva</t>
  </si>
  <si>
    <t>МОУДО "ДЭБЦ" </t>
  </si>
  <si>
    <t>https://debc.su/razvitie-nastavnichestva/</t>
  </si>
  <si>
    <t>МОУДО "ЦДОД"</t>
  </si>
  <si>
    <t>http://www.cdodstrj.ru/method.aspx</t>
  </si>
  <si>
    <t>Начальник ОК</t>
  </si>
  <si>
    <t>Авдеева В.А.</t>
  </si>
  <si>
    <t>тел. (3859)59828</t>
  </si>
  <si>
    <t>AvdeevaVA@guostrj.ru</t>
  </si>
  <si>
    <t>Главный специалист ИМО</t>
  </si>
  <si>
    <t>Арбузова А.В,</t>
  </si>
  <si>
    <t>тел. (3859)55812</t>
  </si>
  <si>
    <t>ArbuzovaAV@guostrj.ru</t>
  </si>
  <si>
    <t>Отдел образования Администарции города Кедрового</t>
  </si>
  <si>
    <t>МКОУ СОШ №1 г. Кедрового</t>
  </si>
  <si>
    <t>МАОУ Пудинская СОШ</t>
  </si>
  <si>
    <t>МКДОУ Детский сад №1 "Родничок"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</si>
</sst>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;[Red]\-#,##0&quot;р.&quot;"/>
  </numFmts>
  <fonts count="34" x14ac:knownFonts="1">
    <font>
      <sz val="11"/>
      <color theme="1"/>
      <name val="Calibri"/>
      <scheme val="minor"/>
    </font>
    <font>
      <sz val="11"/>
      <color rgb="FF9C6500"/>
      <name val="Calibri"/>
      <scheme val="minor"/>
    </font>
    <font>
      <sz val="11"/>
      <color rgb="FF3F3F76"/>
      <name val="Calibri"/>
      <scheme val="minor"/>
    </font>
    <font>
      <sz val="11"/>
      <color rgb="FF9C0006"/>
      <name val="Calibri"/>
      <scheme val="minor"/>
    </font>
    <font>
      <sz val="11"/>
      <color theme="0"/>
      <name val="Calibri"/>
      <scheme val="minor"/>
    </font>
    <font>
      <b/>
      <sz val="11"/>
      <color rgb="FF3F3F3F"/>
      <name val="Calibri"/>
      <scheme val="minor"/>
    </font>
    <font>
      <b/>
      <sz val="14"/>
      <name val="Calibri"/>
    </font>
    <font>
      <b/>
      <sz val="11"/>
      <name val="Calibri"/>
    </font>
    <font>
      <sz val="12"/>
      <name val="Calibri"/>
    </font>
    <font>
      <sz val="11"/>
      <name val="Calibri"/>
    </font>
    <font>
      <b/>
      <sz val="12"/>
      <name val="Calibri"/>
    </font>
    <font>
      <u/>
      <sz val="11"/>
      <color theme="10"/>
      <name val="Calibri"/>
    </font>
    <font>
      <sz val="8"/>
      <name val="Calibri"/>
    </font>
    <font>
      <sz val="8"/>
      <color theme="1"/>
      <name val="Calibri"/>
      <scheme val="minor"/>
    </font>
    <font>
      <b/>
      <sz val="14"/>
      <color theme="1"/>
      <name val="Calibri"/>
      <scheme val="minor"/>
    </font>
    <font>
      <u/>
      <sz val="11"/>
      <name val="Calibri"/>
    </font>
    <font>
      <sz val="11"/>
      <color theme="1"/>
      <name val="Calibri"/>
    </font>
    <font>
      <u/>
      <sz val="11"/>
      <color theme="4" tint="-0.499984740745262"/>
      <name val="Calibri"/>
    </font>
    <font>
      <sz val="10"/>
      <name val="Calibri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b/>
      <sz val="8"/>
      <name val="Calibri"/>
    </font>
    <font>
      <b/>
      <sz val="8"/>
      <color theme="1"/>
      <name val="Calibri"/>
      <scheme val="minor"/>
    </font>
    <font>
      <u/>
      <sz val="10"/>
      <color theme="10"/>
      <name val="Calibri"/>
    </font>
    <font>
      <b/>
      <u/>
      <sz val="8"/>
      <color theme="1"/>
      <name val="Calibri"/>
      <scheme val="minor"/>
    </font>
    <font>
      <b/>
      <sz val="12"/>
      <color theme="1"/>
      <name val="Calibri"/>
      <scheme val="minor"/>
    </font>
    <font>
      <b/>
      <sz val="14"/>
      <name val="Calibri"/>
      <scheme val="minor"/>
    </font>
    <font>
      <b/>
      <sz val="12"/>
      <color theme="1"/>
      <name val="Calibri"/>
    </font>
    <font>
      <u/>
      <sz val="14"/>
      <name val="Calibri"/>
    </font>
    <font>
      <sz val="14"/>
      <name val="Calibri"/>
    </font>
    <font>
      <b/>
      <sz val="9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indexed="47"/>
        <bgColor indexed="47"/>
      </patternFill>
    </fill>
    <fill>
      <patternFill patternType="solid">
        <fgColor rgb="FFFFC7CE"/>
        <bgColor rgb="FFFFC7CE"/>
      </patternFill>
    </fill>
    <fill>
      <patternFill patternType="none">
        <fgColor auto="1"/>
        <bgColor auto="1"/>
      </patternFill>
    </fill>
    <fill>
      <patternFill patternType="solid">
        <fgColor theme="8"/>
        <bgColor theme="8"/>
      </patternFill>
    </fill>
    <fill>
      <patternFill patternType="solid">
        <fgColor rgb="FFF2F2F2"/>
        <bgColor rgb="FFF2F2F2"/>
      </patternFill>
    </fill>
    <fill>
      <patternFill patternType="solid">
        <fgColor rgb="FFDDEBF7"/>
        <bgColor rgb="FFDDEBF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indexed="2"/>
        <bgColor indexed="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"/>
        <bgColor indexed="5"/>
      </patternFill>
    </fill>
    <fill>
      <patternFill patternType="solid">
        <fgColor rgb="FFFFF2CC"/>
        <bgColor rgb="FFFFF2CC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7" tint="0.39997558519241921"/>
        <bgColor theme="7" tint="0.39997558519241921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/>
    <xf numFmtId="0" fontId="2" fillId="3" borderId="1" applyNumberFormat="0"/>
    <xf numFmtId="0" fontId="3" fillId="4" borderId="0" applyNumberFormat="0" applyBorder="0"/>
    <xf numFmtId="0" fontId="4" fillId="6" borderId="0" applyNumberFormat="0" applyBorder="0"/>
    <xf numFmtId="0" fontId="5" fillId="7" borderId="2" applyNumberFormat="0"/>
  </cellStyleXfs>
  <cellXfs count="56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/>
    <xf numFmtId="0" fontId="6" fillId="9" borderId="8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top" wrapText="1"/>
    </xf>
    <xf numFmtId="0" fontId="7" fillId="10" borderId="8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justify" vertical="top"/>
    </xf>
    <xf numFmtId="1" fontId="0" fillId="0" borderId="8" xfId="0" applyNumberFormat="1" applyBorder="1" applyAlignment="1">
      <alignment horizontal="center" vertical="center" wrapText="1"/>
    </xf>
    <xf numFmtId="1" fontId="0" fillId="11" borderId="8" xfId="0" applyNumberFormat="1" applyFill="1" applyBorder="1" applyAlignment="1">
      <alignment horizontal="center" vertical="center" wrapText="1"/>
    </xf>
    <xf numFmtId="1" fontId="0" fillId="9" borderId="8" xfId="0" applyNumberFormat="1" applyFill="1" applyBorder="1" applyAlignment="1">
      <alignment horizontal="left" vertical="center" wrapText="1"/>
    </xf>
    <xf numFmtId="1" fontId="0" fillId="0" borderId="8" xfId="0" applyNumberFormat="1" applyBorder="1"/>
    <xf numFmtId="0" fontId="0" fillId="9" borderId="8" xfId="0" applyFill="1" applyBorder="1" applyAlignment="1">
      <alignment horizontal="left" vertical="center" wrapText="1"/>
    </xf>
    <xf numFmtId="1" fontId="11" fillId="0" borderId="8" xfId="0" applyNumberFormat="1" applyFont="1" applyBorder="1"/>
    <xf numFmtId="1" fontId="9" fillId="12" borderId="8" xfId="0" applyNumberFormat="1" applyFont="1" applyFill="1" applyBorder="1" applyAlignment="1">
      <alignment horizontal="left" vertical="top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11" borderId="8" xfId="0" applyNumberFormat="1" applyFont="1" applyFill="1" applyBorder="1" applyAlignment="1">
      <alignment horizontal="center" vertical="center" wrapText="1"/>
    </xf>
    <xf numFmtId="1" fontId="5" fillId="7" borderId="2" xfId="5" applyNumberFormat="1" applyFont="1" applyFill="1" applyBorder="1" applyAlignment="1">
      <alignment horizontal="center" vertical="center" wrapText="1"/>
    </xf>
    <xf numFmtId="0" fontId="0" fillId="13" borderId="0" xfId="0" applyFill="1"/>
    <xf numFmtId="1" fontId="9" fillId="13" borderId="8" xfId="0" applyNumberFormat="1" applyFont="1" applyFill="1" applyBorder="1" applyAlignment="1">
      <alignment horizontal="left" vertical="top" wrapText="1"/>
    </xf>
    <xf numFmtId="1" fontId="12" fillId="13" borderId="8" xfId="0" applyNumberFormat="1" applyFont="1" applyFill="1" applyBorder="1" applyAlignment="1">
      <alignment horizontal="center" vertical="center" wrapText="1"/>
    </xf>
    <xf numFmtId="1" fontId="0" fillId="13" borderId="8" xfId="0" applyNumberFormat="1" applyFill="1" applyBorder="1" applyAlignment="1">
      <alignment horizontal="center" vertical="center" wrapText="1"/>
    </xf>
    <xf numFmtId="1" fontId="0" fillId="13" borderId="8" xfId="0" applyNumberFormat="1" applyFill="1" applyBorder="1" applyAlignment="1">
      <alignment horizontal="left" vertical="center" wrapText="1"/>
    </xf>
    <xf numFmtId="1" fontId="0" fillId="13" borderId="8" xfId="0" applyNumberFormat="1" applyFill="1" applyBorder="1"/>
    <xf numFmtId="1" fontId="9" fillId="0" borderId="8" xfId="0" applyNumberFormat="1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1" fontId="12" fillId="11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1" fontId="0" fillId="11" borderId="8" xfId="0" applyNumberFormat="1" applyFill="1" applyBorder="1" applyAlignment="1">
      <alignment horizontal="center"/>
    </xf>
    <xf numFmtId="1" fontId="0" fillId="9" borderId="8" xfId="0" applyNumberFormat="1" applyFill="1" applyBorder="1"/>
    <xf numFmtId="1" fontId="0" fillId="13" borderId="8" xfId="0" applyNumberFormat="1" applyFill="1" applyBorder="1" applyAlignment="1">
      <alignment horizontal="center"/>
    </xf>
    <xf numFmtId="1" fontId="13" fillId="0" borderId="8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right" vertical="top"/>
    </xf>
    <xf numFmtId="1" fontId="14" fillId="0" borderId="8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4" fillId="5" borderId="0" xfId="0" applyFont="1" applyFill="1"/>
    <xf numFmtId="0" fontId="6" fillId="14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/>
    <xf numFmtId="2" fontId="0" fillId="0" borderId="0" xfId="0" applyNumberFormat="1"/>
    <xf numFmtId="1" fontId="9" fillId="0" borderId="8" xfId="0" applyNumberFormat="1" applyFont="1" applyBorder="1" applyAlignment="1">
      <alignment horizontal="justify" wrapText="1"/>
    </xf>
    <xf numFmtId="1" fontId="0" fillId="9" borderId="8" xfId="0" applyNumberFormat="1" applyFill="1" applyBorder="1" applyAlignment="1">
      <alignment horizontal="center" vertical="center" wrapText="1"/>
    </xf>
    <xf numFmtId="1" fontId="0" fillId="11" borderId="8" xfId="0" applyNumberFormat="1" applyFill="1" applyBorder="1" applyAlignment="1" applyProtection="1">
      <alignment horizontal="center" vertical="center" wrapText="1"/>
      <protection locked="0"/>
    </xf>
    <xf numFmtId="1" fontId="12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justify"/>
    </xf>
    <xf numFmtId="0" fontId="14" fillId="0" borderId="0" xfId="0" applyFont="1"/>
    <xf numFmtId="0" fontId="14" fillId="14" borderId="8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/>
    <xf numFmtId="1" fontId="2" fillId="3" borderId="1" xfId="2" applyNumberFormat="1" applyFont="1" applyFill="1" applyBorder="1" applyAlignment="1">
      <alignment horizontal="center"/>
    </xf>
    <xf numFmtId="0" fontId="14" fillId="15" borderId="8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9" fillId="5" borderId="17" xfId="0" applyNumberFormat="1" applyFont="1" applyFill="1" applyBorder="1" applyAlignment="1">
      <alignment horizontal="left" wrapText="1"/>
    </xf>
    <xf numFmtId="1" fontId="0" fillId="0" borderId="7" xfId="0" applyNumberFormat="1" applyBorder="1" applyAlignment="1">
      <alignment horizontal="center" vertical="top" wrapText="1"/>
    </xf>
    <xf numFmtId="1" fontId="0" fillId="11" borderId="8" xfId="0" applyNumberFormat="1" applyFill="1" applyBorder="1" applyAlignment="1">
      <alignment horizontal="center" vertical="top" wrapText="1"/>
    </xf>
    <xf numFmtId="1" fontId="0" fillId="9" borderId="8" xfId="0" applyNumberFormat="1" applyFill="1" applyBorder="1" applyAlignment="1">
      <alignment horizontal="left" vertical="top" wrapText="1"/>
    </xf>
    <xf numFmtId="1" fontId="11" fillId="0" borderId="8" xfId="0" applyNumberFormat="1" applyFont="1" applyBorder="1" applyAlignment="1">
      <alignment vertical="top" wrapText="1"/>
    </xf>
    <xf numFmtId="1" fontId="0" fillId="0" borderId="8" xfId="0" applyNumberFormat="1" applyBorder="1" applyAlignment="1">
      <alignment vertical="top"/>
    </xf>
    <xf numFmtId="1" fontId="9" fillId="0" borderId="7" xfId="0" applyNumberFormat="1" applyFont="1" applyBorder="1" applyAlignment="1">
      <alignment horizontal="center" vertical="top" wrapText="1"/>
    </xf>
    <xf numFmtId="1" fontId="9" fillId="11" borderId="8" xfId="0" applyNumberFormat="1" applyFont="1" applyFill="1" applyBorder="1" applyAlignment="1">
      <alignment horizontal="center" vertical="top" wrapText="1"/>
    </xf>
    <xf numFmtId="1" fontId="11" fillId="0" borderId="17" xfId="0" applyNumberFormat="1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center" vertical="top" wrapText="1"/>
    </xf>
    <xf numFmtId="1" fontId="12" fillId="11" borderId="8" xfId="0" applyNumberFormat="1" applyFont="1" applyFill="1" applyBorder="1" applyAlignment="1">
      <alignment horizontal="center" vertical="top" wrapText="1"/>
    </xf>
    <xf numFmtId="1" fontId="0" fillId="0" borderId="8" xfId="0" applyNumberFormat="1" applyBorder="1" applyAlignment="1">
      <alignment vertical="top" wrapText="1"/>
    </xf>
    <xf numFmtId="0" fontId="14" fillId="14" borderId="18" xfId="0" applyFont="1" applyFill="1" applyBorder="1" applyAlignment="1">
      <alignment horizontal="center" vertical="top"/>
    </xf>
    <xf numFmtId="1" fontId="14" fillId="0" borderId="8" xfId="0" applyNumberFormat="1" applyFont="1" applyBorder="1" applyAlignment="1">
      <alignment horizontal="center" vertical="top"/>
    </xf>
    <xf numFmtId="1" fontId="9" fillId="0" borderId="17" xfId="0" applyNumberFormat="1" applyFont="1" applyBorder="1" applyAlignment="1">
      <alignment horizontal="left" wrapText="1"/>
    </xf>
    <xf numFmtId="1" fontId="0" fillId="0" borderId="7" xfId="0" applyNumberFormat="1" applyBorder="1" applyAlignment="1">
      <alignment horizontal="center" vertical="top"/>
    </xf>
    <xf numFmtId="1" fontId="0" fillId="11" borderId="8" xfId="0" applyNumberFormat="1" applyFill="1" applyBorder="1" applyAlignment="1">
      <alignment horizontal="center" vertical="top"/>
    </xf>
    <xf numFmtId="1" fontId="0" fillId="9" borderId="8" xfId="0" applyNumberFormat="1" applyFill="1" applyBorder="1" applyAlignment="1">
      <alignment vertical="top"/>
    </xf>
    <xf numFmtId="1" fontId="11" fillId="0" borderId="8" xfId="0" applyNumberFormat="1" applyFont="1" applyBorder="1" applyAlignment="1">
      <alignment vertical="top"/>
    </xf>
    <xf numFmtId="1" fontId="11" fillId="0" borderId="8" xfId="0" applyNumberFormat="1" applyFont="1" applyBorder="1" applyAlignment="1">
      <alignment horizontal="left" vertical="top" wrapText="1"/>
    </xf>
    <xf numFmtId="1" fontId="11" fillId="0" borderId="8" xfId="0" applyNumberFormat="1" applyFont="1" applyBorder="1" applyAlignment="1">
      <alignment horizontal="left" vertical="top"/>
    </xf>
    <xf numFmtId="1" fontId="11" fillId="0" borderId="17" xfId="0" applyNumberFormat="1" applyFont="1" applyBorder="1" applyAlignment="1">
      <alignment horizontal="left" wrapText="1"/>
    </xf>
    <xf numFmtId="0" fontId="14" fillId="15" borderId="19" xfId="0" applyFont="1" applyFill="1" applyBorder="1" applyAlignment="1">
      <alignment horizontal="center" vertical="top"/>
    </xf>
    <xf numFmtId="0" fontId="11" fillId="0" borderId="8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14" borderId="4" xfId="0" applyFont="1" applyFill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vertical="top"/>
    </xf>
    <xf numFmtId="0" fontId="14" fillId="14" borderId="12" xfId="0" applyFont="1" applyFill="1" applyBorder="1" applyAlignment="1">
      <alignment horizontal="center" vertical="top"/>
    </xf>
    <xf numFmtId="1" fontId="9" fillId="15" borderId="17" xfId="0" applyNumberFormat="1" applyFont="1" applyFill="1" applyBorder="1" applyAlignment="1">
      <alignment horizontal="left" wrapText="1"/>
    </xf>
    <xf numFmtId="1" fontId="0" fillId="15" borderId="7" xfId="0" applyNumberFormat="1" applyFill="1" applyBorder="1" applyAlignment="1">
      <alignment horizontal="center" vertical="top"/>
    </xf>
    <xf numFmtId="1" fontId="0" fillId="15" borderId="8" xfId="0" applyNumberFormat="1" applyFill="1" applyBorder="1" applyAlignment="1">
      <alignment horizontal="center" vertical="top"/>
    </xf>
    <xf numFmtId="1" fontId="0" fillId="15" borderId="8" xfId="0" applyNumberFormat="1" applyFill="1" applyBorder="1" applyAlignment="1">
      <alignment vertical="top"/>
    </xf>
    <xf numFmtId="1" fontId="11" fillId="15" borderId="8" xfId="0" applyNumberFormat="1" applyFont="1" applyFill="1" applyBorder="1" applyAlignment="1">
      <alignment vertical="top"/>
    </xf>
    <xf numFmtId="0" fontId="0" fillId="15" borderId="0" xfId="0" applyFill="1"/>
    <xf numFmtId="1" fontId="11" fillId="0" borderId="8" xfId="0" applyNumberFormat="1" applyFon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1" fontId="16" fillId="0" borderId="20" xfId="0" applyNumberFormat="1" applyFont="1" applyBorder="1" applyAlignment="1">
      <alignment horizontal="center" vertical="top"/>
    </xf>
    <xf numFmtId="1" fontId="9" fillId="8" borderId="20" xfId="0" applyNumberFormat="1" applyFont="1" applyFill="1" applyBorder="1" applyAlignment="1">
      <alignment horizontal="center" vertical="top"/>
    </xf>
    <xf numFmtId="1" fontId="9" fillId="8" borderId="20" xfId="0" applyNumberFormat="1" applyFont="1" applyFill="1" applyBorder="1" applyAlignment="1">
      <alignment horizontal="center"/>
    </xf>
    <xf numFmtId="1" fontId="9" fillId="16" borderId="20" xfId="0" applyNumberFormat="1" applyFont="1" applyFill="1" applyBorder="1" applyAlignment="1">
      <alignment horizontal="right"/>
    </xf>
    <xf numFmtId="1" fontId="17" fillId="0" borderId="20" xfId="0" applyNumberFormat="1" applyFont="1" applyBorder="1" applyAlignment="1">
      <alignment horizontal="left"/>
    </xf>
    <xf numFmtId="1" fontId="11" fillId="0" borderId="20" xfId="0" applyNumberFormat="1" applyFont="1" applyBorder="1" applyAlignment="1">
      <alignment horizontal="left"/>
    </xf>
    <xf numFmtId="1" fontId="9" fillId="0" borderId="20" xfId="0" applyNumberFormat="1" applyFont="1" applyBorder="1" applyAlignment="1">
      <alignment horizontal="left"/>
    </xf>
    <xf numFmtId="1" fontId="9" fillId="0" borderId="20" xfId="0" applyNumberFormat="1" applyFont="1" applyBorder="1" applyAlignment="1">
      <alignment horizontal="right"/>
    </xf>
    <xf numFmtId="0" fontId="14" fillId="15" borderId="13" xfId="0" applyFont="1" applyFill="1" applyBorder="1" applyAlignment="1">
      <alignment horizontal="center" vertical="top"/>
    </xf>
    <xf numFmtId="0" fontId="6" fillId="14" borderId="16" xfId="0" applyFont="1" applyFill="1" applyBorder="1" applyAlignment="1">
      <alignment horizontal="center" vertical="top" wrapText="1"/>
    </xf>
    <xf numFmtId="1" fontId="9" fillId="0" borderId="20" xfId="0" applyNumberFormat="1" applyFont="1" applyBorder="1" applyAlignment="1">
      <alignment horizontal="center" vertical="top" wrapText="1"/>
    </xf>
    <xf numFmtId="1" fontId="9" fillId="8" borderId="20" xfId="0" applyNumberFormat="1" applyFont="1" applyFill="1" applyBorder="1" applyAlignment="1">
      <alignment horizontal="center" vertical="top" wrapText="1"/>
    </xf>
    <xf numFmtId="1" fontId="9" fillId="16" borderId="20" xfId="0" applyNumberFormat="1" applyFont="1" applyFill="1" applyBorder="1" applyAlignment="1">
      <alignment horizontal="left" vertical="top" wrapText="1"/>
    </xf>
    <xf numFmtId="1" fontId="11" fillId="0" borderId="20" xfId="0" applyNumberFormat="1" applyFont="1" applyBorder="1" applyAlignment="1">
      <alignment horizontal="left" vertical="top"/>
    </xf>
    <xf numFmtId="1" fontId="9" fillId="0" borderId="20" xfId="0" applyNumberFormat="1" applyFont="1" applyBorder="1" applyAlignment="1">
      <alignment horizontal="left" vertical="top"/>
    </xf>
    <xf numFmtId="1" fontId="9" fillId="0" borderId="20" xfId="0" applyNumberFormat="1" applyFont="1" applyBorder="1" applyAlignment="1">
      <alignment horizontal="right" vertical="top"/>
    </xf>
    <xf numFmtId="1" fontId="18" fillId="0" borderId="7" xfId="0" applyNumberFormat="1" applyFont="1" applyBorder="1" applyAlignment="1">
      <alignment horizontal="center" vertical="top" wrapText="1"/>
    </xf>
    <xf numFmtId="1" fontId="18" fillId="11" borderId="8" xfId="0" applyNumberFormat="1" applyFont="1" applyFill="1" applyBorder="1" applyAlignment="1">
      <alignment horizontal="center" vertical="top" wrapText="1"/>
    </xf>
    <xf numFmtId="1" fontId="19" fillId="11" borderId="8" xfId="0" applyNumberFormat="1" applyFont="1" applyFill="1" applyBorder="1" applyAlignment="1">
      <alignment horizontal="center" vertical="top" wrapText="1"/>
    </xf>
    <xf numFmtId="0" fontId="14" fillId="14" borderId="19" xfId="0" applyFont="1" applyFill="1" applyBorder="1" applyAlignment="1">
      <alignment horizontal="center" vertical="top"/>
    </xf>
    <xf numFmtId="1" fontId="9" fillId="0" borderId="8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vertical="top"/>
    </xf>
    <xf numFmtId="0" fontId="14" fillId="14" borderId="8" xfId="0" applyFont="1" applyFill="1" applyBorder="1" applyAlignment="1">
      <alignment horizontal="center" vertical="top"/>
    </xf>
    <xf numFmtId="1" fontId="9" fillId="0" borderId="0" xfId="0" applyNumberFormat="1" applyFont="1" applyAlignment="1">
      <alignment horizontal="left" wrapText="1"/>
    </xf>
    <xf numFmtId="0" fontId="14" fillId="15" borderId="8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center" wrapText="1"/>
    </xf>
    <xf numFmtId="1" fontId="9" fillId="5" borderId="17" xfId="0" applyNumberFormat="1" applyFont="1" applyFill="1" applyBorder="1" applyAlignment="1">
      <alignment horizontal="left" vertical="top" wrapText="1"/>
    </xf>
    <xf numFmtId="1" fontId="11" fillId="0" borderId="5" xfId="0" applyNumberFormat="1" applyFont="1" applyBorder="1" applyAlignment="1">
      <alignment horizontal="left" vertical="top"/>
    </xf>
    <xf numFmtId="1" fontId="0" fillId="0" borderId="6" xfId="0" applyNumberFormat="1" applyBorder="1" applyAlignment="1">
      <alignment horizontal="center" vertical="top"/>
    </xf>
    <xf numFmtId="1" fontId="9" fillId="0" borderId="17" xfId="0" applyNumberFormat="1" applyFont="1" applyBorder="1" applyAlignment="1">
      <alignment horizontal="left" vertical="top" wrapText="1"/>
    </xf>
    <xf numFmtId="0" fontId="6" fillId="9" borderId="11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left" wrapText="1"/>
    </xf>
    <xf numFmtId="1" fontId="0" fillId="0" borderId="8" xfId="0" applyNumberForma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top" wrapText="1"/>
    </xf>
    <xf numFmtId="1" fontId="11" fillId="12" borderId="1" xfId="2" applyNumberFormat="1" applyFont="1" applyFill="1" applyBorder="1" applyAlignment="1">
      <alignment vertical="top"/>
    </xf>
    <xf numFmtId="1" fontId="12" fillId="0" borderId="8" xfId="0" applyNumberFormat="1" applyFont="1" applyBorder="1" applyAlignment="1">
      <alignment horizontal="center" vertical="top" wrapText="1"/>
    </xf>
    <xf numFmtId="0" fontId="0" fillId="12" borderId="0" xfId="0" applyFill="1" applyAlignment="1">
      <alignment vertical="top"/>
    </xf>
    <xf numFmtId="1" fontId="9" fillId="12" borderId="8" xfId="0" applyNumberFormat="1" applyFont="1" applyFill="1" applyBorder="1" applyAlignment="1">
      <alignment horizontal="left" wrapText="1"/>
    </xf>
    <xf numFmtId="1" fontId="12" fillId="12" borderId="8" xfId="0" applyNumberFormat="1" applyFont="1" applyFill="1" applyBorder="1" applyAlignment="1">
      <alignment horizontal="center" vertical="top" wrapText="1"/>
    </xf>
    <xf numFmtId="1" fontId="0" fillId="12" borderId="8" xfId="0" applyNumberFormat="1" applyFill="1" applyBorder="1" applyAlignment="1">
      <alignment horizontal="center" vertical="top" wrapText="1"/>
    </xf>
    <xf numFmtId="1" fontId="0" fillId="12" borderId="8" xfId="0" applyNumberFormat="1" applyFill="1" applyBorder="1" applyAlignment="1">
      <alignment horizontal="left" vertical="top" wrapText="1"/>
    </xf>
    <xf numFmtId="1" fontId="0" fillId="12" borderId="8" xfId="0" applyNumberFormat="1" applyFill="1" applyBorder="1" applyAlignment="1">
      <alignment vertical="top"/>
    </xf>
    <xf numFmtId="1" fontId="11" fillId="12" borderId="8" xfId="0" applyNumberFormat="1" applyFont="1" applyFill="1" applyBorder="1" applyAlignment="1">
      <alignment vertical="top"/>
    </xf>
    <xf numFmtId="1" fontId="11" fillId="11" borderId="8" xfId="0" applyNumberFormat="1" applyFont="1" applyFill="1" applyBorder="1" applyAlignment="1">
      <alignment horizontal="center" vertical="top"/>
    </xf>
    <xf numFmtId="0" fontId="11" fillId="0" borderId="21" xfId="0" applyFont="1" applyBorder="1"/>
    <xf numFmtId="0" fontId="6" fillId="14" borderId="4" xfId="0" applyFont="1" applyFill="1" applyBorder="1" applyAlignment="1">
      <alignment horizontal="center" vertical="top" wrapText="1"/>
    </xf>
    <xf numFmtId="0" fontId="14" fillId="14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justify"/>
    </xf>
    <xf numFmtId="1" fontId="14" fillId="11" borderId="8" xfId="0" applyNumberFormat="1" applyFont="1" applyFill="1" applyBorder="1" applyAlignment="1">
      <alignment horizontal="center"/>
    </xf>
    <xf numFmtId="1" fontId="14" fillId="9" borderId="8" xfId="0" applyNumberFormat="1" applyFont="1" applyFill="1" applyBorder="1" applyAlignment="1">
      <alignment horizontal="center"/>
    </xf>
    <xf numFmtId="0" fontId="0" fillId="5" borderId="0" xfId="0" applyFill="1"/>
    <xf numFmtId="0" fontId="14" fillId="14" borderId="4" xfId="0" applyFont="1" applyFill="1" applyBorder="1" applyAlignment="1">
      <alignment horizontal="center"/>
    </xf>
    <xf numFmtId="1" fontId="9" fillId="0" borderId="17" xfId="0" applyNumberFormat="1" applyFont="1" applyBorder="1" applyAlignment="1">
      <alignment horizontal="left"/>
    </xf>
    <xf numFmtId="1" fontId="0" fillId="0" borderId="7" xfId="0" applyNumberFormat="1" applyBorder="1" applyAlignment="1">
      <alignment horizontal="center"/>
    </xf>
    <xf numFmtId="0" fontId="14" fillId="15" borderId="13" xfId="0" applyFont="1" applyFill="1" applyBorder="1" applyAlignment="1">
      <alignment horizontal="center"/>
    </xf>
    <xf numFmtId="1" fontId="1" fillId="2" borderId="8" xfId="1" applyNumberFormat="1" applyFont="1" applyFill="1" applyBorder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10" xfId="0" applyFont="1" applyBorder="1" applyAlignment="1">
      <alignment wrapText="1"/>
    </xf>
    <xf numFmtId="1" fontId="0" fillId="9" borderId="8" xfId="0" applyNumberFormat="1" applyFill="1" applyBorder="1" applyAlignment="1">
      <alignment horizontal="center"/>
    </xf>
    <xf numFmtId="1" fontId="9" fillId="12" borderId="20" xfId="0" applyNumberFormat="1" applyFont="1" applyFill="1" applyBorder="1" applyAlignment="1">
      <alignment horizontal="center" vertical="top" wrapText="1"/>
    </xf>
    <xf numFmtId="1" fontId="9" fillId="16" borderId="17" xfId="0" applyNumberFormat="1" applyFont="1" applyFill="1" applyBorder="1" applyAlignment="1">
      <alignment horizontal="left" vertical="top" wrapText="1"/>
    </xf>
    <xf numFmtId="1" fontId="11" fillId="0" borderId="8" xfId="0" applyNumberFormat="1" applyFont="1" applyBorder="1" applyAlignment="1">
      <alignment horizontal="left"/>
    </xf>
    <xf numFmtId="1" fontId="11" fillId="0" borderId="8" xfId="0" applyNumberFormat="1" applyFont="1" applyBorder="1" applyAlignment="1">
      <alignment horizontal="center" vertical="top" wrapText="1"/>
    </xf>
    <xf numFmtId="1" fontId="11" fillId="0" borderId="8" xfId="0" applyNumberFormat="1" applyFont="1" applyBorder="1" applyAlignment="1">
      <alignment horizontal="center" wrapText="1"/>
    </xf>
    <xf numFmtId="1" fontId="11" fillId="0" borderId="8" xfId="0" applyNumberFormat="1" applyFont="1" applyBorder="1" applyAlignment="1">
      <alignment wrapText="1"/>
    </xf>
    <xf numFmtId="0" fontId="6" fillId="14" borderId="4" xfId="0" applyFont="1" applyFill="1" applyBorder="1" applyAlignment="1">
      <alignment horizontal="center" wrapText="1"/>
    </xf>
    <xf numFmtId="1" fontId="9" fillId="5" borderId="8" xfId="0" applyNumberFormat="1" applyFont="1" applyFill="1" applyBorder="1" applyAlignment="1">
      <alignment horizontal="left" wrapText="1"/>
    </xf>
    <xf numFmtId="0" fontId="0" fillId="0" borderId="17" xfId="0" applyBorder="1"/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/>
    <xf numFmtId="0" fontId="7" fillId="9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top" wrapText="1"/>
    </xf>
    <xf numFmtId="0" fontId="7" fillId="10" borderId="17" xfId="0" applyFont="1" applyFill="1" applyBorder="1" applyAlignment="1">
      <alignment horizontal="center" vertical="center" wrapText="1"/>
    </xf>
    <xf numFmtId="0" fontId="0" fillId="5" borderId="17" xfId="0" applyFill="1" applyBorder="1"/>
    <xf numFmtId="0" fontId="10" fillId="17" borderId="17" xfId="0" applyFont="1" applyFill="1" applyBorder="1" applyAlignment="1">
      <alignment horizontal="center" vertical="center" wrapText="1"/>
    </xf>
    <xf numFmtId="1" fontId="7" fillId="5" borderId="17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6" fillId="17" borderId="17" xfId="0" applyFont="1" applyFill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wrapText="1"/>
    </xf>
    <xf numFmtId="3" fontId="14" fillId="0" borderId="17" xfId="0" applyNumberFormat="1" applyFont="1" applyBorder="1" applyAlignment="1">
      <alignment wrapText="1"/>
    </xf>
    <xf numFmtId="0" fontId="9" fillId="5" borderId="17" xfId="0" applyFont="1" applyFill="1" applyBorder="1" applyAlignment="1">
      <alignment horizontal="left" wrapText="1"/>
    </xf>
    <xf numFmtId="1" fontId="14" fillId="11" borderId="17" xfId="0" applyNumberFormat="1" applyFont="1" applyFill="1" applyBorder="1" applyAlignment="1">
      <alignment horizontal="center" vertical="top" wrapText="1"/>
    </xf>
    <xf numFmtId="1" fontId="14" fillId="9" borderId="17" xfId="0" applyNumberFormat="1" applyFont="1" applyFill="1" applyBorder="1" applyAlignment="1">
      <alignment horizontal="center" vertical="top" wrapText="1"/>
    </xf>
    <xf numFmtId="1" fontId="1" fillId="2" borderId="17" xfId="1" applyNumberFormat="1" applyFont="1" applyFill="1" applyBorder="1" applyAlignment="1">
      <alignment horizontal="center" vertical="top" wrapText="1"/>
    </xf>
    <xf numFmtId="0" fontId="11" fillId="0" borderId="17" xfId="0" applyFont="1" applyBorder="1" applyAlignment="1">
      <alignment wrapText="1"/>
    </xf>
    <xf numFmtId="0" fontId="14" fillId="0" borderId="17" xfId="0" applyFont="1" applyBorder="1" applyAlignment="1">
      <alignment horizontal="center" vertical="top" wrapText="1"/>
    </xf>
    <xf numFmtId="0" fontId="14" fillId="11" borderId="17" xfId="0" applyFont="1" applyFill="1" applyBorder="1" applyAlignment="1">
      <alignment horizontal="center" vertical="top" wrapText="1"/>
    </xf>
    <xf numFmtId="0" fontId="14" fillId="11" borderId="17" xfId="0" applyFont="1" applyFill="1" applyBorder="1" applyAlignment="1">
      <alignment horizontal="center" wrapText="1"/>
    </xf>
    <xf numFmtId="0" fontId="0" fillId="11" borderId="17" xfId="0" applyFill="1" applyBorder="1" applyAlignment="1">
      <alignment horizontal="center" wrapText="1"/>
    </xf>
    <xf numFmtId="0" fontId="0" fillId="9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14" fillId="0" borderId="17" xfId="0" applyFont="1" applyBorder="1" applyAlignment="1">
      <alignment wrapText="1"/>
    </xf>
    <xf numFmtId="3" fontId="14" fillId="0" borderId="17" xfId="0" applyNumberFormat="1" applyFont="1" applyBorder="1" applyAlignment="1">
      <alignment wrapText="1"/>
    </xf>
    <xf numFmtId="0" fontId="11" fillId="0" borderId="17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12" borderId="17" xfId="0" applyFill="1" applyBorder="1"/>
    <xf numFmtId="0" fontId="9" fillId="12" borderId="17" xfId="0" applyFont="1" applyFill="1" applyBorder="1" applyAlignment="1">
      <alignment horizontal="left" wrapText="1"/>
    </xf>
    <xf numFmtId="1" fontId="14" fillId="12" borderId="17" xfId="0" applyNumberFormat="1" applyFont="1" applyFill="1" applyBorder="1" applyAlignment="1">
      <alignment horizontal="center" vertical="top" wrapText="1"/>
    </xf>
    <xf numFmtId="0" fontId="14" fillId="12" borderId="17" xfId="0" applyFont="1" applyFill="1" applyBorder="1" applyAlignment="1">
      <alignment wrapText="1"/>
    </xf>
    <xf numFmtId="0" fontId="11" fillId="12" borderId="17" xfId="0" applyFont="1" applyFill="1" applyBorder="1" applyAlignment="1">
      <alignment wrapText="1"/>
    </xf>
    <xf numFmtId="3" fontId="14" fillId="12" borderId="17" xfId="0" applyNumberFormat="1" applyFont="1" applyFill="1" applyBorder="1" applyAlignment="1">
      <alignment wrapText="1"/>
    </xf>
    <xf numFmtId="0" fontId="0" fillId="15" borderId="17" xfId="0" applyFill="1" applyBorder="1"/>
    <xf numFmtId="0" fontId="9" fillId="15" borderId="17" xfId="0" applyFont="1" applyFill="1" applyBorder="1" applyAlignment="1">
      <alignment horizontal="left" wrapText="1"/>
    </xf>
    <xf numFmtId="1" fontId="14" fillId="15" borderId="17" xfId="0" applyNumberFormat="1" applyFont="1" applyFill="1" applyBorder="1" applyAlignment="1">
      <alignment horizontal="center" vertical="top" wrapText="1"/>
    </xf>
    <xf numFmtId="0" fontId="14" fillId="15" borderId="17" xfId="0" applyFont="1" applyFill="1" applyBorder="1" applyAlignment="1">
      <alignment wrapText="1"/>
    </xf>
    <xf numFmtId="3" fontId="14" fillId="15" borderId="17" xfId="0" applyNumberFormat="1" applyFont="1" applyFill="1" applyBorder="1" applyAlignment="1">
      <alignment wrapText="1"/>
    </xf>
    <xf numFmtId="0" fontId="20" fillId="0" borderId="17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14" fillId="9" borderId="17" xfId="0" applyFont="1" applyFill="1" applyBorder="1" applyAlignment="1">
      <alignment horizontal="center" vertical="top" wrapText="1"/>
    </xf>
    <xf numFmtId="0" fontId="14" fillId="11" borderId="22" xfId="0" applyFont="1" applyFill="1" applyBorder="1" applyAlignment="1">
      <alignment horizontal="center"/>
    </xf>
    <xf numFmtId="0" fontId="14" fillId="11" borderId="23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0" fillId="11" borderId="17" xfId="0" applyFill="1" applyBorder="1" applyAlignment="1">
      <alignment horizontal="center" vertical="center" wrapText="1"/>
    </xf>
    <xf numFmtId="0" fontId="0" fillId="9" borderId="17" xfId="0" applyFill="1" applyBorder="1" applyAlignment="1">
      <alignment vertical="center" wrapText="1"/>
    </xf>
    <xf numFmtId="0" fontId="22" fillId="0" borderId="17" xfId="0" applyFont="1" applyBorder="1" applyAlignment="1">
      <alignment wrapText="1"/>
    </xf>
    <xf numFmtId="3" fontId="22" fillId="0" borderId="17" xfId="0" applyNumberFormat="1" applyFont="1" applyBorder="1" applyAlignment="1">
      <alignment wrapText="1"/>
    </xf>
    <xf numFmtId="0" fontId="0" fillId="9" borderId="17" xfId="0" applyFill="1" applyBorder="1"/>
    <xf numFmtId="0" fontId="0" fillId="11" borderId="17" xfId="0" applyFill="1" applyBorder="1" applyAlignment="1">
      <alignment horizontal="center" vertical="top" wrapText="1"/>
    </xf>
    <xf numFmtId="0" fontId="0" fillId="9" borderId="17" xfId="0" applyFill="1" applyBorder="1" applyAlignment="1">
      <alignment horizontal="center" vertical="top" wrapText="1"/>
    </xf>
    <xf numFmtId="0" fontId="0" fillId="0" borderId="17" xfId="0" applyBorder="1" applyAlignment="1">
      <alignment vertical="center" wrapText="1"/>
    </xf>
    <xf numFmtId="0" fontId="23" fillId="0" borderId="17" xfId="0" applyFont="1" applyBorder="1"/>
    <xf numFmtId="0" fontId="9" fillId="0" borderId="17" xfId="0" applyFont="1" applyBorder="1" applyAlignment="1">
      <alignment horizontal="left" wrapText="1"/>
    </xf>
    <xf numFmtId="3" fontId="0" fillId="0" borderId="17" xfId="0" applyNumberFormat="1" applyBorder="1" applyAlignment="1">
      <alignment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wrapText="1"/>
    </xf>
    <xf numFmtId="0" fontId="12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6" fillId="14" borderId="8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left" wrapText="1"/>
    </xf>
    <xf numFmtId="1" fontId="6" fillId="5" borderId="7" xfId="0" applyNumberFormat="1" applyFont="1" applyFill="1" applyBorder="1" applyAlignment="1">
      <alignment horizontal="center"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" fontId="6" fillId="9" borderId="8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/>
    <xf numFmtId="0" fontId="6" fillId="11" borderId="8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wrapText="1"/>
    </xf>
    <xf numFmtId="1" fontId="14" fillId="0" borderId="7" xfId="0" applyNumberFormat="1" applyFont="1" applyBorder="1" applyAlignment="1">
      <alignment horizontal="center" vertical="top"/>
    </xf>
    <xf numFmtId="1" fontId="14" fillId="11" borderId="8" xfId="0" applyNumberFormat="1" applyFont="1" applyFill="1" applyBorder="1" applyAlignment="1">
      <alignment horizontal="center" vertical="top"/>
    </xf>
    <xf numFmtId="1" fontId="14" fillId="9" borderId="8" xfId="0" applyNumberFormat="1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left" vertical="center" wrapText="1"/>
    </xf>
    <xf numFmtId="0" fontId="9" fillId="12" borderId="8" xfId="0" applyFont="1" applyFill="1" applyBorder="1" applyAlignment="1">
      <alignment horizontal="left" vertical="center" wrapText="1"/>
    </xf>
    <xf numFmtId="1" fontId="6" fillId="12" borderId="7" xfId="0" applyNumberFormat="1" applyFont="1" applyFill="1" applyBorder="1" applyAlignment="1">
      <alignment horizontal="center" vertical="center" wrapText="1"/>
    </xf>
    <xf numFmtId="1" fontId="6" fillId="12" borderId="8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wrapText="1"/>
    </xf>
    <xf numFmtId="0" fontId="14" fillId="5" borderId="8" xfId="0" applyFont="1" applyFill="1" applyBorder="1" applyAlignment="1">
      <alignment wrapText="1"/>
    </xf>
    <xf numFmtId="0" fontId="11" fillId="5" borderId="8" xfId="0" applyFont="1" applyFill="1" applyBorder="1" applyAlignment="1">
      <alignment vertical="top" wrapText="1"/>
    </xf>
    <xf numFmtId="0" fontId="14" fillId="0" borderId="8" xfId="0" applyFont="1" applyBorder="1" applyAlignment="1">
      <alignment wrapText="1"/>
    </xf>
    <xf numFmtId="0" fontId="9" fillId="5" borderId="8" xfId="0" applyFont="1" applyFill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24" fillId="9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top" wrapText="1"/>
    </xf>
    <xf numFmtId="0" fontId="24" fillId="10" borderId="8" xfId="0" applyFont="1" applyFill="1" applyBorder="1" applyAlignment="1">
      <alignment horizontal="center" vertical="center" wrapText="1"/>
    </xf>
    <xf numFmtId="0" fontId="24" fillId="14" borderId="8" xfId="0" applyFont="1" applyFill="1" applyBorder="1" applyAlignment="1">
      <alignment horizontal="center" vertical="top" wrapText="1"/>
    </xf>
    <xf numFmtId="1" fontId="24" fillId="5" borderId="8" xfId="0" applyNumberFormat="1" applyFont="1" applyFill="1" applyBorder="1" applyAlignment="1">
      <alignment horizontal="center" vertical="center" wrapText="1"/>
    </xf>
    <xf numFmtId="0" fontId="25" fillId="5" borderId="8" xfId="0" applyFont="1" applyFill="1" applyBorder="1"/>
    <xf numFmtId="0" fontId="12" fillId="5" borderId="8" xfId="0" applyFont="1" applyFill="1" applyBorder="1" applyAlignment="1">
      <alignment horizontal="left" wrapText="1"/>
    </xf>
    <xf numFmtId="1" fontId="24" fillId="5" borderId="7" xfId="0" applyNumberFormat="1" applyFont="1" applyFill="1" applyBorder="1" applyAlignment="1">
      <alignment horizontal="center" vertical="center" wrapText="1"/>
    </xf>
    <xf numFmtId="1" fontId="24" fillId="11" borderId="8" xfId="0" applyNumberFormat="1" applyFont="1" applyFill="1" applyBorder="1" applyAlignment="1">
      <alignment horizontal="center" vertical="center" wrapText="1"/>
    </xf>
    <xf numFmtId="1" fontId="24" fillId="9" borderId="8" xfId="0" applyNumberFormat="1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wrapText="1"/>
    </xf>
    <xf numFmtId="0" fontId="13" fillId="12" borderId="0" xfId="0" applyFont="1" applyFill="1"/>
    <xf numFmtId="0" fontId="12" fillId="12" borderId="8" xfId="0" applyFont="1" applyFill="1" applyBorder="1" applyAlignment="1">
      <alignment horizontal="left" wrapText="1"/>
    </xf>
    <xf numFmtId="1" fontId="24" fillId="12" borderId="7" xfId="0" applyNumberFormat="1" applyFont="1" applyFill="1" applyBorder="1" applyAlignment="1">
      <alignment horizontal="center" vertical="center" wrapText="1"/>
    </xf>
    <xf numFmtId="1" fontId="24" fillId="12" borderId="8" xfId="0" applyNumberFormat="1" applyFont="1" applyFill="1" applyBorder="1" applyAlignment="1">
      <alignment horizontal="center" vertical="center" wrapText="1"/>
    </xf>
    <xf numFmtId="0" fontId="11" fillId="12" borderId="8" xfId="0" applyFont="1" applyFill="1" applyBorder="1"/>
    <xf numFmtId="0" fontId="25" fillId="12" borderId="8" xfId="0" applyFont="1" applyFill="1" applyBorder="1"/>
    <xf numFmtId="0" fontId="13" fillId="18" borderId="0" xfId="0" applyFont="1" applyFill="1"/>
    <xf numFmtId="0" fontId="12" fillId="18" borderId="8" xfId="0" applyFont="1" applyFill="1" applyBorder="1" applyAlignment="1">
      <alignment horizontal="left" wrapText="1"/>
    </xf>
    <xf numFmtId="1" fontId="24" fillId="18" borderId="7" xfId="0" applyNumberFormat="1" applyFont="1" applyFill="1" applyBorder="1" applyAlignment="1">
      <alignment horizontal="center" vertical="center" wrapText="1"/>
    </xf>
    <xf numFmtId="0" fontId="25" fillId="18" borderId="8" xfId="0" applyFont="1" applyFill="1" applyBorder="1"/>
    <xf numFmtId="0" fontId="20" fillId="5" borderId="8" xfId="0" applyFont="1" applyFill="1" applyBorder="1"/>
    <xf numFmtId="1" fontId="12" fillId="12" borderId="8" xfId="0" applyNumberFormat="1" applyFont="1" applyFill="1" applyBorder="1" applyAlignment="1">
      <alignment horizontal="left" wrapText="1"/>
    </xf>
    <xf numFmtId="1" fontId="13" fillId="12" borderId="7" xfId="0" applyNumberFormat="1" applyFont="1" applyFill="1" applyBorder="1" applyAlignment="1">
      <alignment horizontal="center" vertical="top" wrapText="1"/>
    </xf>
    <xf numFmtId="1" fontId="13" fillId="12" borderId="8" xfId="0" applyNumberFormat="1" applyFont="1" applyFill="1" applyBorder="1" applyAlignment="1">
      <alignment horizontal="center" vertical="top" wrapText="1"/>
    </xf>
    <xf numFmtId="1" fontId="13" fillId="12" borderId="8" xfId="0" applyNumberFormat="1" applyFont="1" applyFill="1" applyBorder="1" applyAlignment="1">
      <alignment horizontal="left" vertical="top" wrapText="1"/>
    </xf>
    <xf numFmtId="1" fontId="13" fillId="12" borderId="8" xfId="0" applyNumberFormat="1" applyFont="1" applyFill="1" applyBorder="1" applyAlignment="1">
      <alignment vertical="top"/>
    </xf>
    <xf numFmtId="1" fontId="12" fillId="12" borderId="7" xfId="0" applyNumberFormat="1" applyFont="1" applyFill="1" applyBorder="1" applyAlignment="1">
      <alignment horizontal="center" vertical="top" wrapText="1"/>
    </xf>
    <xf numFmtId="1" fontId="12" fillId="5" borderId="8" xfId="0" applyNumberFormat="1" applyFont="1" applyFill="1" applyBorder="1" applyAlignment="1">
      <alignment horizontal="left" wrapText="1"/>
    </xf>
    <xf numFmtId="1" fontId="13" fillId="11" borderId="8" xfId="0" applyNumberFormat="1" applyFont="1" applyFill="1" applyBorder="1" applyAlignment="1">
      <alignment horizontal="center" vertical="top" wrapText="1"/>
    </xf>
    <xf numFmtId="1" fontId="13" fillId="9" borderId="8" xfId="0" applyNumberFormat="1" applyFont="1" applyFill="1" applyBorder="1" applyAlignment="1">
      <alignment horizontal="left" vertical="top" wrapText="1"/>
    </xf>
    <xf numFmtId="1" fontId="13" fillId="0" borderId="8" xfId="0" applyNumberFormat="1" applyFont="1" applyBorder="1" applyAlignment="1">
      <alignment vertical="top"/>
    </xf>
    <xf numFmtId="0" fontId="25" fillId="14" borderId="8" xfId="0" applyFont="1" applyFill="1" applyBorder="1" applyAlignment="1">
      <alignment horizontal="center" vertical="top"/>
    </xf>
    <xf numFmtId="1" fontId="25" fillId="0" borderId="8" xfId="0" applyNumberFormat="1" applyFont="1" applyBorder="1" applyAlignment="1">
      <alignment horizontal="center" vertical="top"/>
    </xf>
    <xf numFmtId="0" fontId="25" fillId="0" borderId="8" xfId="0" applyFont="1" applyBorder="1"/>
    <xf numFmtId="0" fontId="12" fillId="5" borderId="8" xfId="0" applyFont="1" applyFill="1" applyBorder="1" applyAlignment="1">
      <alignment horizontal="left" vertical="top" wrapText="1"/>
    </xf>
    <xf numFmtId="1" fontId="25" fillId="0" borderId="7" xfId="0" applyNumberFormat="1" applyFont="1" applyBorder="1" applyAlignment="1">
      <alignment horizontal="center" vertical="top"/>
    </xf>
    <xf numFmtId="1" fontId="25" fillId="11" borderId="8" xfId="0" applyNumberFormat="1" applyFont="1" applyFill="1" applyBorder="1" applyAlignment="1">
      <alignment horizontal="center" vertical="top"/>
    </xf>
    <xf numFmtId="1" fontId="25" fillId="9" borderId="8" xfId="0" applyNumberFormat="1" applyFont="1" applyFill="1" applyBorder="1" applyAlignment="1">
      <alignment horizontal="center" vertical="top"/>
    </xf>
    <xf numFmtId="0" fontId="12" fillId="12" borderId="8" xfId="0" applyFont="1" applyFill="1" applyBorder="1" applyAlignment="1">
      <alignment horizontal="left" vertical="top" wrapText="1"/>
    </xf>
    <xf numFmtId="1" fontId="25" fillId="12" borderId="7" xfId="0" applyNumberFormat="1" applyFont="1" applyFill="1" applyBorder="1" applyAlignment="1">
      <alignment horizontal="center" vertical="top"/>
    </xf>
    <xf numFmtId="1" fontId="25" fillId="12" borderId="8" xfId="0" applyNumberFormat="1" applyFont="1" applyFill="1" applyBorder="1" applyAlignment="1">
      <alignment horizontal="center" vertical="top"/>
    </xf>
    <xf numFmtId="1" fontId="27" fillId="12" borderId="7" xfId="0" applyNumberFormat="1" applyFont="1" applyFill="1" applyBorder="1" applyAlignment="1">
      <alignment horizontal="center" vertical="top"/>
    </xf>
    <xf numFmtId="0" fontId="13" fillId="19" borderId="0" xfId="0" applyFont="1" applyFill="1"/>
    <xf numFmtId="0" fontId="12" fillId="12" borderId="17" xfId="0" applyFont="1" applyFill="1" applyBorder="1" applyAlignment="1">
      <alignment horizontal="left" vertical="top" wrapText="1"/>
    </xf>
    <xf numFmtId="1" fontId="24" fillId="12" borderId="20" xfId="0" applyNumberFormat="1" applyFont="1" applyFill="1" applyBorder="1" applyAlignment="1">
      <alignment horizontal="center" vertical="top"/>
    </xf>
    <xf numFmtId="0" fontId="24" fillId="12" borderId="20" xfId="0" applyFont="1" applyFill="1" applyBorder="1" applyAlignment="1">
      <alignment horizontal="right"/>
    </xf>
    <xf numFmtId="0" fontId="11" fillId="0" borderId="0" xfId="0" applyFont="1" applyAlignment="1">
      <alignment wrapText="1"/>
    </xf>
    <xf numFmtId="0" fontId="25" fillId="11" borderId="8" xfId="0" applyFont="1" applyFill="1" applyBorder="1" applyAlignment="1">
      <alignment horizontal="center" vertical="top"/>
    </xf>
    <xf numFmtId="1" fontId="12" fillId="0" borderId="8" xfId="0" applyNumberFormat="1" applyFont="1" applyBorder="1" applyAlignment="1">
      <alignment horizontal="left" vertical="top" wrapText="1"/>
    </xf>
    <xf numFmtId="1" fontId="13" fillId="0" borderId="7" xfId="0" applyNumberFormat="1" applyFont="1" applyBorder="1" applyAlignment="1">
      <alignment horizontal="center" vertical="top"/>
    </xf>
    <xf numFmtId="1" fontId="13" fillId="11" borderId="8" xfId="0" applyNumberFormat="1" applyFont="1" applyFill="1" applyBorder="1" applyAlignment="1">
      <alignment horizontal="center" vertical="top"/>
    </xf>
    <xf numFmtId="1" fontId="13" fillId="0" borderId="8" xfId="0" applyNumberFormat="1" applyFont="1" applyBorder="1"/>
    <xf numFmtId="1" fontId="13" fillId="11" borderId="8" xfId="0" applyNumberFormat="1" applyFont="1" applyFill="1" applyBorder="1" applyAlignment="1">
      <alignment horizontal="center"/>
    </xf>
    <xf numFmtId="1" fontId="13" fillId="9" borderId="8" xfId="0" applyNumberFormat="1" applyFont="1" applyFill="1" applyBorder="1"/>
    <xf numFmtId="0" fontId="25" fillId="15" borderId="8" xfId="0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Protection="1">
      <protection locked="0"/>
    </xf>
    <xf numFmtId="0" fontId="6" fillId="9" borderId="8" xfId="0" applyFont="1" applyFill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 applyProtection="1">
      <alignment horizontal="center" vertical="center" wrapText="1"/>
      <protection locked="0"/>
    </xf>
    <xf numFmtId="0" fontId="9" fillId="8" borderId="8" xfId="0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  <protection locked="0"/>
    </xf>
    <xf numFmtId="0" fontId="9" fillId="8" borderId="5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 applyProtection="1">
      <alignment horizontal="center" vertical="center" wrapText="1"/>
      <protection locked="0"/>
    </xf>
    <xf numFmtId="3" fontId="14" fillId="5" borderId="8" xfId="0" applyNumberFormat="1" applyFont="1" applyFill="1" applyBorder="1"/>
    <xf numFmtId="164" fontId="14" fillId="5" borderId="8" xfId="0" applyNumberFormat="1" applyFont="1" applyFill="1" applyBorder="1"/>
    <xf numFmtId="0" fontId="0" fillId="0" borderId="25" xfId="0" applyBorder="1" applyAlignment="1">
      <alignment wrapText="1"/>
    </xf>
    <xf numFmtId="0" fontId="0" fillId="0" borderId="0" xfId="0" applyAlignment="1">
      <alignment wrapText="1"/>
    </xf>
    <xf numFmtId="0" fontId="28" fillId="0" borderId="8" xfId="0" applyFont="1" applyBorder="1" applyAlignment="1">
      <alignment wrapText="1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Alignment="1" applyProtection="1">
      <alignment horizontal="center" vertical="center" wrapText="1"/>
      <protection locked="0"/>
    </xf>
    <xf numFmtId="49" fontId="11" fillId="0" borderId="8" xfId="0" applyNumberFormat="1" applyFont="1" applyBorder="1"/>
    <xf numFmtId="1" fontId="29" fillId="9" borderId="8" xfId="0" applyNumberFormat="1" applyFont="1" applyFill="1" applyBorder="1" applyAlignment="1">
      <alignment horizontal="center" vertical="top"/>
    </xf>
    <xf numFmtId="0" fontId="11" fillId="0" borderId="8" xfId="0" applyFont="1" applyBorder="1" applyAlignment="1">
      <alignment horizontal="left"/>
    </xf>
    <xf numFmtId="0" fontId="14" fillId="11" borderId="8" xfId="0" applyFont="1" applyFill="1" applyBorder="1" applyAlignment="1">
      <alignment horizontal="center" vertical="top"/>
    </xf>
    <xf numFmtId="0" fontId="0" fillId="12" borderId="0" xfId="0" applyFill="1"/>
    <xf numFmtId="0" fontId="9" fillId="12" borderId="8" xfId="0" applyFont="1" applyFill="1" applyBorder="1" applyAlignment="1">
      <alignment horizontal="left" wrapText="1"/>
    </xf>
    <xf numFmtId="1" fontId="14" fillId="12" borderId="7" xfId="0" applyNumberFormat="1" applyFont="1" applyFill="1" applyBorder="1" applyAlignment="1">
      <alignment horizontal="center" vertical="top"/>
    </xf>
    <xf numFmtId="1" fontId="14" fillId="12" borderId="8" xfId="0" applyNumberFormat="1" applyFont="1" applyFill="1" applyBorder="1" applyAlignment="1">
      <alignment horizontal="center" vertical="top"/>
    </xf>
    <xf numFmtId="0" fontId="14" fillId="12" borderId="8" xfId="0" applyFont="1" applyFill="1" applyBorder="1"/>
    <xf numFmtId="0" fontId="30" fillId="5" borderId="8" xfId="0" applyFont="1" applyFill="1" applyBorder="1" applyAlignment="1">
      <alignment horizontal="center"/>
    </xf>
    <xf numFmtId="9" fontId="14" fillId="5" borderId="8" xfId="0" applyNumberFormat="1" applyFont="1" applyFill="1" applyBorder="1" applyAlignment="1">
      <alignment horizontal="center"/>
    </xf>
    <xf numFmtId="1" fontId="6" fillId="5" borderId="20" xfId="0" applyNumberFormat="1" applyFont="1" applyFill="1" applyBorder="1" applyAlignment="1">
      <alignment horizontal="center" vertical="center" wrapText="1"/>
    </xf>
    <xf numFmtId="1" fontId="6" fillId="8" borderId="20" xfId="0" applyNumberFormat="1" applyFont="1" applyFill="1" applyBorder="1" applyAlignment="1">
      <alignment horizontal="center" vertical="center" wrapText="1"/>
    </xf>
    <xf numFmtId="1" fontId="6" fillId="16" borderId="20" xfId="0" applyNumberFormat="1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center"/>
    </xf>
    <xf numFmtId="49" fontId="11" fillId="5" borderId="8" xfId="0" applyNumberFormat="1" applyFont="1" applyFill="1" applyBorder="1"/>
    <xf numFmtId="0" fontId="14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12" borderId="8" xfId="0" applyFont="1" applyFill="1" applyBorder="1" applyAlignment="1">
      <alignment wrapText="1"/>
    </xf>
    <xf numFmtId="0" fontId="14" fillId="12" borderId="8" xfId="0" applyFont="1" applyFill="1" applyBorder="1" applyAlignment="1">
      <alignment horizontal="center"/>
    </xf>
    <xf numFmtId="1" fontId="29" fillId="11" borderId="8" xfId="0" applyNumberFormat="1" applyFont="1" applyFill="1" applyBorder="1" applyAlignment="1">
      <alignment horizontal="center" vertical="top"/>
    </xf>
    <xf numFmtId="0" fontId="11" fillId="0" borderId="0" xfId="0" applyFont="1"/>
    <xf numFmtId="0" fontId="11" fillId="12" borderId="8" xfId="0" applyFont="1" applyFill="1" applyBorder="1" applyAlignment="1">
      <alignment horizontal="left" vertical="top"/>
    </xf>
    <xf numFmtId="0" fontId="14" fillId="0" borderId="8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0" fillId="9" borderId="0" xfId="0" applyFill="1" applyAlignment="1">
      <alignment horizontal="center"/>
    </xf>
    <xf numFmtId="0" fontId="2" fillId="3" borderId="1" xfId="2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11" fillId="0" borderId="5" xfId="0" applyNumberFormat="1" applyFont="1" applyBorder="1" applyAlignment="1">
      <alignment vertical="top"/>
    </xf>
    <xf numFmtId="1" fontId="0" fillId="0" borderId="6" xfId="0" applyNumberFormat="1" applyBorder="1" applyAlignment="1">
      <alignment vertical="top"/>
    </xf>
    <xf numFmtId="1" fontId="0" fillId="0" borderId="7" xfId="0" applyNumberFormat="1" applyBorder="1" applyAlignment="1">
      <alignment vertical="top"/>
    </xf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left" vertical="top" wrapText="1"/>
    </xf>
    <xf numFmtId="0" fontId="9" fillId="8" borderId="17" xfId="0" applyFont="1" applyFill="1" applyBorder="1" applyAlignment="1">
      <alignment horizontal="center" vertical="top" wrapText="1"/>
    </xf>
    <xf numFmtId="0" fontId="9" fillId="9" borderId="17" xfId="0" applyFont="1" applyFill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3" fillId="4" borderId="0" xfId="3" applyFont="1" applyFill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horizontal="center" vertical="top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9" fontId="4" fillId="6" borderId="0" xfId="4" applyNumberFormat="1" applyFont="1" applyFill="1" applyAlignment="1">
      <alignment horizontal="center" vertical="top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9" borderId="5" xfId="0" applyFont="1" applyFill="1" applyBorder="1" applyAlignment="1" applyProtection="1">
      <alignment horizontal="center" vertical="center" wrapText="1"/>
      <protection locked="0"/>
    </xf>
    <xf numFmtId="0" fontId="6" fillId="9" borderId="6" xfId="0" applyFont="1" applyFill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 wrapText="1"/>
      <protection locked="0"/>
    </xf>
    <xf numFmtId="0" fontId="10" fillId="8" borderId="6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" xfId="0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9" fillId="8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6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9" fillId="9" borderId="4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 applyProtection="1">
      <alignment horizontal="left" vertical="top" wrapText="1"/>
      <protection locked="0"/>
    </xf>
    <xf numFmtId="0" fontId="7" fillId="9" borderId="5" xfId="0" applyFont="1" applyFill="1" applyBorder="1" applyAlignment="1" applyProtection="1">
      <alignment horizontal="center" vertical="center" wrapText="1"/>
      <protection locked="0"/>
    </xf>
    <xf numFmtId="0" fontId="7" fillId="9" borderId="6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0" fontId="9" fillId="8" borderId="8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center" wrapText="1"/>
      <protection locked="0"/>
    </xf>
    <xf numFmtId="0" fontId="9" fillId="8" borderId="6" xfId="0" applyFont="1" applyFill="1" applyBorder="1" applyAlignment="1" applyProtection="1">
      <alignment horizontal="center" vertical="center" wrapText="1"/>
      <protection locked="0"/>
    </xf>
    <xf numFmtId="0" fontId="9" fillId="8" borderId="7" xfId="0" applyFont="1" applyFill="1" applyBorder="1" applyAlignment="1" applyProtection="1">
      <alignment horizontal="center" vertical="center" wrapText="1"/>
      <protection locked="0"/>
    </xf>
    <xf numFmtId="0" fontId="9" fillId="8" borderId="12" xfId="0" applyFont="1" applyFill="1" applyBorder="1" applyAlignment="1" applyProtection="1">
      <alignment horizontal="center" vertical="center" wrapText="1"/>
      <protection locked="0"/>
    </xf>
    <xf numFmtId="0" fontId="9" fillId="8" borderId="13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13" xfId="0" applyFont="1" applyFill="1" applyBorder="1" applyAlignment="1" applyProtection="1">
      <alignment horizontal="center" vertical="center" wrapText="1"/>
      <protection locked="0"/>
    </xf>
    <xf numFmtId="0" fontId="9" fillId="9" borderId="5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10" xfId="0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6">
    <cellStyle name="Акцент5" xfId="4" builtinId="45"/>
    <cellStyle name="Ввод " xfId="2" builtinId="20"/>
    <cellStyle name="Вывод" xfId="5" builtinId="21"/>
    <cellStyle name="Нейтральный" xfId="1" builtinId="28"/>
    <cellStyle name="Обычный" xfId="0" builtinId="0"/>
    <cellStyle name="Плохой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3internat.tomsk.ru/wp-content/uploads/&#1055;&#1088;&#1086;&#1075;&#1088;&#1072;&#1084;&#1084;&#1072;-&#1085;&#1072;&#1089;&#1090;&#1072;&#1074;&#1085;&#1080;&#1095;&#1077;&#1089;&#1090;&#1074;&#1072;-&#1084;&#1086;&#1076;&#1091;&#1083;&#1100;-&#1091;&#1095;&#1080;&#1090;&#1077;&#1083;&#1100;-&#1091;&#1095;&#1080;&#1090;&#1077;&#1083;&#1100;-2021.pdf" TargetMode="External"/><Relationship Id="rId2" Type="http://schemas.openxmlformats.org/officeDocument/2006/relationships/hyperlink" Target="http://cdo.tomedu.ru/wp-content/uploads/2021/11/polozhenie-o-nastavnichestve-2021-g..pdf" TargetMode="External"/><Relationship Id="rId1" Type="http://schemas.openxmlformats.org/officeDocument/2006/relationships/hyperlink" Target="http://kkk.tom.ru/index.php/vospitanie/nastavnichestvo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ulu-ul.tomschool.ru/?section_id=137" TargetMode="External"/><Relationship Id="rId2" Type="http://schemas.openxmlformats.org/officeDocument/2006/relationships/hyperlink" Target="https://ulu-ul.tomschool.ru/?section_id=61" TargetMode="External"/><Relationship Id="rId1" Type="http://schemas.openxmlformats.org/officeDocument/2006/relationships/hyperlink" Target="https://ulu-ul.tomschool.ru/?section_id=61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kolp-inkschool.edu.tomsk.ru/wp-content/uploads/2022/03/Polozhenie-po-nastavnichestvu.pdf" TargetMode="External"/><Relationship Id="rId18" Type="http://schemas.openxmlformats.org/officeDocument/2006/relationships/hyperlink" Target="http://togur-school.tom.ru/nastavnichestvo/" TargetMode="External"/><Relationship Id="rId26" Type="http://schemas.openxmlformats.org/officeDocument/2006/relationships/hyperlink" Target="http://kolp-ozschool.edu.tomsk.ru/svedeniya-ob-obrazovatelnoy-organizatsii-2/shkola-molodogo-uchitelya/" TargetMode="External"/><Relationship Id="rId39" Type="http://schemas.openxmlformats.org/officeDocument/2006/relationships/hyperlink" Target="http://sad9.tom.ru/WP/2018/10/10/&#1087;&#1086;&#1083;&#1086;&#1078;&#1077;&#1085;&#1080;&#1077;-&#1086;-&#1085;&#1072;&#1089;&#1090;&#1072;&#1074;&#1085;&#1080;&#1095;&#1077;&#1089;&#1090;&#1074;&#1077;-&#1084;&#1086;&#1083;&#1086;&#1076;&#1099;&#1093;-&#1089;/" TargetMode="External"/><Relationship Id="rId21" Type="http://schemas.openxmlformats.org/officeDocument/2006/relationships/hyperlink" Target="http://kolp-chaschool.edu.tomsk.ru/metodicheskaya-kopilka/nastavnichestvo/nastavnichestvo-pedagogov/" TargetMode="External"/><Relationship Id="rId34" Type="http://schemas.openxmlformats.org/officeDocument/2006/relationships/hyperlink" Target="http://zol.dou.tomsk.ru/navigatsiya/nastavnichestvo/" TargetMode="External"/><Relationship Id="rId42" Type="http://schemas.openxmlformats.org/officeDocument/2006/relationships/hyperlink" Target="https://chazhemto.tvoysadik.ru/upload/tschazhemto_new/files/8a/6e/8a6e6c08aab50cdb6f4ab559f8d2b300.pdf" TargetMode="External"/><Relationship Id="rId47" Type="http://schemas.openxmlformats.org/officeDocument/2006/relationships/hyperlink" Target="http://dush.tom.ru/molodie-specialist" TargetMode="External"/><Relationship Id="rId50" Type="http://schemas.openxmlformats.org/officeDocument/2006/relationships/hyperlink" Target="http://www.kolpduc.tom.ru/nastavnichestvo" TargetMode="External"/><Relationship Id="rId7" Type="http://schemas.openxmlformats.org/officeDocument/2006/relationships/hyperlink" Target="http://kolpschool5.edu.tomsk.ru/?page_id=8729" TargetMode="External"/><Relationship Id="rId2" Type="http://schemas.openxmlformats.org/officeDocument/2006/relationships/hyperlink" Target="http://kolpschool4.edu.tomsk.ru/metodkabinet/nastavnichestvo/" TargetMode="External"/><Relationship Id="rId16" Type="http://schemas.openxmlformats.org/officeDocument/2006/relationships/hyperlink" Target="https://kolp-nvschool.edu.tomsk.ru/nastavnichestvo/" TargetMode="External"/><Relationship Id="rId29" Type="http://schemas.openxmlformats.org/officeDocument/2006/relationships/hyperlink" Target="http://maraksasch.tom.ru/nastavnichestvo/" TargetMode="External"/><Relationship Id="rId11" Type="http://schemas.openxmlformats.org/officeDocument/2006/relationships/hyperlink" Target="http://kolp-inkschool.edu.tomsk.ru/rabota-s-molodymi-spetsialistami/" TargetMode="External"/><Relationship Id="rId24" Type="http://schemas.openxmlformats.org/officeDocument/2006/relationships/hyperlink" Target="http://kolp-kopschool.edu.tomsk.ru/nastavnichestvo/" TargetMode="External"/><Relationship Id="rId32" Type="http://schemas.openxmlformats.org/officeDocument/2006/relationships/hyperlink" Target="http://kolp-ds3.dou.tomsk.ru/pamyatnye-daty-rossii/" TargetMode="External"/><Relationship Id="rId37" Type="http://schemas.openxmlformats.org/officeDocument/2006/relationships/hyperlink" Target="http://ds19.dou.tomsk.ru/nastavnichestvo/" TargetMode="External"/><Relationship Id="rId40" Type="http://schemas.openxmlformats.org/officeDocument/2006/relationships/hyperlink" Target="https://chazhemto.tvoysadik.ru/?section_id=174" TargetMode="External"/><Relationship Id="rId45" Type="http://schemas.openxmlformats.org/officeDocument/2006/relationships/hyperlink" Target="http://kolpdebz.tom.ru/files/Pologenie%20o%20nastavnichestve.pdf" TargetMode="External"/><Relationship Id="rId5" Type="http://schemas.openxmlformats.org/officeDocument/2006/relationships/hyperlink" Target="http://kolpschool5.edu.tomsk.ru/?page_id=8729" TargetMode="External"/><Relationship Id="rId15" Type="http://schemas.openxmlformats.org/officeDocument/2006/relationships/hyperlink" Target="https://kolp-nvschool.edu.tomsk.ru/nastavnichestvo/" TargetMode="External"/><Relationship Id="rId23" Type="http://schemas.openxmlformats.org/officeDocument/2006/relationships/hyperlink" Target="http://kolp-chaschool.edu.tomsk.ru/wp-content/uploads/2021/10/polozhenie-o-nastavnichestve.pdf" TargetMode="External"/><Relationship Id="rId28" Type="http://schemas.openxmlformats.org/officeDocument/2006/relationships/hyperlink" Target="http://maraksasch.tom.ru/nastavnichestvo/" TargetMode="External"/><Relationship Id="rId36" Type="http://schemas.openxmlformats.org/officeDocument/2006/relationships/hyperlink" Target="http://zol.dou.tomsk.ru/wp-content/uploads/2022/03/Polozhenie-o-nastavnichestve-.pdf" TargetMode="External"/><Relationship Id="rId49" Type="http://schemas.openxmlformats.org/officeDocument/2006/relationships/hyperlink" Target="http://www.kolpduc.tom.ru/nastavnichestvo" TargetMode="External"/><Relationship Id="rId10" Type="http://schemas.openxmlformats.org/officeDocument/2006/relationships/hyperlink" Target="http://kolp-smschool.edu.tomsk.ru/nastavnichestvo-molodyih-pedagogov/" TargetMode="External"/><Relationship Id="rId19" Type="http://schemas.openxmlformats.org/officeDocument/2006/relationships/hyperlink" Target="http://togur-school.tom.ru/nastavnichestvo/" TargetMode="External"/><Relationship Id="rId31" Type="http://schemas.openxmlformats.org/officeDocument/2006/relationships/hyperlink" Target="http://kolp-stkschool.edu.tomsk.ru/nastavnichestvo/" TargetMode="External"/><Relationship Id="rId44" Type="http://schemas.openxmlformats.org/officeDocument/2006/relationships/hyperlink" Target="http://kolpdebz.tom.ru/&#1085;&#1072;&#1089;&#1090;&#1072;&#1074;&#1085;&#1080;&#1095;&#1077;&#1089;&#1090;&#1074;&#1086;/" TargetMode="External"/><Relationship Id="rId52" Type="http://schemas.openxmlformats.org/officeDocument/2006/relationships/hyperlink" Target="https://kol-dshi.tom.muzkult.ru/Nastavnichestvo" TargetMode="External"/><Relationship Id="rId4" Type="http://schemas.openxmlformats.org/officeDocument/2006/relationships/hyperlink" Target="http://kolpschool4.edu.tomsk.ru/metodkabinet/nastavnichestvo/" TargetMode="External"/><Relationship Id="rId9" Type="http://schemas.openxmlformats.org/officeDocument/2006/relationships/hyperlink" Target="http://kolp-smschool.edu.tomsk.ru/nastavnichestvo-molodyih-pedagogov/" TargetMode="External"/><Relationship Id="rId14" Type="http://schemas.openxmlformats.org/officeDocument/2006/relationships/hyperlink" Target="https://kolp-nvschool.edu.tomsk.ru/nastavnichestvo/" TargetMode="External"/><Relationship Id="rId22" Type="http://schemas.openxmlformats.org/officeDocument/2006/relationships/hyperlink" Target="http://kolp-chaschool.edu.tomsk.ru/metodicheskaya-kopilka/nastavnichestvo/" TargetMode="External"/><Relationship Id="rId27" Type="http://schemas.openxmlformats.org/officeDocument/2006/relationships/hyperlink" Target="http://kolp-ozschool.edu.tomsk.ru/svedeniya-ob-obrazovatelnoy-organizatsii-2/shkola-molodogo-uchitelya/" TargetMode="External"/><Relationship Id="rId30" Type="http://schemas.openxmlformats.org/officeDocument/2006/relationships/hyperlink" Target="http://maraksasch.tom.ru/nastavnichestvo/" TargetMode="External"/><Relationship Id="rId35" Type="http://schemas.openxmlformats.org/officeDocument/2006/relationships/hyperlink" Target="http://zol.dou.tomsk.ru/navigatsiya/nastavnichestvo/" TargetMode="External"/><Relationship Id="rId43" Type="http://schemas.openxmlformats.org/officeDocument/2006/relationships/hyperlink" Target="http://mbdou14.dou.tomsk.ru/pedagogicheskoe-nastavnichestvo/" TargetMode="External"/><Relationship Id="rId48" Type="http://schemas.openxmlformats.org/officeDocument/2006/relationships/hyperlink" Target="http://dush.tom.ru/wp-content/uploads/2021/06/nastavnichestvo-%E2%84%96-122-ot-01.09.2021.pdf" TargetMode="External"/><Relationship Id="rId8" Type="http://schemas.openxmlformats.org/officeDocument/2006/relationships/hyperlink" Target="http://kolpschool7.tom.ru/metodicheskiy-kabinet/rabota-s-molodymi-nachinayushhimi-specialistami/" TargetMode="External"/><Relationship Id="rId51" Type="http://schemas.openxmlformats.org/officeDocument/2006/relationships/hyperlink" Target="http://www.kolpduc.tom.ru/files/plan/Pologenie_Nastavnik_Optimized.pdf" TargetMode="External"/><Relationship Id="rId3" Type="http://schemas.openxmlformats.org/officeDocument/2006/relationships/hyperlink" Target="http://kolpschool4.edu.tomsk.ru/metodkabinet/nastavnichestvo/" TargetMode="External"/><Relationship Id="rId12" Type="http://schemas.openxmlformats.org/officeDocument/2006/relationships/hyperlink" Target="http://kolp-inkschool.edu.tomsk.ru/pamyatki-molodomu-pedagogu/" TargetMode="External"/><Relationship Id="rId17" Type="http://schemas.openxmlformats.org/officeDocument/2006/relationships/hyperlink" Target="http://kolp-sarschool.edu.tomsk.ru/nastavnichestvo/" TargetMode="External"/><Relationship Id="rId25" Type="http://schemas.openxmlformats.org/officeDocument/2006/relationships/hyperlink" Target="http://kolp-ozschool.edu.tomsk.ru/wp-content/uploads/2022/03/plan-raboty-21-22.pdf" TargetMode="External"/><Relationship Id="rId33" Type="http://schemas.openxmlformats.org/officeDocument/2006/relationships/hyperlink" Target="http://kolp-ds3.dou.tomsk.ru/pamyatnye-daty-rossii/" TargetMode="External"/><Relationship Id="rId38" Type="http://schemas.openxmlformats.org/officeDocument/2006/relationships/hyperlink" Target="http://sad9.tom.ru/WP/category/&#1084;&#1086;&#1083;&#1086;&#1076;&#1099;&#1077;-&#1089;&#1087;&#1077;&#1094;&#1080;&#1072;&#1083;&#1080;&#1089;&#1090;&#1099;/" TargetMode="External"/><Relationship Id="rId46" Type="http://schemas.openxmlformats.org/officeDocument/2006/relationships/hyperlink" Target="http://dush.tom.ru/molodie-specialist" TargetMode="External"/><Relationship Id="rId20" Type="http://schemas.openxmlformats.org/officeDocument/2006/relationships/hyperlink" Target="http://togur-school.tom.ru/nastavnichestvo/" TargetMode="External"/><Relationship Id="rId41" Type="http://schemas.openxmlformats.org/officeDocument/2006/relationships/hyperlink" Target="https://chazhemto.tvoysadik.ru/?section_id=173" TargetMode="External"/><Relationship Id="rId1" Type="http://schemas.openxmlformats.org/officeDocument/2006/relationships/hyperlink" Target="http://school2kolp.ru/kollektpv/nastavnichestvo/" TargetMode="External"/><Relationship Id="rId6" Type="http://schemas.openxmlformats.org/officeDocument/2006/relationships/hyperlink" Target="http://kolpschool5.edu.tomsk.ru/?page_id=8729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mdou50.ru/sveden/document" TargetMode="External"/><Relationship Id="rId3" Type="http://schemas.openxmlformats.org/officeDocument/2006/relationships/hyperlink" Target="https://&#1076;&#1077;&#1090;&#1089;&#1072;&#1076;18.&#1090;&#1086;&#1084;&#1089;&#1072;&#1081;&#1090;.&#1088;&#1092;/wp-content/uploads/2022/03/-o-nastavnichestve.pdf" TargetMode="External"/><Relationship Id="rId7" Type="http://schemas.openxmlformats.org/officeDocument/2006/relationships/hyperlink" Target="http://ds-46.dou.tomsk.ru/wp-content/uploads/2022/05/Polozhenie-o-nastavnichestve-dou-46.pdf" TargetMode="External"/><Relationship Id="rId12" Type="http://schemas.openxmlformats.org/officeDocument/2006/relationships/hyperlink" Target="https://dou70.ru/93/images/21-22/doc/loc_akty/polozhenie_o_nastavnichestve_v_mbdouno93.pdf" TargetMode="External"/><Relationship Id="rId2" Type="http://schemas.openxmlformats.org/officeDocument/2006/relationships/hyperlink" Target="http://madou15.dou.tomsk.ru/wp-content/uploads/2022/05/Novoe-polozhenie-o-nastavnichestve.pdf" TargetMode="External"/><Relationship Id="rId1" Type="http://schemas.openxmlformats.org/officeDocument/2006/relationships/hyperlink" Target="https://&#1076;&#1077;&#1090;&#1089;&#1072;&#1076;8.&#1090;&#1086;&#1084;&#1089;&#1072;&#1081;&#1090;.&#1088;&#1092;/wp-content/uploads/2022/03/%D0%9F%D0%BE%D0%BB%D0%BE%D0%B6%D0%B5%D0%BD%D0%B8%D0%B5-%D0%BE-%D0%BD%D0%B0%D1%81%D1%82%D0%B0%D0%B2%D0%BD%D0%B8%D1%87%D0%B5%D1%81%D1%82%D0%B2%D0%B5.pdf" TargetMode="External"/><Relationship Id="rId6" Type="http://schemas.openxmlformats.org/officeDocument/2006/relationships/hyperlink" Target="http://dsad44.ru/wp-content/uploads/2015/10/Polozhenie-o-nastavnichestve-MADOU-----44-g.-Tomska.pdf" TargetMode="External"/><Relationship Id="rId11" Type="http://schemas.openxmlformats.org/officeDocument/2006/relationships/hyperlink" Target="https://drive.google.com/file/d/1PsYpPp61gQpfygZ63h2VYZdrZySSY7C9/view" TargetMode="External"/><Relationship Id="rId5" Type="http://schemas.openxmlformats.org/officeDocument/2006/relationships/hyperlink" Target="http://ds-35.dou.tomsk.ru/wp-content/uploads/2022/05/Polozhenie-o-nastavnichestve.pdf" TargetMode="External"/><Relationship Id="rId10" Type="http://schemas.openxmlformats.org/officeDocument/2006/relationships/hyperlink" Target="http://ds-61.dou.tomsk.ru/wp-content/uploads/2022/03/Polozhenie-o-nastavnichestve-v-MADOU-61-g.pdf" TargetMode="External"/><Relationship Id="rId4" Type="http://schemas.openxmlformats.org/officeDocument/2006/relationships/hyperlink" Target="http://ds-21.dou.tomsk.ru/wp-content/uploads/2021/05/Polozhenie-o-nastavnichestve.pdf" TargetMode="External"/><Relationship Id="rId9" Type="http://schemas.openxmlformats.org/officeDocument/2006/relationships/hyperlink" Target="http://dsad54.tom.ru/sites/default/files/files/&#1055;&#1086;&#1083;&#1086;&#1078;&#1077;&#1085;&#1080;&#1077;%20&#1086;%20&#1085;&#1072;&#1089;&#1090;&#1072;&#1074;&#1085;&#1080;&#1095;&#1077;&#1089;&#1090;&#1074;&#1077;2184_2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psh257.ucoz.ru/Kadri/polozhenie_o_nastavnichestve.pdf" TargetMode="External"/><Relationship Id="rId2" Type="http://schemas.openxmlformats.org/officeDocument/2006/relationships/hyperlink" Target="http://psh257.ucoz.ru/index/nastavnichestvo/0-409" TargetMode="External"/><Relationship Id="rId1" Type="http://schemas.openxmlformats.org/officeDocument/2006/relationships/hyperlink" Target="http://psh257.ucoz.ru/index/nastavnichestvo/0-409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sheg-school2.edu.tomsk.ru/innovatsionnaya-deyatelnost-rvtsi/" TargetMode="External"/><Relationship Id="rId13" Type="http://schemas.openxmlformats.org/officeDocument/2006/relationships/hyperlink" Target="http://sheg-ds2.dou.tomsk.ru/dokumentyi/obrazovanie/nastavnichestvo/" TargetMode="External"/><Relationship Id="rId3" Type="http://schemas.openxmlformats.org/officeDocument/2006/relationships/hyperlink" Target="http://sheg-school1.edu.tomsk.ru/sistema-nastavnichestva/" TargetMode="External"/><Relationship Id="rId7" Type="http://schemas.openxmlformats.org/officeDocument/2006/relationships/hyperlink" Target="https://yadi.sk/i/d3IIWj1wwyHnmw" TargetMode="External"/><Relationship Id="rId12" Type="http://schemas.openxmlformats.org/officeDocument/2006/relationships/hyperlink" Target="http://sheg-gusschool.edu.tomsk.ru/nastavnichestvo-pedagogov/" TargetMode="External"/><Relationship Id="rId17" Type="http://schemas.openxmlformats.org/officeDocument/2006/relationships/hyperlink" Target="http://sheg-cdt.dou.tomsk.ru/wp-content/uploads/2021/12/polozhenie-o-nastavnichestve-TSDT.pdfhttp:/sheg-cdt.dou.tomsk.ru/wp-content/uploads/2021/12/polozhenie-o-nastavnichestve-TSDT.pdfhttp:/sheg-cdt.dou.tomsk.ru/wp-content/uploads/2021/12/polozhenie-o-nastavnichestve-TSDT.pdfhttp:/sheg-cdt.dou.tomsk.ru/wp-content/uploads/2021/12/polozhenie-o-nastavnichestve-TSDT.pdfhttp:/sheg-cdt.dou.tomsk.ru/wp-content/uploads/2021/12/polozhenie-o-nastavnichestve-TSDT.pdfhttp:/sheg-cdt.dou.tomsk.ru/wp-content/uploads/2021/12/polozhenie-o-nastavnichestve-TSDT.pdfhttp:/sheg-cdt.dou.tomsk.ru/wp-content/uploads/2021/12/polozhenie-o-nastavnichestve-TSDT.pdfhttp:/sheg-cdt.dou.tomsk.ru/wp-content/uploads/2021/12/polozhenie-o-nastavnichestve-TSDT.pdfv" TargetMode="External"/><Relationship Id="rId2" Type="http://schemas.openxmlformats.org/officeDocument/2006/relationships/hyperlink" Target="http://sheg-school1.edu.tomsk.ru/sistema-nastavnichestva/" TargetMode="External"/><Relationship Id="rId16" Type="http://schemas.openxmlformats.org/officeDocument/2006/relationships/hyperlink" Target="http://forest.dou.tomsk.ru/svedeniya-ob-obrazovatelnoy-organizatsii-3/obrazovanie/obrazovatelnye-standarty/" TargetMode="External"/><Relationship Id="rId1" Type="http://schemas.openxmlformats.org/officeDocument/2006/relationships/hyperlink" Target="http://sheg-school1.edu.tomsk.ru/sistema-nastavnichestva/" TargetMode="External"/><Relationship Id="rId6" Type="http://schemas.openxmlformats.org/officeDocument/2006/relationships/hyperlink" Target="https://yadi.sk/i/d3IIWj1wwyHnmw" TargetMode="External"/><Relationship Id="rId11" Type="http://schemas.openxmlformats.org/officeDocument/2006/relationships/hyperlink" Target="http://sheg-school2.edu.tomsk.ru/wp-content/uploads/2021/09/Prikaz-o-naznachenii-nastavnikov.pdf" TargetMode="External"/><Relationship Id="rId5" Type="http://schemas.openxmlformats.org/officeDocument/2006/relationships/hyperlink" Target="http://sheg-monschool.edu.tomsk.ru/shkola/nastavnichestvo/" TargetMode="External"/><Relationship Id="rId15" Type="http://schemas.openxmlformats.org/officeDocument/2006/relationships/hyperlink" Target="http://forest.dou.tomsk.ru/svedeniya-ob-obrazovatelnoy-organizatsii-3/obrazovanie/obrazovatelnye-standarty/" TargetMode="External"/><Relationship Id="rId10" Type="http://schemas.openxmlformats.org/officeDocument/2006/relationships/hyperlink" Target="http://sheg-school2.edu.tomsk.ru/wp-content/uploads/2019/12/Polozhenie-o-nastavnichestve.pdf" TargetMode="External"/><Relationship Id="rId4" Type="http://schemas.openxmlformats.org/officeDocument/2006/relationships/hyperlink" Target="http://sheg-babschool.edu.tomsk.ru/n-a-s-t-a-v-n-i-ch-e-s-t-v-o/" TargetMode="External"/><Relationship Id="rId9" Type="http://schemas.openxmlformats.org/officeDocument/2006/relationships/hyperlink" Target="http://sheg-school2.edu.tomsk.ru/innovatsionnaya-deyatelnost-rvtsi/" TargetMode="External"/><Relationship Id="rId14" Type="http://schemas.openxmlformats.org/officeDocument/2006/relationships/hyperlink" Target="http://sheg-ds2.dou.tomsk.ru/wp-content/uploads/2021/11/Polozhenie-o-nastavnichestve.pdf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spas-school.edu.tomsk.ru/rabota-s-molodymi-spetsialistami/" TargetMode="External"/><Relationship Id="rId13" Type="http://schemas.openxmlformats.org/officeDocument/2006/relationships/hyperlink" Target="http://tom-rasschool.edu.tomsk.ru/deyatelnost-shkolyi/" TargetMode="External"/><Relationship Id="rId18" Type="http://schemas.openxmlformats.org/officeDocument/2006/relationships/hyperlink" Target="https://vk.com/doc-186444609_628382370" TargetMode="External"/><Relationship Id="rId3" Type="http://schemas.openxmlformats.org/officeDocument/2006/relationships/hyperlink" Target="http://spas-school.edu.tomsk.ru/rabota-s-molodymi-spetsialistami/" TargetMode="External"/><Relationship Id="rId7" Type="http://schemas.openxmlformats.org/officeDocument/2006/relationships/hyperlink" Target="http://spas-school.edu.tomsk.ru/rabota-s-molodymi-spetsialistami/" TargetMode="External"/><Relationship Id="rId12" Type="http://schemas.openxmlformats.org/officeDocument/2006/relationships/hyperlink" Target="http://tom-rasschool.edu.tomsk.ru/deyatelnost-shkolyi/" TargetMode="External"/><Relationship Id="rId17" Type="http://schemas.openxmlformats.org/officeDocument/2006/relationships/hyperlink" Target="https://moryakovkasadik.jimdofree.com/%D0%BC%D0%B5%D1%82%D0%BE%D0%B4%D0%B8%D1%87%D0%B5%D1%81%D0%BA%D0%B8%D0%B9-%D0%BA%D0%B0%D0%B1%D0%B8%D0%BD%D0%B5%D1%82-%D0%B4%D0%BE%D1%83/" TargetMode="External"/><Relationship Id="rId2" Type="http://schemas.openxmlformats.org/officeDocument/2006/relationships/hyperlink" Target="http://spas-school.edu.tomsk.ru/rabota-s-molodymi-spetsialistami/" TargetMode="External"/><Relationship Id="rId16" Type="http://schemas.openxmlformats.org/officeDocument/2006/relationships/hyperlink" Target="http://tom-chrechka.dou.tomsk.ru/wp-content/uploads/2017/04/Polozhenie-o-nastavnichestve.pdf" TargetMode="External"/><Relationship Id="rId20" Type="http://schemas.openxmlformats.org/officeDocument/2006/relationships/hyperlink" Target="http://tom-odisey.dou.tomsk.ru/nastavnichestvo/" TargetMode="External"/><Relationship Id="rId1" Type="http://schemas.openxmlformats.org/officeDocument/2006/relationships/hyperlink" Target="http://spas-school.edu.tomsk.ru/rabota-s-molodymi-spetsialistami/" TargetMode="External"/><Relationship Id="rId6" Type="http://schemas.openxmlformats.org/officeDocument/2006/relationships/hyperlink" Target="http://tom-bgschool.edu.tomsk.ru/sveden/education/metodicheskij-sovet-shkoly/nastavnichestvo" TargetMode="External"/><Relationship Id="rId11" Type="http://schemas.openxmlformats.org/officeDocument/2006/relationships/hyperlink" Target="http://tom-rasschool.edu.tomsk.ru/deyatelnost-shkolyi/" TargetMode="External"/><Relationship Id="rId5" Type="http://schemas.openxmlformats.org/officeDocument/2006/relationships/hyperlink" Target="http://tom-halschool.edu.tomsk.ru/nastavnichestvo/" TargetMode="External"/><Relationship Id="rId15" Type="http://schemas.openxmlformats.org/officeDocument/2006/relationships/hyperlink" Target="http://tom-zorkalcevo.dou.tomsk.ru/lokalnyie-aktyi/" TargetMode="External"/><Relationship Id="rId10" Type="http://schemas.openxmlformats.org/officeDocument/2006/relationships/hyperlink" Target="http://tom-molschool.tom.eduru.ru/media/2021/12/03/1307867061/Polozhenie_ob_organizacii_nastavnichestva.pdf" TargetMode="External"/><Relationship Id="rId19" Type="http://schemas.openxmlformats.org/officeDocument/2006/relationships/hyperlink" Target="https://vk.com/doc-186444609_628382370" TargetMode="External"/><Relationship Id="rId4" Type="http://schemas.openxmlformats.org/officeDocument/2006/relationships/hyperlink" Target="http://tom-halschool.edu.tomsk.ru/nastavnichestvo/" TargetMode="External"/><Relationship Id="rId9" Type="http://schemas.openxmlformats.org/officeDocument/2006/relationships/hyperlink" Target="https://kislovka-school.obrpro.ru/documents/lokalnye-normativnye-akty-reglamentiruiushchie-o-9" TargetMode="External"/><Relationship Id="rId14" Type="http://schemas.openxmlformats.org/officeDocument/2006/relationships/hyperlink" Target="http://tom-zorkalcevo.dou.tomsk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alexschool.ru/wp-content/uploads/polozhenie-o-nastavnichestve-.pdf" TargetMode="External"/><Relationship Id="rId1" Type="http://schemas.openxmlformats.org/officeDocument/2006/relationships/hyperlink" Target="http://alexschool.ru/nastavnichestvo-2/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://sev-school78.edu.tomsk.ru/uchitelskaya/attestatsiya-pedagogov/" TargetMode="External"/><Relationship Id="rId18" Type="http://schemas.openxmlformats.org/officeDocument/2006/relationships/hyperlink" Target="http://&#1096;&#1082;&#1086;&#1083;&#1072;-84.&#1088;&#1092;/nastavnik" TargetMode="External"/><Relationship Id="rId26" Type="http://schemas.openxmlformats.org/officeDocument/2006/relationships/hyperlink" Target="http://internat.seversk.ru/index.php/overview4/nastavnichestvo" TargetMode="External"/><Relationship Id="rId39" Type="http://schemas.openxmlformats.org/officeDocument/2006/relationships/hyperlink" Target="http://ds11.seversk.ru/wp-content/uploads/2020/09/polozhenie-po-nastavnichestvu.pdf" TargetMode="External"/><Relationship Id="rId21" Type="http://schemas.openxmlformats.org/officeDocument/2006/relationships/hyperlink" Target="http://school89seversk.ucoz.ru/index/nastavnichestvo/0-240" TargetMode="External"/><Relationship Id="rId34" Type="http://schemas.openxmlformats.org/officeDocument/2006/relationships/hyperlink" Target="https://seversk198.tomschool.ru/sveden/document" TargetMode="External"/><Relationship Id="rId42" Type="http://schemas.openxmlformats.org/officeDocument/2006/relationships/hyperlink" Target="http://ds20.seversk.ru/?page_id=4589" TargetMode="External"/><Relationship Id="rId47" Type="http://schemas.openxmlformats.org/officeDocument/2006/relationships/hyperlink" Target="http://cad50.vseversk.ru/list_21_03.htm" TargetMode="External"/><Relationship Id="rId50" Type="http://schemas.openxmlformats.org/officeDocument/2006/relationships/hyperlink" Target="http://malinka.seversk.ru/index.php?option=com_content&amp;view=article&amp;id=836:shkola-molodogo-pedagoga&amp;catid=16:pravayakolonka&amp;Itemid=191" TargetMode="External"/><Relationship Id="rId7" Type="http://schemas.openxmlformats.org/officeDocument/2006/relationships/hyperlink" Target="https://&#1089;&#1092;&#1084;&#1083;.&#1088;&#1092;/metodicheskaya-rabota/" TargetMode="External"/><Relationship Id="rId2" Type="http://schemas.openxmlformats.org/officeDocument/2006/relationships/hyperlink" Target="http://school76.edu.tomsk.ru/shkola-molodogo-pedagoga/" TargetMode="External"/><Relationship Id="rId16" Type="http://schemas.openxmlformats.org/officeDocument/2006/relationships/hyperlink" Target="http://&#1096;&#1082;&#1086;&#1083;&#1072;-84.&#1088;&#1092;/nastavnik" TargetMode="External"/><Relationship Id="rId29" Type="http://schemas.openxmlformats.org/officeDocument/2006/relationships/hyperlink" Target="http://school196.tomsk.ru/240/" TargetMode="External"/><Relationship Id="rId11" Type="http://schemas.openxmlformats.org/officeDocument/2006/relationships/hyperlink" Target="http://gimnazia.tomsknet.ru/index.php?cat=4&amp;scat=1" TargetMode="External"/><Relationship Id="rId24" Type="http://schemas.openxmlformats.org/officeDocument/2006/relationships/hyperlink" Target="http://school90-seversk.ru/metodrabota.html" TargetMode="External"/><Relationship Id="rId32" Type="http://schemas.openxmlformats.org/officeDocument/2006/relationships/hyperlink" Target="https://sc197m.tomschool.ru/" TargetMode="External"/><Relationship Id="rId37" Type="http://schemas.openxmlformats.org/officeDocument/2006/relationships/hyperlink" Target="http://sol-tomsk.ru/288/" TargetMode="External"/><Relationship Id="rId40" Type="http://schemas.openxmlformats.org/officeDocument/2006/relationships/hyperlink" Target="https://mdouds17.dou.tomsk.ru/nachinayushhemu-vospitatelyu.html/" TargetMode="External"/><Relationship Id="rId45" Type="http://schemas.openxmlformats.org/officeDocument/2006/relationships/hyperlink" Target="http://ds37.seversk.ru/&#1087;&#1088;&#1072;&#1074;&#1086;&#1077;-&#1084;&#1077;&#1085;&#1102;/&#1087;&#1077;&#1076;&#1072;&#1075;&#1086;&#1075;&#1072;&#1084;/" TargetMode="External"/><Relationship Id="rId53" Type="http://schemas.openxmlformats.org/officeDocument/2006/relationships/hyperlink" Target="http://ds60.seversk.ru/wp-content/uploads/2011/06/polozhenie-o-nastavnichestve.pdf" TargetMode="External"/><Relationship Id="rId5" Type="http://schemas.openxmlformats.org/officeDocument/2006/relationships/hyperlink" Target="https://seversk80.tomschool.ru/sveden/employees" TargetMode="External"/><Relationship Id="rId10" Type="http://schemas.openxmlformats.org/officeDocument/2006/relationships/hyperlink" Target="http://gimnazia.tomsknet.ru/index.php?cat=4&amp;scat=1" TargetMode="External"/><Relationship Id="rId19" Type="http://schemas.openxmlformats.org/officeDocument/2006/relationships/hyperlink" Target="http://school87.vseversk.ru/new_page_85.htm" TargetMode="External"/><Relationship Id="rId31" Type="http://schemas.openxmlformats.org/officeDocument/2006/relationships/hyperlink" Target="https://sc197m.tomschool.ru/" TargetMode="External"/><Relationship Id="rId44" Type="http://schemas.openxmlformats.org/officeDocument/2006/relationships/hyperlink" Target="https://disk.yandex.ru/i/9OJKVPSRDk0iaA" TargetMode="External"/><Relationship Id="rId52" Type="http://schemas.openxmlformats.org/officeDocument/2006/relationships/hyperlink" Target="http://ds59.seversk.ru/wp-content/uploads/2022/03/polozhenie-o-nastavnichestve.pdf" TargetMode="External"/><Relationship Id="rId4" Type="http://schemas.openxmlformats.org/officeDocument/2006/relationships/hyperlink" Target="http://school76.edu.tomsk.ru/shkola-molodogo-pedagoga/" TargetMode="External"/><Relationship Id="rId9" Type="http://schemas.openxmlformats.org/officeDocument/2006/relationships/hyperlink" Target="https://&#1089;&#1092;&#1084;&#1083;.&#1088;&#1092;/wp-content/uploads/Documents/nastavnichestvo/prikaz_nastav.pdf" TargetMode="External"/><Relationship Id="rId14" Type="http://schemas.openxmlformats.org/officeDocument/2006/relationships/hyperlink" Target="http://seversk-school83.tom.ru/" TargetMode="External"/><Relationship Id="rId22" Type="http://schemas.openxmlformats.org/officeDocument/2006/relationships/hyperlink" Target="http://school89seversk.ucoz.ru/index/nastavnichestvo/0-240" TargetMode="External"/><Relationship Id="rId27" Type="http://schemas.openxmlformats.org/officeDocument/2006/relationships/hyperlink" Target="http://internat.seversk.ru/index.php/overview4/nastavnichestvo" TargetMode="External"/><Relationship Id="rId30" Type="http://schemas.openxmlformats.org/officeDocument/2006/relationships/hyperlink" Target="http://school196.tomsk.ru/240/" TargetMode="External"/><Relationship Id="rId35" Type="http://schemas.openxmlformats.org/officeDocument/2006/relationships/hyperlink" Target="https://seversk198.tomschool.ru/sveden/document" TargetMode="External"/><Relationship Id="rId43" Type="http://schemas.openxmlformats.org/officeDocument/2006/relationships/hyperlink" Target="http://ds20.seversk.ru/?page_id=4589" TargetMode="External"/><Relationship Id="rId48" Type="http://schemas.openxmlformats.org/officeDocument/2006/relationships/hyperlink" Target="http://malinka.seversk.ru/index.php?option=com_content&amp;view=article&amp;id=836:shkola-molodogo-pedagoga&amp;catid=16:pravayakolonka&amp;Itemid=191" TargetMode="External"/><Relationship Id="rId8" Type="http://schemas.openxmlformats.org/officeDocument/2006/relationships/hyperlink" Target="https://&#1089;&#1092;&#1084;&#1083;.&#1088;&#1092;/wp-content/uploads/Documents/nastavnichestvo/polozh_nastav.pdf" TargetMode="External"/><Relationship Id="rId51" Type="http://schemas.openxmlformats.org/officeDocument/2006/relationships/hyperlink" Target="http://crr58.vseversk.ru/p_5.htm" TargetMode="External"/><Relationship Id="rId3" Type="http://schemas.openxmlformats.org/officeDocument/2006/relationships/hyperlink" Target="http://school76.edu.tomsk.ru/shkola-molodogo-pedagoga/" TargetMode="External"/><Relationship Id="rId12" Type="http://schemas.openxmlformats.org/officeDocument/2006/relationships/hyperlink" Target="http://sev-school78.edu.tomsk.ru/uchitelskaya/attestatsiya-pedagogov/" TargetMode="External"/><Relationship Id="rId17" Type="http://schemas.openxmlformats.org/officeDocument/2006/relationships/hyperlink" Target="http://&#1096;&#1082;&#1086;&#1083;&#1072;-84.&#1088;&#1092;/nastavnik" TargetMode="External"/><Relationship Id="rId25" Type="http://schemas.openxmlformats.org/officeDocument/2006/relationships/hyperlink" Target="http://school90-seversk.ru/doc/&#1055;&#1086;&#1083;&#1086;&#1078;&#1077;&#1085;&#1080;&#1077;%20&#1054;%20&#1085;&#1072;&#1089;&#1090;&#1072;&#1074;&#1085;&#1080;&#1095;&#1077;&#1089;&#1090;&#1074;&#1077;.pdf" TargetMode="External"/><Relationship Id="rId33" Type="http://schemas.openxmlformats.org/officeDocument/2006/relationships/hyperlink" Target="https://sc197m.tomschool.ru/" TargetMode="External"/><Relationship Id="rId38" Type="http://schemas.openxmlformats.org/officeDocument/2006/relationships/hyperlink" Target="http://sol-tomsk.ru/288/" TargetMode="External"/><Relationship Id="rId46" Type="http://schemas.openxmlformats.org/officeDocument/2006/relationships/hyperlink" Target="http://ds37.seversk.ru/wp-content/uploads/2021/12/&#1055;&#1086;&#1083;&#1086;&#1078;&#1077;&#1085;&#1080;&#1077;-&#1086;-&#1088;&#1072;&#1073;&#1086;&#1090;&#1077;-&#1096;&#1082;&#1086;&#1083;&#1099;-&#1084;&#1086;&#1083;&#1086;&#1076;&#1086;&#1075;&#1086;-&#1087;&#1077;&#1076;&#1072;&#1075;&#1086;&#1075;&#1072;.pdf" TargetMode="External"/><Relationship Id="rId20" Type="http://schemas.openxmlformats.org/officeDocument/2006/relationships/hyperlink" Target="http://school87.vseversk.ru/new_page_85.htm" TargetMode="External"/><Relationship Id="rId41" Type="http://schemas.openxmlformats.org/officeDocument/2006/relationships/hyperlink" Target="https://mdouds17.dou.tomsk.ru/wp-content/uploads/2022/05/%D0%9D%D0%B0%D1%81%D1%82%D0%B0%D0%B2%D0%BD%D0%B8%D1%87%D0%B5%D1%81%D1%82%D0%B2%D0%BE.pdf" TargetMode="External"/><Relationship Id="rId1" Type="http://schemas.openxmlformats.org/officeDocument/2006/relationships/hyperlink" Target="http://school76.edu.tomsk.ru/shkola-molodogo-pedagoga/" TargetMode="External"/><Relationship Id="rId6" Type="http://schemas.openxmlformats.org/officeDocument/2006/relationships/hyperlink" Target="https://&#1089;&#1092;&#1084;&#1083;.&#1088;&#1092;/metodicheskaya-rabota/" TargetMode="External"/><Relationship Id="rId15" Type="http://schemas.openxmlformats.org/officeDocument/2006/relationships/hyperlink" Target="http://seversk-school83.tom.ru/" TargetMode="External"/><Relationship Id="rId23" Type="http://schemas.openxmlformats.org/officeDocument/2006/relationships/hyperlink" Target="http://school90-seversk.ru/metodrabota.html" TargetMode="External"/><Relationship Id="rId28" Type="http://schemas.openxmlformats.org/officeDocument/2006/relationships/hyperlink" Target="http://internat.seversk.ru/index.php/overview4/nastavnichestvo" TargetMode="External"/><Relationship Id="rId36" Type="http://schemas.openxmlformats.org/officeDocument/2006/relationships/hyperlink" Target="http://sol-tomsk.ru/288/" TargetMode="External"/><Relationship Id="rId49" Type="http://schemas.openxmlformats.org/officeDocument/2006/relationships/hyperlink" Target="http://malinka.seversk.ru/index.php?option=com_content&amp;view=article&amp;id=836:shkola-molodogo-pedagoga&amp;catid=16:pravayakolonka&amp;Itemid=191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s://shkola3.guostrj.ru/deyatel-nost/nastavnichestvo/" TargetMode="External"/><Relationship Id="rId18" Type="http://schemas.openxmlformats.org/officeDocument/2006/relationships/hyperlink" Target="https://4schoolstrj.ucoz.ru/index/razvitie_nastavnichestva/0-234" TargetMode="External"/><Relationship Id="rId26" Type="http://schemas.openxmlformats.org/officeDocument/2006/relationships/hyperlink" Target="http://strjotschool.edu.tomsk.ru/nastavnichestvo/" TargetMode="External"/><Relationship Id="rId39" Type="http://schemas.openxmlformats.org/officeDocument/2006/relationships/hyperlink" Target="http://kolobok.guostrj.ru/files/sady/kolobok_file/deyatelnost/NASTAVNICHESTVO/LOKALINUE/polozhenie_o_nastavnichestve.pdf" TargetMode="External"/><Relationship Id="rId21" Type="http://schemas.openxmlformats.org/officeDocument/2006/relationships/hyperlink" Target="http://strjschool6.edu.tomsk.ru/svedeniya-ob-obrazovatelnoj-organizatsii/obrazovanie/razvitie-nastavnichestva/" TargetMode="External"/><Relationship Id="rId34" Type="http://schemas.openxmlformats.org/officeDocument/2006/relationships/hyperlink" Target="https://kljuchik.guostrj.ru/deyatel-nost/razvitie-nastavnichestva-v-dou/" TargetMode="External"/><Relationship Id="rId42" Type="http://schemas.openxmlformats.org/officeDocument/2006/relationships/hyperlink" Target="https://rjabinushka.guostrj.ru/deyatelnost/nastavnichestvo/" TargetMode="External"/><Relationship Id="rId47" Type="http://schemas.openxmlformats.org/officeDocument/2006/relationships/hyperlink" Target="http://zuravushka-strj.ru/?page_id=11700" TargetMode="External"/><Relationship Id="rId50" Type="http://schemas.openxmlformats.org/officeDocument/2006/relationships/hyperlink" Target="http://rosinka-strj.ucoz.ru/index/razvitie_nastavnichestva/0-81" TargetMode="External"/><Relationship Id="rId55" Type="http://schemas.openxmlformats.org/officeDocument/2006/relationships/hyperlink" Target="https://dssemicvetik.ru/deyatelnost/informatsionnaya-bezopasnost.php" TargetMode="External"/><Relationship Id="rId63" Type="http://schemas.openxmlformats.org/officeDocument/2006/relationships/hyperlink" Target="mailto:AvdeevaVA@guostrj.ru" TargetMode="External"/><Relationship Id="rId7" Type="http://schemas.openxmlformats.org/officeDocument/2006/relationships/hyperlink" Target="http://strjschool1.ucoz.ru/index/razvitie_nastavnichestva/0-362" TargetMode="External"/><Relationship Id="rId2" Type="http://schemas.openxmlformats.org/officeDocument/2006/relationships/hyperlink" Target="http://strjschool5.edu.tomsk.ru/nastavnichestvo/" TargetMode="External"/><Relationship Id="rId16" Type="http://schemas.openxmlformats.org/officeDocument/2006/relationships/hyperlink" Target="https://4schoolstrj.ucoz.ru/index/razvitie_nastavnichestva/0-234" TargetMode="External"/><Relationship Id="rId29" Type="http://schemas.openxmlformats.org/officeDocument/2006/relationships/hyperlink" Target="https://solnyshko.guostrj.ru/deyatel-nost/godovoj-plan-uchrezhdeniya/razvitie-nastavnichestva/" TargetMode="External"/><Relationship Id="rId11" Type="http://schemas.openxmlformats.org/officeDocument/2006/relationships/hyperlink" Target="http://strjschool2.ucoz.org/index/razvitie_nastavnichestva/0-101" TargetMode="External"/><Relationship Id="rId24" Type="http://schemas.openxmlformats.org/officeDocument/2006/relationships/hyperlink" Target="http://strjotschool.edu.tomsk.ru/nastavnichestvo/" TargetMode="External"/><Relationship Id="rId32" Type="http://schemas.openxmlformats.org/officeDocument/2006/relationships/hyperlink" Target="http://ds3-petushok.ru/load/shkola_molodogo_pedagoga/32" TargetMode="External"/><Relationship Id="rId37" Type="http://schemas.openxmlformats.org/officeDocument/2006/relationships/hyperlink" Target="https://kolobok.guostrj.ru/d/metodicheskaya-deyatelnost/razvitie-nastavnichestva-v-dou/" TargetMode="External"/><Relationship Id="rId40" Type="http://schemas.openxmlformats.org/officeDocument/2006/relationships/hyperlink" Target="https://rjabinushka.guostrj.ru/deyatelnost/nastavnichestvo/" TargetMode="External"/><Relationship Id="rId45" Type="http://schemas.openxmlformats.org/officeDocument/2006/relationships/hyperlink" Target="http://rybka.guostrj.ru/files/sady/rybka_file/deyatelnost/nastavniki/polozhenie_ob_organizacii_nastavnichestva_v_mdou.pdf" TargetMode="External"/><Relationship Id="rId53" Type="http://schemas.openxmlformats.org/officeDocument/2006/relationships/hyperlink" Target="http://&#1076;&#1089;11&#1088;&#1086;&#1084;&#1072;&#1096;&#1082;&#1072;.&#1088;&#1092;/index/razvitie_nastavnichestva/0-579" TargetMode="External"/><Relationship Id="rId58" Type="http://schemas.openxmlformats.org/officeDocument/2006/relationships/hyperlink" Target="https://strezh-center.tom.sportsng.ru/razvitie_nastavnichestva" TargetMode="External"/><Relationship Id="rId5" Type="http://schemas.openxmlformats.org/officeDocument/2006/relationships/hyperlink" Target="https://school7.ucoz.org/43/11/1/IMG_0004-25-.pdf" TargetMode="External"/><Relationship Id="rId61" Type="http://schemas.openxmlformats.org/officeDocument/2006/relationships/hyperlink" Target="https://debc.su/razvitie-nastavnichestva/" TargetMode="External"/><Relationship Id="rId19" Type="http://schemas.openxmlformats.org/officeDocument/2006/relationships/hyperlink" Target="http://strjschool6.edu.tomsk.ru/svedeniya-ob-obrazovatelnoj-organizatsii/obrazovanie/razvitie-nastavnichestva/" TargetMode="External"/><Relationship Id="rId14" Type="http://schemas.openxmlformats.org/officeDocument/2006/relationships/hyperlink" Target="https://shkola3.guostrj.ru/deyatel-nost/nastavnichestvo/" TargetMode="External"/><Relationship Id="rId22" Type="http://schemas.openxmlformats.org/officeDocument/2006/relationships/hyperlink" Target="https://skoshstrj.ru/nastav/" TargetMode="External"/><Relationship Id="rId27" Type="http://schemas.openxmlformats.org/officeDocument/2006/relationships/hyperlink" Target="https://shkola3.guostrj.ru/deyatel-nost/nastavnichestvo/" TargetMode="External"/><Relationship Id="rId30" Type="http://schemas.openxmlformats.org/officeDocument/2006/relationships/hyperlink" Target="https://solnyshko.guostrj.ru/deyatel-nost/godovoj-plan-uchrezhdeniya/razvitie-nastavnichestva/" TargetMode="External"/><Relationship Id="rId35" Type="http://schemas.openxmlformats.org/officeDocument/2006/relationships/hyperlink" Target="https://kljuchik.guostrj.ru/deyatel-nost/razvitie-nastavnichestva-v-dou/" TargetMode="External"/><Relationship Id="rId43" Type="http://schemas.openxmlformats.org/officeDocument/2006/relationships/hyperlink" Target="https://rybka.guostrj.ru/deyatel-nost/razvitie-nastavnichestva-v-dou/" TargetMode="External"/><Relationship Id="rId48" Type="http://schemas.openxmlformats.org/officeDocument/2006/relationships/hyperlink" Target="http://zuravushka-strj.ru/?page_id=11700" TargetMode="External"/><Relationship Id="rId56" Type="http://schemas.openxmlformats.org/officeDocument/2006/relationships/hyperlink" Target="https://strezh-center.tom.sportsng.ru/razvitie_nastavnichestva" TargetMode="External"/><Relationship Id="rId64" Type="http://schemas.openxmlformats.org/officeDocument/2006/relationships/hyperlink" Target="mailto:ArbuzovaAV@guostrj.ru" TargetMode="External"/><Relationship Id="rId8" Type="http://schemas.openxmlformats.org/officeDocument/2006/relationships/hyperlink" Target="http://strjschool1.ucoz.ru/index/razvitie_nastavnichestva/0-362" TargetMode="External"/><Relationship Id="rId51" Type="http://schemas.openxmlformats.org/officeDocument/2006/relationships/hyperlink" Target="http://rosinka-strj.ucoz.ru/index/razvitie_nastavnichestva/0-81" TargetMode="External"/><Relationship Id="rId3" Type="http://schemas.openxmlformats.org/officeDocument/2006/relationships/hyperlink" Target="http://strjschool5.edu.tomsk.ru/nastavnichestvo/" TargetMode="External"/><Relationship Id="rId12" Type="http://schemas.openxmlformats.org/officeDocument/2006/relationships/hyperlink" Target="http://strjschool2.ucoz.org/index/razvitie_nastavnichestva/0-101" TargetMode="External"/><Relationship Id="rId17" Type="http://schemas.openxmlformats.org/officeDocument/2006/relationships/hyperlink" Target="https://4schoolstrj.ucoz.ru/index/razvitie_nastavnichestva/0-234" TargetMode="External"/><Relationship Id="rId25" Type="http://schemas.openxmlformats.org/officeDocument/2006/relationships/hyperlink" Target="http://strjotschool.edu.tomsk.ru/nastavnichestvo/" TargetMode="External"/><Relationship Id="rId33" Type="http://schemas.openxmlformats.org/officeDocument/2006/relationships/hyperlink" Target="http://ds3-petushok.ru/js/polozhenie_o_nastavnichestve.pdf" TargetMode="External"/><Relationship Id="rId38" Type="http://schemas.openxmlformats.org/officeDocument/2006/relationships/hyperlink" Target="http://envershinina.ucoz.net/publ/51" TargetMode="External"/><Relationship Id="rId46" Type="http://schemas.openxmlformats.org/officeDocument/2006/relationships/hyperlink" Target="http://zuravushka-strj.ru/?page_id=11700" TargetMode="External"/><Relationship Id="rId59" Type="http://schemas.openxmlformats.org/officeDocument/2006/relationships/hyperlink" Target="https://debc.su/razvitie-nastavnichestva/" TargetMode="External"/><Relationship Id="rId20" Type="http://schemas.openxmlformats.org/officeDocument/2006/relationships/hyperlink" Target="http://strjschool6.edu.tomsk.ru/svedeniya-ob-obrazovatelnoj-organizatsii/obrazovanie/razvitie-nastavnichestva/" TargetMode="External"/><Relationship Id="rId41" Type="http://schemas.openxmlformats.org/officeDocument/2006/relationships/hyperlink" Target="https://rjabinushka.guostrj.ru/deyatelnost/nastavnichestvo/" TargetMode="External"/><Relationship Id="rId54" Type="http://schemas.openxmlformats.org/officeDocument/2006/relationships/hyperlink" Target="http://&#1076;&#1089;11&#1088;&#1086;&#1084;&#1072;&#1096;&#1082;&#1072;.&#1088;&#1092;/proverka/polozhenie_o_nastavnichestve.pdf" TargetMode="External"/><Relationship Id="rId62" Type="http://schemas.openxmlformats.org/officeDocument/2006/relationships/hyperlink" Target="http://www.cdodstrj.ru/method.aspx" TargetMode="External"/><Relationship Id="rId1" Type="http://schemas.openxmlformats.org/officeDocument/2006/relationships/hyperlink" Target="http://strjschool5.edu.tomsk.ru/nastavnichestvo/" TargetMode="External"/><Relationship Id="rId6" Type="http://schemas.openxmlformats.org/officeDocument/2006/relationships/hyperlink" Target="https://school7.ucoz.org/43/11/1/IMG_0003-53-.pdf" TargetMode="External"/><Relationship Id="rId15" Type="http://schemas.openxmlformats.org/officeDocument/2006/relationships/hyperlink" Target="http://shkola3.guostrj.ru/files/sady/shkola3_file/polozhenie_o_nastavnichestve_s_prilozheniyami.pdf" TargetMode="External"/><Relationship Id="rId23" Type="http://schemas.openxmlformats.org/officeDocument/2006/relationships/hyperlink" Target="https://skoshstrj.ru/nastav/" TargetMode="External"/><Relationship Id="rId28" Type="http://schemas.openxmlformats.org/officeDocument/2006/relationships/hyperlink" Target="https://solnyshko.guostrj.ru/deyatel-nost/godovoj-plan-uchrezhdeniya/razvitie-nastavnichestva/" TargetMode="External"/><Relationship Id="rId36" Type="http://schemas.openxmlformats.org/officeDocument/2006/relationships/hyperlink" Target="http://kljuchik.guostrj.ru/files/sady/kljuchik_file/&#1076;&#1077;&#1103;&#1090;&#1077;&#1083;&#1100;&#1085;&#1086;&#1089;&#1090;&#1100;/polozhenie_o_nastavnichestve1.pdf" TargetMode="External"/><Relationship Id="rId49" Type="http://schemas.openxmlformats.org/officeDocument/2006/relationships/hyperlink" Target="http://rosinka-strj.ucoz.ru/index/razvitie_nastavnichestva/0-81" TargetMode="External"/><Relationship Id="rId57" Type="http://schemas.openxmlformats.org/officeDocument/2006/relationships/hyperlink" Target="https://strezh-center.tom.sportsng.ru/razvitie_nastavnichestva" TargetMode="External"/><Relationship Id="rId10" Type="http://schemas.openxmlformats.org/officeDocument/2006/relationships/hyperlink" Target="http://strjschool2.ucoz.org/index/razvitie_nastavnichestva/0-101" TargetMode="External"/><Relationship Id="rId31" Type="http://schemas.openxmlformats.org/officeDocument/2006/relationships/hyperlink" Target="http://ds3-petushok.ru/load/shkola_molodogo_pedagoga/32" TargetMode="External"/><Relationship Id="rId44" Type="http://schemas.openxmlformats.org/officeDocument/2006/relationships/hyperlink" Target="https://rybka.guostrj.ru/deyatel-nost/razvitie-nastavnichestva-v-dou/" TargetMode="External"/><Relationship Id="rId52" Type="http://schemas.openxmlformats.org/officeDocument/2006/relationships/hyperlink" Target="http://&#1076;&#1089;11&#1088;&#1086;&#1084;&#1072;&#1096;&#1082;&#1072;.&#1088;&#1092;/index/razvitie_nastavnichestva/0-579" TargetMode="External"/><Relationship Id="rId60" Type="http://schemas.openxmlformats.org/officeDocument/2006/relationships/hyperlink" Target="https://debc.su/razvitie-nastavnichestva/" TargetMode="External"/><Relationship Id="rId4" Type="http://schemas.openxmlformats.org/officeDocument/2006/relationships/hyperlink" Target="https://school7.ucoz.org/index/nastavnichestvo/0-280" TargetMode="External"/><Relationship Id="rId9" Type="http://schemas.openxmlformats.org/officeDocument/2006/relationships/hyperlink" Target="http://strjschool1.ucoz.ru/index/razvitie_nastavnichestva/0-36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mol-mlschool2.edu.tomsk.ru/nastavnichestvo/" TargetMode="External"/><Relationship Id="rId18" Type="http://schemas.openxmlformats.org/officeDocument/2006/relationships/hyperlink" Target="http://mogschool.edu.tomsk.ru/shkola-molodogo-uchitelya/" TargetMode="External"/><Relationship Id="rId26" Type="http://schemas.openxmlformats.org/officeDocument/2006/relationships/hyperlink" Target="http://mol-svet.dou.tomsk.ru/" TargetMode="External"/><Relationship Id="rId3" Type="http://schemas.openxmlformats.org/officeDocument/2006/relationships/hyperlink" Target="http://mol-sgschool.edu.tomsk.ru/%D0%BD%D0%B0%D1%81%D1%82%D0%B0%D0%B2%D0%BD%D0%B8%D1%87%D0%B5%D1%81%D1%82%D0%B2%D0%BE/" TargetMode="External"/><Relationship Id="rId21" Type="http://schemas.openxmlformats.org/officeDocument/2006/relationships/hyperlink" Target="http://mol-romashka.dou.tomsk.ru/wp-content/uploads/2021/04/programma-podderzhki-i-soprovozhdeniya-molodyh-pedagogov-v-MBDOU-detskij-sad-Romashka.pdf" TargetMode="External"/><Relationship Id="rId7" Type="http://schemas.openxmlformats.org/officeDocument/2006/relationships/hyperlink" Target="http://mol-tngschool.edu.tomsk.ru/nastavnichestvo/" TargetMode="External"/><Relationship Id="rId12" Type="http://schemas.openxmlformats.org/officeDocument/2006/relationships/hyperlink" Target="http://mol-mlschool1.edu.tomsk.ru/nastavnichestvo/" TargetMode="External"/><Relationship Id="rId17" Type="http://schemas.openxmlformats.org/officeDocument/2006/relationships/hyperlink" Target="http://mogschool.edu.tomsk.ru/shkola-molodogo-uchitelya/" TargetMode="External"/><Relationship Id="rId25" Type="http://schemas.openxmlformats.org/officeDocument/2006/relationships/hyperlink" Target="http://mol-svet.dou.tomsk.ru/" TargetMode="External"/><Relationship Id="rId33" Type="http://schemas.openxmlformats.org/officeDocument/2006/relationships/hyperlink" Target="http://mol-uoml.edu.tomsk.ru/wp-content/uploads/2020/07/Prikaz----156-02.07.2020-Ob-utverzhdenii-munitsipalnoy-tselevoy-programmyi-razvitiya-sistemyi-nastavnichestva-v-sfere-obshhego-obrazovaniya-Molchanovskogo-rayona-1.pdf" TargetMode="External"/><Relationship Id="rId2" Type="http://schemas.openxmlformats.org/officeDocument/2006/relationships/hyperlink" Target="http://mol-sgschool.edu.tomsk.ru/%D0%BD%D0%B0%D1%81%D1%82%D0%B0%D0%B2%D0%BD%D0%B8%D1%87%D0%B5%D1%81%D1%82%D0%B2%D0%BE/" TargetMode="External"/><Relationship Id="rId16" Type="http://schemas.openxmlformats.org/officeDocument/2006/relationships/hyperlink" Target="http://mogschool.edu.tomsk.ru/shkola-molodogo-uchitelya/" TargetMode="External"/><Relationship Id="rId20" Type="http://schemas.openxmlformats.org/officeDocument/2006/relationships/hyperlink" Target="http://mol-romashka.dou.tomsk.ru/nastavnichestvo/" TargetMode="External"/><Relationship Id="rId29" Type="http://schemas.openxmlformats.org/officeDocument/2006/relationships/hyperlink" Target="http://mol-ddt.dou.tomsk.ru/wp-content/uploads/2021/12/Programma-nastavnichestva.pdf" TargetMode="External"/><Relationship Id="rId1" Type="http://schemas.openxmlformats.org/officeDocument/2006/relationships/hyperlink" Target="http://mol-sgschool.edu.tomsk.ru/%D0%BD%D0%B0%D1%81%D1%82%D0%B0%D0%B2%D0%BD%D0%B8%D1%87%D0%B5%D1%81%D1%82%D0%B2%D0%BE/" TargetMode="External"/><Relationship Id="rId6" Type="http://schemas.openxmlformats.org/officeDocument/2006/relationships/hyperlink" Target="http://mol-slzschool.edu.tomsk.ru/nastavnichestvo" TargetMode="External"/><Relationship Id="rId11" Type="http://schemas.openxmlformats.org/officeDocument/2006/relationships/hyperlink" Target="http://mol-mlschool1.edu.tomsk.ru/nastavnichestvo/" TargetMode="External"/><Relationship Id="rId24" Type="http://schemas.openxmlformats.org/officeDocument/2006/relationships/hyperlink" Target="http://mol-malysh.dou.tomsk.ru/wp-content/uploads/2021/04/Programma-nastavnichestva-SHkola-molodogo-pedagoga.pdf" TargetMode="External"/><Relationship Id="rId32" Type="http://schemas.openxmlformats.org/officeDocument/2006/relationships/hyperlink" Target="http://mol-uoml.edu.tomsk.ru/glavnoe-menu/razvitie-nastavnichestva/" TargetMode="External"/><Relationship Id="rId5" Type="http://schemas.openxmlformats.org/officeDocument/2006/relationships/hyperlink" Target="http://mol-slzschool.edu.tomsk.ru/nastavnichestvo" TargetMode="External"/><Relationship Id="rId15" Type="http://schemas.openxmlformats.org/officeDocument/2006/relationships/hyperlink" Target="http://mol-mlschool2.edu.tomsk.ru/nastavnichestvo/" TargetMode="External"/><Relationship Id="rId23" Type="http://schemas.openxmlformats.org/officeDocument/2006/relationships/hyperlink" Target="http://mol-malysh.dou.tomsk.ru/molodye-pedagogi/" TargetMode="External"/><Relationship Id="rId28" Type="http://schemas.openxmlformats.org/officeDocument/2006/relationships/hyperlink" Target="http://mol-ddt.dou.tomsk.ru/wp-content/uploads/2021/12/Programma-nastavnichestva.pdf" TargetMode="External"/><Relationship Id="rId10" Type="http://schemas.openxmlformats.org/officeDocument/2006/relationships/hyperlink" Target="http://mol-mlschool1.edu.tomsk.ru/nastavnichestvo/" TargetMode="External"/><Relationship Id="rId19" Type="http://schemas.openxmlformats.org/officeDocument/2006/relationships/hyperlink" Target="http://mol-romashka.dou.tomsk.ru/wp-content/uploads/2021/04/Programma-po-rabote-s-molodymi-pedagogami-K-vershinam-masterstva.pdf" TargetMode="External"/><Relationship Id="rId31" Type="http://schemas.openxmlformats.org/officeDocument/2006/relationships/hyperlink" Target="http://mol-uoml.edu.tomsk.ru/glavnoe-menu/podderjka-molodih-pedagogov/" TargetMode="External"/><Relationship Id="rId4" Type="http://schemas.openxmlformats.org/officeDocument/2006/relationships/hyperlink" Target="http://mol-slzschool.edu.tomsk.ru/nastavnichestvo" TargetMode="External"/><Relationship Id="rId9" Type="http://schemas.openxmlformats.org/officeDocument/2006/relationships/hyperlink" Target="http://mol-tngschool.edu.tomsk.ru/nastavnichestvo/" TargetMode="External"/><Relationship Id="rId14" Type="http://schemas.openxmlformats.org/officeDocument/2006/relationships/hyperlink" Target="http://mol-mlschool2.edu.tomsk.ru/nastavnichestvo/" TargetMode="External"/><Relationship Id="rId22" Type="http://schemas.openxmlformats.org/officeDocument/2006/relationships/hyperlink" Target="http://mol-malysh.dou.tomsk.ru/molodye-pedagogi/" TargetMode="External"/><Relationship Id="rId27" Type="http://schemas.openxmlformats.org/officeDocument/2006/relationships/hyperlink" Target="http://mol-svet.dou.tomsk.ru/wp-content/uploads/2022/01/Polozhenie-o-nastavnichestve-v-MBDOU-ds-Svetlyachok.docx" TargetMode="External"/><Relationship Id="rId30" Type="http://schemas.openxmlformats.org/officeDocument/2006/relationships/hyperlink" Target="http://mol-ddt.dou.tomsk.ru/wp-content/uploads/2021/12/Programma-nastavnichestva.pdf" TargetMode="External"/><Relationship Id="rId8" Type="http://schemas.openxmlformats.org/officeDocument/2006/relationships/hyperlink" Target="http://mol-tngschool.edu.tomsk.ru/nastavnichestvo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sem.tomedu.ru/dopolnitelnaya-informatsiya/razvitie-nastavnichestva/" TargetMode="External"/><Relationship Id="rId18" Type="http://schemas.openxmlformats.org/officeDocument/2006/relationships/hyperlink" Target="http://zyr-pchschool.edu.tomsk.ru/?page_id=6163" TargetMode="External"/><Relationship Id="rId26" Type="http://schemas.openxmlformats.org/officeDocument/2006/relationships/hyperlink" Target="http://dou-prichulym.tomedu.ru/wp-content/uploads/2021/11/Nastavnichestvo.pdf" TargetMode="External"/><Relationship Id="rId3" Type="http://schemas.openxmlformats.org/officeDocument/2006/relationships/hyperlink" Target="https://vys-school.obr70.ru/item/254420" TargetMode="External"/><Relationship Id="rId21" Type="http://schemas.openxmlformats.org/officeDocument/2006/relationships/hyperlink" Target="https://www.zyr.su/documents/nastavnichestvo/" TargetMode="External"/><Relationship Id="rId34" Type="http://schemas.openxmlformats.org/officeDocument/2006/relationships/hyperlink" Target="https://sport.zyr.su/%d1%80%d0%b0%d0%b7%d0%b2%d0%b8%d1%82%d0%b8%d0%b5-%d0%bd%d0%b0%d1%81%d1%82%d0%b0%d0%b2%d0%bd%d0%b8%d1%87%d0%b5%d1%81%d1%82%d0%b2%d0%b0/" TargetMode="External"/><Relationship Id="rId7" Type="http://schemas.openxmlformats.org/officeDocument/2006/relationships/hyperlink" Target="http://zyr-chrschool.edu.tomsk.ru/razvitie-nastavnichestva/" TargetMode="External"/><Relationship Id="rId12" Type="http://schemas.openxmlformats.org/officeDocument/2006/relationships/hyperlink" Target="http://sem.tomedu.ru/dopolnitelnaya-informatsiya/razvitie-nastavnichestva/" TargetMode="External"/><Relationship Id="rId17" Type="http://schemas.openxmlformats.org/officeDocument/2006/relationships/hyperlink" Target="http://zyr-pchschool.edu.tomsk.ru/?page_id=6163" TargetMode="External"/><Relationship Id="rId25" Type="http://schemas.openxmlformats.org/officeDocument/2006/relationships/hyperlink" Target="https://zyr-mhschool.edu.tomsk.ru/nastavnichestvo.html" TargetMode="External"/><Relationship Id="rId33" Type="http://schemas.openxmlformats.org/officeDocument/2006/relationships/hyperlink" Target="http://zyr-ddt.edu.tomsk.ru/razvitie-nastavnichestva/" TargetMode="External"/><Relationship Id="rId2" Type="http://schemas.openxmlformats.org/officeDocument/2006/relationships/hyperlink" Target="https://vys-school.obr70.ru/item/254420" TargetMode="External"/><Relationship Id="rId16" Type="http://schemas.openxmlformats.org/officeDocument/2006/relationships/hyperlink" Target="http://berschool.ucoz.net/index/nastavnichestvo/0-176" TargetMode="External"/><Relationship Id="rId20" Type="http://schemas.openxmlformats.org/officeDocument/2006/relationships/hyperlink" Target="https://www.zyr.su/documents/nastavnichestvo/" TargetMode="External"/><Relationship Id="rId29" Type="http://schemas.openxmlformats.org/officeDocument/2006/relationships/hyperlink" Target="http://dsz.tomedu.ru/nastavnichestvo/" TargetMode="External"/><Relationship Id="rId1" Type="http://schemas.openxmlformats.org/officeDocument/2006/relationships/hyperlink" Target="https://vys-school.obr70.ru/item/254420" TargetMode="External"/><Relationship Id="rId6" Type="http://schemas.openxmlformats.org/officeDocument/2006/relationships/hyperlink" Target="http://zyr-chrschool.edu.tomsk.ru/razvitie-nastavnichestva/" TargetMode="External"/><Relationship Id="rId11" Type="http://schemas.openxmlformats.org/officeDocument/2006/relationships/hyperlink" Target="http://zyr-dbschool.edu.tomsk.ru/nastavnichestvo/" TargetMode="External"/><Relationship Id="rId24" Type="http://schemas.openxmlformats.org/officeDocument/2006/relationships/hyperlink" Target="https://zyr-mhschool.edu.tomsk.ru/nastavnichestvo.html" TargetMode="External"/><Relationship Id="rId32" Type="http://schemas.openxmlformats.org/officeDocument/2006/relationships/hyperlink" Target="http://zyr-ddt.edu.tomsk.ru/razvitie-nastavnichestva/" TargetMode="External"/><Relationship Id="rId5" Type="http://schemas.openxmlformats.org/officeDocument/2006/relationships/hyperlink" Target="http://zyr-chrschool.edu.tomsk.ru/razvitie-nastavnichestva/" TargetMode="External"/><Relationship Id="rId15" Type="http://schemas.openxmlformats.org/officeDocument/2006/relationships/hyperlink" Target="http://berschool.ucoz.net/index/nastavnichestvo/0-176" TargetMode="External"/><Relationship Id="rId23" Type="http://schemas.openxmlformats.org/officeDocument/2006/relationships/hyperlink" Target="https://zyr-mhschool.edu.tomsk.ru/nastavnichestvo.html" TargetMode="External"/><Relationship Id="rId28" Type="http://schemas.openxmlformats.org/officeDocument/2006/relationships/hyperlink" Target="http://dsz.tomedu.ru/nastavnichestvo/" TargetMode="External"/><Relationship Id="rId36" Type="http://schemas.openxmlformats.org/officeDocument/2006/relationships/hyperlink" Target="https://sport.zyr.su/%d1%80%d0%b0%d0%b7%d0%b2%d0%b8%d1%82%d0%b8%d0%b5-%d0%bd%d0%b0%d1%81%d1%82%d0%b0%d0%b2%d0%bd%d0%b8%d1%87%d0%b5%d1%81%d1%82%d0%b2%d0%b0/" TargetMode="External"/><Relationship Id="rId10" Type="http://schemas.openxmlformats.org/officeDocument/2006/relationships/hyperlink" Target="http://zyr-dbschool.edu.tomsk.ru/nastavnichestvo/" TargetMode="External"/><Relationship Id="rId19" Type="http://schemas.openxmlformats.org/officeDocument/2006/relationships/hyperlink" Target="http://zyr-pchschool.edu.tomsk.ru/?page_id=6163" TargetMode="External"/><Relationship Id="rId31" Type="http://schemas.openxmlformats.org/officeDocument/2006/relationships/hyperlink" Target="http://zyr-ddt.edu.tomsk.ru/razvitie-nastavnichestva/" TargetMode="External"/><Relationship Id="rId4" Type="http://schemas.openxmlformats.org/officeDocument/2006/relationships/hyperlink" Target="https://vys-school.obr70.ru/item/254420" TargetMode="External"/><Relationship Id="rId9" Type="http://schemas.openxmlformats.org/officeDocument/2006/relationships/hyperlink" Target="http://zyr-dbschool.edu.tomsk.ru/nastavnichestvo/" TargetMode="External"/><Relationship Id="rId14" Type="http://schemas.openxmlformats.org/officeDocument/2006/relationships/hyperlink" Target="http://sem.tomedu.ru/dopolnitelnaya-informatsiya/razvitie-nastavnichestva/" TargetMode="External"/><Relationship Id="rId22" Type="http://schemas.openxmlformats.org/officeDocument/2006/relationships/hyperlink" Target="https://www.zyr.su/documents/nastavnichestvo/" TargetMode="External"/><Relationship Id="rId27" Type="http://schemas.openxmlformats.org/officeDocument/2006/relationships/hyperlink" Target="http://dsz.tomedu.ru/nastavnichestvo/" TargetMode="External"/><Relationship Id="rId30" Type="http://schemas.openxmlformats.org/officeDocument/2006/relationships/hyperlink" Target="https://sds.zyr.su/wp-content/uploads/2022/05/&#1053;&#1072;&#1089;&#1090;&#1072;&#1074;&#1085;&#1080;&#1095;&#1077;&#1089;&#1090;&#1074;&#1086;.pdf" TargetMode="External"/><Relationship Id="rId35" Type="http://schemas.openxmlformats.org/officeDocument/2006/relationships/hyperlink" Target="https://sport.zyr.su/%d1%80%d0%b0%d0%b7%d0%b2%d0%b8%d1%82%d0%b8%d0%b5-%d0%bd%d0%b0%d1%81%d1%82%d0%b0%d0%b2%d0%bd%d0%b8%d1%87%d0%b5%d1%81%d1%82%d0%b2%d0%b0/https:/sport.zyr.su/%d1%80%d0%b0%d0%b7%d0%b2%d0%b8%d1%82%d0%b8%d0%b5-%d0%bd%d0%b0%d1%81%d1%82%d0%b0%d0%b2%d0%bd%d0%b8%d1%87%d0%b5%d1%81%d1%82%d0%b2%d0%b0/" TargetMode="External"/><Relationship Id="rId8" Type="http://schemas.openxmlformats.org/officeDocument/2006/relationships/hyperlink" Target="http://zyr-dbschool.edu.tomsk.ru/nastavnichestv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sch1.ru/nastavnichestvo/" TargetMode="External"/><Relationship Id="rId13" Type="http://schemas.openxmlformats.org/officeDocument/2006/relationships/hyperlink" Target="https://ver-stepschool.ru/upravlyayushhij-sovet-2/" TargetMode="External"/><Relationship Id="rId18" Type="http://schemas.openxmlformats.org/officeDocument/2006/relationships/hyperlink" Target="http://ver-klschool.edu.tomsk.ru/attachments/article/669/%D0%9F%D1%80%D0%B8%D0%BA%D0%B0%D0%B7%20%E2%84%96%20182%20%D0%BE%D1%82%2001.09.2021_%D0%BE%20%D0%B7%D0%B0%D0%BA%D1%80%D0%B5%D0%BF%D0%BB%D0%B5%D0%BD%D0%B8%D0%B8%20%D0%BD%D0%B0%D1%81%D1%82%D0%B0%D0%B2%D0%BD%D0%B8%D0%BA%D0%BE%D0%B2.PDF" TargetMode="External"/><Relationship Id="rId3" Type="http://schemas.openxmlformats.org/officeDocument/2006/relationships/hyperlink" Target="http://ver-belschool2.edu.tomsk.ru/nastavnichestvo/" TargetMode="External"/><Relationship Id="rId7" Type="http://schemas.openxmlformats.org/officeDocument/2006/relationships/hyperlink" Target="https://www.bsch1.ru/nastavnichestvo/" TargetMode="External"/><Relationship Id="rId12" Type="http://schemas.openxmlformats.org/officeDocument/2006/relationships/hyperlink" Target="http://ver-saigschool.edu.tomsk.ru/wp-content/uploads/2012/11/polozhenie-o-nastavnichestve.pdf" TargetMode="External"/><Relationship Id="rId17" Type="http://schemas.openxmlformats.org/officeDocument/2006/relationships/hyperlink" Target="http://ver-klschool.edu.tomsk.ru/1568" TargetMode="External"/><Relationship Id="rId2" Type="http://schemas.openxmlformats.org/officeDocument/2006/relationships/hyperlink" Target="http://ver-belschool2.edu.tomsk.ru/nastavnichestvo/" TargetMode="External"/><Relationship Id="rId16" Type="http://schemas.openxmlformats.org/officeDocument/2006/relationships/hyperlink" Target="http://ver-klschool.edu.tomsk.ru/index.php?option=com_content&amp;view=article&amp;id=669:nastavnichestvo&amp;catid=64&amp;Itemid=101" TargetMode="External"/><Relationship Id="rId1" Type="http://schemas.openxmlformats.org/officeDocument/2006/relationships/hyperlink" Target="http://ver-belschool2.edu.tomsk.ru/nastavnichestvo/" TargetMode="External"/><Relationship Id="rId6" Type="http://schemas.openxmlformats.org/officeDocument/2006/relationships/hyperlink" Target="https://www.bsch1.ru/nastavnichestvo/" TargetMode="External"/><Relationship Id="rId11" Type="http://schemas.openxmlformats.org/officeDocument/2006/relationships/hyperlink" Target="http://ver-saigschool.edu.tomsk.ru/category/metodicheskaya-rabota/" TargetMode="External"/><Relationship Id="rId5" Type="http://schemas.openxmlformats.org/officeDocument/2006/relationships/hyperlink" Target="https://www.bsch1.ru/nastavnichestvo/" TargetMode="External"/><Relationship Id="rId15" Type="http://schemas.openxmlformats.org/officeDocument/2006/relationships/hyperlink" Target="http://ver-klschool.edu.tomsk.ru/index.php?option=com_content&amp;view=article&amp;id=669:nastavnichestvo&amp;catid=64&amp;Itemid=101" TargetMode="External"/><Relationship Id="rId10" Type="http://schemas.openxmlformats.org/officeDocument/2006/relationships/hyperlink" Target="http://ver-saigschool.edu.tomsk.ru/category/metodicheskaya-rabota/" TargetMode="External"/><Relationship Id="rId4" Type="http://schemas.openxmlformats.org/officeDocument/2006/relationships/hyperlink" Target="http://ver-belschool2.edu.tomsk.ru/nastavnichestvo/" TargetMode="External"/><Relationship Id="rId9" Type="http://schemas.openxmlformats.org/officeDocument/2006/relationships/hyperlink" Target="http://ver-katschool.edu.tomsk.ru/shkola-molodogo-uchitelya/" TargetMode="External"/><Relationship Id="rId14" Type="http://schemas.openxmlformats.org/officeDocument/2006/relationships/hyperlink" Target="https://ver-stepschool.ru/upravlyayushhij-sovet-2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kog-batschool.edu.tomsk.ru/?s=%D0%BD%D0%B0%D1%81%D1%82%D0%B0%D0%B2%D0%BD%D0%B8%D1%87%D0%B5%D1%81%D1%82%D0%B2%D0%BE&amp;search" TargetMode="External"/><Relationship Id="rId13" Type="http://schemas.openxmlformats.org/officeDocument/2006/relationships/hyperlink" Target="http://kog-voronschool.edu.tomsk.ru/nastavnichestvo/" TargetMode="External"/><Relationship Id="rId18" Type="http://schemas.openxmlformats.org/officeDocument/2006/relationships/hyperlink" Target="http://kschool1.com/index/nastavnichestvo/0-442" TargetMode="External"/><Relationship Id="rId3" Type="http://schemas.openxmlformats.org/officeDocument/2006/relationships/hyperlink" Target="http://kog-npokschool.edu.tomsk.ru/nastavnichestvo/" TargetMode="External"/><Relationship Id="rId21" Type="http://schemas.openxmlformats.org/officeDocument/2006/relationships/hyperlink" Target="http://kog-solnyshko.dou.tomsk.ru/wp-content/uploads/2021/12/polozhenie-o-dvizhenii-nastavnichestva.pdf" TargetMode="External"/><Relationship Id="rId7" Type="http://schemas.openxmlformats.org/officeDocument/2006/relationships/hyperlink" Target="http://kog-malschool.edu.tomsk.ru/nastavnichestvo/" TargetMode="External"/><Relationship Id="rId12" Type="http://schemas.openxmlformats.org/officeDocument/2006/relationships/hyperlink" Target="http://kog-stuvschool.edu.tomsk.ru/nastavnichestvo/" TargetMode="External"/><Relationship Id="rId17" Type="http://schemas.openxmlformats.org/officeDocument/2006/relationships/hyperlink" Target="http://kog-chilschool.edu.tomsk.ru/&#1085;&#1072;&#1089;&#1090;&#1072;&#1074;&#1085;&#1080;&#1095;&#1077;&#1089;&#1090;&#1074;&#1086;/" TargetMode="External"/><Relationship Id="rId2" Type="http://schemas.openxmlformats.org/officeDocument/2006/relationships/hyperlink" Target="http://kog-kgschool.edu.tomsk.ru/olimpiadyi/shkola-molodogo-uchitelya/" TargetMode="External"/><Relationship Id="rId16" Type="http://schemas.openxmlformats.org/officeDocument/2006/relationships/hyperlink" Target="http://kog-urtschool.edu.tomsk.ru/nastavnichestvo/" TargetMode="External"/><Relationship Id="rId20" Type="http://schemas.openxmlformats.org/officeDocument/2006/relationships/hyperlink" Target="http://kog-kolokolchik.dou.tomsk.ru/nastavnichestvo/" TargetMode="External"/><Relationship Id="rId1" Type="http://schemas.openxmlformats.org/officeDocument/2006/relationships/hyperlink" Target="http://kog-zaschool.edu.tomsk.ru/nastavnichestvo/" TargetMode="External"/><Relationship Id="rId6" Type="http://schemas.openxmlformats.org/officeDocument/2006/relationships/hyperlink" Target="http://kog-malschool.edu.tomsk.ru/nastavnichestvo/" TargetMode="External"/><Relationship Id="rId11" Type="http://schemas.openxmlformats.org/officeDocument/2006/relationships/hyperlink" Target="http://kog-bazschool.edu.tomsk.ru/wp-content/uploads/2022/03/polozhenie-nastavnichestvo.docx" TargetMode="External"/><Relationship Id="rId5" Type="http://schemas.openxmlformats.org/officeDocument/2006/relationships/hyperlink" Target="http://kog-nsergschool.edu.tomsk.ru/svedeniya-ob-obrazovatelnoy-organizatsii/obrazovanie/nastavnichestvo/" TargetMode="External"/><Relationship Id="rId15" Type="http://schemas.openxmlformats.org/officeDocument/2006/relationships/hyperlink" Target="http://kog-urtschool.edu.tomsk.ru/nastavnichestvo/" TargetMode="External"/><Relationship Id="rId10" Type="http://schemas.openxmlformats.org/officeDocument/2006/relationships/hyperlink" Target="http://kog-bazschool.edu.tomsk.ru/nastavnichestvo/" TargetMode="External"/><Relationship Id="rId19" Type="http://schemas.openxmlformats.org/officeDocument/2006/relationships/hyperlink" Target="http://kog-kolokolchik.dou.tomsk.ru/nastavnichestvo/" TargetMode="External"/><Relationship Id="rId4" Type="http://schemas.openxmlformats.org/officeDocument/2006/relationships/hyperlink" Target="http://kog-nsergschool.edu.tomsk.ru/svedeniya-ob-obrazovatelnoy-organizatsii/obrazovanie/nastavnichestvo/" TargetMode="External"/><Relationship Id="rId9" Type="http://schemas.openxmlformats.org/officeDocument/2006/relationships/hyperlink" Target="http://kog-bazschool.edu.tomsk.ru/nastavnichestvo/" TargetMode="External"/><Relationship Id="rId14" Type="http://schemas.openxmlformats.org/officeDocument/2006/relationships/hyperlink" Target="http://kog-urtschool.edu.tomsk.ru/nastavnichestvo/" TargetMode="External"/><Relationship Id="rId22" Type="http://schemas.openxmlformats.org/officeDocument/2006/relationships/hyperlink" Target="http://kog-solnyshko.dou.tomsk.ru/wp-content/uploads/2021/12/polozhenie-o-dvizhenii-nastavnichestva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bdoroxovo.tomschool.ru/?section_id=79" TargetMode="External"/><Relationship Id="rId18" Type="http://schemas.openxmlformats.org/officeDocument/2006/relationships/hyperlink" Target="https://novic.tomschool.ru/?section_id=166" TargetMode="External"/><Relationship Id="rId26" Type="http://schemas.openxmlformats.org/officeDocument/2006/relationships/hyperlink" Target="http://as-pchelka.dou.tomsk.ru/nastavnichestvo/" TargetMode="External"/><Relationship Id="rId39" Type="http://schemas.openxmlformats.org/officeDocument/2006/relationships/hyperlink" Target="http://as-solnishko.dou.tomsk.ru/nastavnichestvo/" TargetMode="External"/><Relationship Id="rId21" Type="http://schemas.openxmlformats.org/officeDocument/2006/relationships/hyperlink" Target="http://as-nkusschool.edu.tomsk.ru/%d0%bd%d0%b0%d1%81%d1%82%d0%b0%d0%b2%d0%bd%d0%b8%d1%87%d0%b5%d1%81%d1%82%d0%b2%d0%be-2/" TargetMode="External"/><Relationship Id="rId34" Type="http://schemas.openxmlformats.org/officeDocument/2006/relationships/hyperlink" Target="https://asino4.tvoysadik.ru/upload/tsasino4_new/files/82/f4/82f453017ee4932531dbaf3120c3bbd8.pdf" TargetMode="External"/><Relationship Id="rId42" Type="http://schemas.openxmlformats.org/officeDocument/2006/relationships/hyperlink" Target="http://as-skazka.dou.tomsk.ru/nastavnichestvo-v-dou/" TargetMode="External"/><Relationship Id="rId47" Type="http://schemas.openxmlformats.org/officeDocument/2006/relationships/hyperlink" Target="https://ribka.tvoysadik.ru/upload/tsribka_new/files/9e/fd/9efd2b461d2b7439b443f064b966cb21.pdf" TargetMode="External"/><Relationship Id="rId50" Type="http://schemas.openxmlformats.org/officeDocument/2006/relationships/hyperlink" Target="https://asino-srort.tomschool.ru/?section_id=123" TargetMode="External"/><Relationship Id="rId7" Type="http://schemas.openxmlformats.org/officeDocument/2006/relationships/hyperlink" Target="https://osh5.tomschool.ru/upload/tomscosh5_new/files/69/5b/695bfb61dee1fe0f23ef7217eaeee78f.pdf" TargetMode="External"/><Relationship Id="rId2" Type="http://schemas.openxmlformats.org/officeDocument/2006/relationships/hyperlink" Target="https://asino1.tomschool.ru/upload/tomscasino1_new/files/96/b0/96b0bb7978b5080c4744f25a8d7e6169.pdf" TargetMode="External"/><Relationship Id="rId16" Type="http://schemas.openxmlformats.org/officeDocument/2006/relationships/hyperlink" Target="http://as-minscool.ucoz.net/index/nastavnichestvo/0-140" TargetMode="External"/><Relationship Id="rId29" Type="http://schemas.openxmlformats.org/officeDocument/2006/relationships/hyperlink" Target="http://as-raduga.dou.tomsk.ru/nastavnichestvo-v-dou/" TargetMode="External"/><Relationship Id="rId11" Type="http://schemas.openxmlformats.org/officeDocument/2006/relationships/hyperlink" Target="https://baturino.tomschool.ru/?section_id=91" TargetMode="External"/><Relationship Id="rId24" Type="http://schemas.openxmlformats.org/officeDocument/2006/relationships/hyperlink" Target="http://as-yagschool.edu.tomsk.ru/nastavnichestvo/" TargetMode="External"/><Relationship Id="rId32" Type="http://schemas.openxmlformats.org/officeDocument/2006/relationships/hyperlink" Target="https://asino4.tvoysadik.ru/?section_id=16" TargetMode="External"/><Relationship Id="rId37" Type="http://schemas.openxmlformats.org/officeDocument/2006/relationships/hyperlink" Target="http://as-belochka.dou.tomsk.ru/nastavnichestvo/" TargetMode="External"/><Relationship Id="rId40" Type="http://schemas.openxmlformats.org/officeDocument/2006/relationships/hyperlink" Target="http://as-solnishko.dou.tomsk.ru/nastavnichestvo/" TargetMode="External"/><Relationship Id="rId45" Type="http://schemas.openxmlformats.org/officeDocument/2006/relationships/hyperlink" Target="https://ribka.tvoysadik.ru/?section_id=66" TargetMode="External"/><Relationship Id="rId5" Type="http://schemas.openxmlformats.org/officeDocument/2006/relationships/hyperlink" Target="https://shk4.tomschool.ru/?section_id=95" TargetMode="External"/><Relationship Id="rId15" Type="http://schemas.openxmlformats.org/officeDocument/2006/relationships/hyperlink" Target="http://as-minscool.ucoz.net/index/nastavnichestvo/0-140" TargetMode="External"/><Relationship Id="rId23" Type="http://schemas.openxmlformats.org/officeDocument/2006/relationships/hyperlink" Target="https://novonikolaevka.tomschool.ru/upload/tomscnovonikolaevka_new/files/6a/8e/6a8e2f70b591be0b2ed70aba076c7f58.pdf" TargetMode="External"/><Relationship Id="rId28" Type="http://schemas.openxmlformats.org/officeDocument/2006/relationships/hyperlink" Target="http://as-pchelka.dou.tomsk.ru/nastavnichestvo/" TargetMode="External"/><Relationship Id="rId36" Type="http://schemas.openxmlformats.org/officeDocument/2006/relationships/hyperlink" Target="http://as-belochka.dou.tomsk.ru/nastavnichestvo/" TargetMode="External"/><Relationship Id="rId49" Type="http://schemas.openxmlformats.org/officeDocument/2006/relationships/hyperlink" Target="https://asinosport.ru/nastavnik" TargetMode="External"/><Relationship Id="rId10" Type="http://schemas.openxmlformats.org/officeDocument/2006/relationships/hyperlink" Target="http://as-school10.edu.tomsk.ru/nastavnichestvo/" TargetMode="External"/><Relationship Id="rId19" Type="http://schemas.openxmlformats.org/officeDocument/2006/relationships/hyperlink" Target="http://as-nkusschool.edu.tomsk.ru/%d0%bd%d0%b0%d1%81%d1%82%d0%b0%d0%b2%d0%bd%d0%b8%d1%87%d0%b5%d1%81%d1%82%d0%b2%d0%be-2/" TargetMode="External"/><Relationship Id="rId31" Type="http://schemas.openxmlformats.org/officeDocument/2006/relationships/hyperlink" Target="http://as-raduga.dou.tomsk.ru/nastavnichestvo-v-dou/" TargetMode="External"/><Relationship Id="rId44" Type="http://schemas.openxmlformats.org/officeDocument/2006/relationships/hyperlink" Target="http://as-skazka.dou.tomsk.ru/nastavnichestvo-v-dou/" TargetMode="External"/><Relationship Id="rId52" Type="http://schemas.openxmlformats.org/officeDocument/2006/relationships/hyperlink" Target="https://asino-srort.tomschool.ru/upload/tomscasino_srort_new/files/a4/34/a434e4b239e718ceae0cdb92cde5341a.pdf" TargetMode="External"/><Relationship Id="rId4" Type="http://schemas.openxmlformats.org/officeDocument/2006/relationships/hyperlink" Target="https://gim2.tomschool.ru/upload/tomscgim2_new/files/fe/e5/fee53f710b78c17d3333e462a7ad46c4.pdf" TargetMode="External"/><Relationship Id="rId9" Type="http://schemas.openxmlformats.org/officeDocument/2006/relationships/hyperlink" Target="http://as-school10.edu.tomsk.ru/nastavnichestvo/" TargetMode="External"/><Relationship Id="rId14" Type="http://schemas.openxmlformats.org/officeDocument/2006/relationships/hyperlink" Target="https://bdoroxovo.tomschool.ru/upload/tomscbdoroxovo_new/files/eb/9c/eb9c7e411e3410bc8635a79671d110b4.pdf" TargetMode="External"/><Relationship Id="rId22" Type="http://schemas.openxmlformats.org/officeDocument/2006/relationships/hyperlink" Target="https://novonikolaevka.tomschool.ru/?section_id=46" TargetMode="External"/><Relationship Id="rId27" Type="http://schemas.openxmlformats.org/officeDocument/2006/relationships/hyperlink" Target="http://as-pchelka.dou.tomsk.ru/nastavnichestvo/" TargetMode="External"/><Relationship Id="rId30" Type="http://schemas.openxmlformats.org/officeDocument/2006/relationships/hyperlink" Target="http://as-raduga.dou.tomsk.ru/nastavnichestvo-v-dou/" TargetMode="External"/><Relationship Id="rId35" Type="http://schemas.openxmlformats.org/officeDocument/2006/relationships/hyperlink" Target="https://asino4.tvoysadik.ru/upload/tsasino4_new/files/cf/51/cf51465dcf69c30110d6e28bbfb6a9da.pdf" TargetMode="External"/><Relationship Id="rId43" Type="http://schemas.openxmlformats.org/officeDocument/2006/relationships/hyperlink" Target="http://as-skazka.dou.tomsk.ru/nastavnichestvo-v-dou/" TargetMode="External"/><Relationship Id="rId48" Type="http://schemas.openxmlformats.org/officeDocument/2006/relationships/hyperlink" Target="https://asinosport.ru/nastavnik" TargetMode="External"/><Relationship Id="rId8" Type="http://schemas.openxmlformats.org/officeDocument/2006/relationships/hyperlink" Target="https://osh5.tomschool.ru/upload/tomscosh5_new/files/7b/93/7b936262ab86db0351e3029d1cd9740b.pdf" TargetMode="External"/><Relationship Id="rId51" Type="http://schemas.openxmlformats.org/officeDocument/2006/relationships/hyperlink" Target="https://asino-srort.tomschool.ru/?section_id=123" TargetMode="External"/><Relationship Id="rId3" Type="http://schemas.openxmlformats.org/officeDocument/2006/relationships/hyperlink" Target="https://gim2.tomschool.ru/?section_id=79" TargetMode="External"/><Relationship Id="rId12" Type="http://schemas.openxmlformats.org/officeDocument/2006/relationships/hyperlink" Target="https://baturino.tomschool.ru/upload/tomscbaturino_new/files/65/b5/65b5c0fd50aa110387624a491e76828e.pdf" TargetMode="External"/><Relationship Id="rId17" Type="http://schemas.openxmlformats.org/officeDocument/2006/relationships/hyperlink" Target="https://novic.tomschool.ru/?section_id=165" TargetMode="External"/><Relationship Id="rId25" Type="http://schemas.openxmlformats.org/officeDocument/2006/relationships/hyperlink" Target="http://as-yagschool.edu.tomsk.ru/wp-content/uploads/2022/05/Polozhenie-o-nastavnichestve-1.pdf" TargetMode="External"/><Relationship Id="rId33" Type="http://schemas.openxmlformats.org/officeDocument/2006/relationships/hyperlink" Target="https://asino4.tvoysadik.ru/?section_id=16" TargetMode="External"/><Relationship Id="rId38" Type="http://schemas.openxmlformats.org/officeDocument/2006/relationships/hyperlink" Target="http://as-belochka.dou.tomsk.ru/nastavnichestvo/" TargetMode="External"/><Relationship Id="rId46" Type="http://schemas.openxmlformats.org/officeDocument/2006/relationships/hyperlink" Target="https://ribka.tvoysadik.ru/?section_id=66" TargetMode="External"/><Relationship Id="rId20" Type="http://schemas.openxmlformats.org/officeDocument/2006/relationships/hyperlink" Target="http://as-nkusschool.edu.tomsk.ru/%d0%bd%d0%b0%d1%81%d1%82%d0%b0%d0%b2%d0%bd%d0%b8%d1%87%d0%b5%d1%81%d1%82%d0%b2%d0%be-2/" TargetMode="External"/><Relationship Id="rId41" Type="http://schemas.openxmlformats.org/officeDocument/2006/relationships/hyperlink" Target="http://as-solnishko.dou.tomsk.ru/nastavnichestvo/" TargetMode="External"/><Relationship Id="rId1" Type="http://schemas.openxmlformats.org/officeDocument/2006/relationships/hyperlink" Target="https://asino1.tomschool.ru/?section_id=35" TargetMode="External"/><Relationship Id="rId6" Type="http://schemas.openxmlformats.org/officeDocument/2006/relationships/hyperlink" Target="https://osh5.tomschool.ru/?section_id=30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bak-porschool.edu.tomsk.ru/?page_id=184" TargetMode="External"/><Relationship Id="rId2" Type="http://schemas.openxmlformats.org/officeDocument/2006/relationships/hyperlink" Target="http://bak-bolschool.edu.tomsk.ru/obrazovanie/nastavnichestvo/" TargetMode="External"/><Relationship Id="rId1" Type="http://schemas.openxmlformats.org/officeDocument/2006/relationships/hyperlink" Target="http://bak-schoolbakchar.edu.tomsk.ru/wp-content/uploads/2020/06/programma-_shkola-molodogo-pedagoga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1"/>
  <sheetViews>
    <sheetView topLeftCell="A9" workbookViewId="0"/>
  </sheetViews>
  <sheetFormatPr defaultRowHeight="15" x14ac:dyDescent="0.25"/>
  <cols>
    <col min="1" max="1" width="34.140625" style="1" customWidth="1"/>
    <col min="2" max="2" width="19.42578125" customWidth="1"/>
    <col min="4" max="11" width="12.7109375" customWidth="1"/>
    <col min="18" max="18" width="12.28515625" customWidth="1"/>
    <col min="19" max="19" width="13.85546875" customWidth="1"/>
    <col min="20" max="27" width="12.7109375" customWidth="1"/>
    <col min="28" max="28" width="13.7109375" customWidth="1"/>
    <col min="31" max="32" width="12" customWidth="1"/>
    <col min="33" max="33" width="13.85546875" customWidth="1"/>
    <col min="53" max="53" width="13.5703125" customWidth="1"/>
    <col min="54" max="54" width="19.140625" customWidth="1"/>
    <col min="55" max="60" width="16.7109375" customWidth="1"/>
  </cols>
  <sheetData>
    <row r="1" spans="1:60" ht="23.25" customHeight="1" x14ac:dyDescent="0.25">
      <c r="A1" s="394" t="s">
        <v>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x14ac:dyDescent="0.25">
      <c r="A2" s="398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36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31.15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28.44999999999999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30" x14ac:dyDescent="0.25">
      <c r="A10" s="17" t="s">
        <v>53</v>
      </c>
      <c r="B10" s="18">
        <v>28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1" t="s">
        <v>54</v>
      </c>
      <c r="BD10" s="21" t="s">
        <v>54</v>
      </c>
      <c r="BE10" s="21" t="s">
        <v>54</v>
      </c>
      <c r="BF10" s="21" t="s">
        <v>54</v>
      </c>
      <c r="BG10" s="21">
        <v>0</v>
      </c>
      <c r="BH10" s="21">
        <v>0</v>
      </c>
    </row>
    <row r="11" spans="1:60" ht="30" x14ac:dyDescent="0.25">
      <c r="A11" s="17" t="s">
        <v>55</v>
      </c>
      <c r="B11" s="18">
        <v>26</v>
      </c>
      <c r="C11" s="19">
        <v>7</v>
      </c>
      <c r="D11" s="19">
        <v>0</v>
      </c>
      <c r="E11" s="19">
        <v>2</v>
      </c>
      <c r="F11" s="19">
        <v>1</v>
      </c>
      <c r="G11" s="19">
        <v>4</v>
      </c>
      <c r="H11" s="19">
        <v>1</v>
      </c>
      <c r="I11" s="19">
        <v>1</v>
      </c>
      <c r="J11" s="19">
        <v>5</v>
      </c>
      <c r="K11" s="19">
        <v>0</v>
      </c>
      <c r="L11" s="19">
        <v>0</v>
      </c>
      <c r="M11" s="19">
        <v>2</v>
      </c>
      <c r="N11" s="19">
        <v>0</v>
      </c>
      <c r="O11" s="19">
        <v>0</v>
      </c>
      <c r="P11" s="19">
        <v>6</v>
      </c>
      <c r="Q11" s="19">
        <v>0</v>
      </c>
      <c r="R11" s="19">
        <v>3</v>
      </c>
      <c r="S11" s="19">
        <v>0</v>
      </c>
      <c r="T11" s="19">
        <v>4</v>
      </c>
      <c r="U11" s="19">
        <v>2</v>
      </c>
      <c r="V11" s="19">
        <v>0</v>
      </c>
      <c r="W11" s="19">
        <v>0</v>
      </c>
      <c r="X11" s="19">
        <v>1</v>
      </c>
      <c r="Y11" s="19">
        <v>1</v>
      </c>
      <c r="Z11" s="19">
        <v>0</v>
      </c>
      <c r="AA11" s="19">
        <v>0</v>
      </c>
      <c r="AB11" s="20">
        <v>5</v>
      </c>
      <c r="AC11" s="20">
        <v>3</v>
      </c>
      <c r="AD11" s="20">
        <v>2</v>
      </c>
      <c r="AE11" s="20">
        <v>0</v>
      </c>
      <c r="AF11" s="20">
        <v>2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5</v>
      </c>
      <c r="AQ11" s="20">
        <v>5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2">
        <v>0</v>
      </c>
      <c r="BB11" s="20">
        <v>5</v>
      </c>
      <c r="BC11" s="21" t="s">
        <v>54</v>
      </c>
      <c r="BD11" s="23" t="s">
        <v>56</v>
      </c>
      <c r="BE11" s="21" t="s">
        <v>57</v>
      </c>
      <c r="BF11" s="21" t="s">
        <v>57</v>
      </c>
      <c r="BG11" s="21">
        <v>1000</v>
      </c>
      <c r="BH11" s="21">
        <v>0</v>
      </c>
    </row>
    <row r="12" spans="1:60" ht="29.45" customHeight="1" x14ac:dyDescent="0.25">
      <c r="A12" s="24" t="s">
        <v>58</v>
      </c>
      <c r="B12" s="25">
        <v>34</v>
      </c>
      <c r="C12" s="26">
        <v>3</v>
      </c>
      <c r="D12" s="26">
        <v>2</v>
      </c>
      <c r="E12" s="26">
        <v>1</v>
      </c>
      <c r="F12" s="26">
        <v>1</v>
      </c>
      <c r="G12" s="26">
        <v>1</v>
      </c>
      <c r="H12" s="19">
        <v>1</v>
      </c>
      <c r="I12" s="19">
        <v>2</v>
      </c>
      <c r="J12" s="19">
        <v>0</v>
      </c>
      <c r="K12" s="19">
        <v>0</v>
      </c>
      <c r="L12" s="19">
        <v>2</v>
      </c>
      <c r="M12" s="19">
        <v>0</v>
      </c>
      <c r="N12" s="19">
        <v>1</v>
      </c>
      <c r="O12" s="19">
        <v>0</v>
      </c>
      <c r="P12" s="19">
        <v>0</v>
      </c>
      <c r="Q12" s="19">
        <v>0</v>
      </c>
      <c r="R12" s="27">
        <v>0</v>
      </c>
      <c r="S12" s="19">
        <v>0</v>
      </c>
      <c r="T12" s="19">
        <v>0</v>
      </c>
      <c r="U12" s="19">
        <v>0</v>
      </c>
      <c r="V12" s="19">
        <v>1</v>
      </c>
      <c r="W12" s="19">
        <v>1</v>
      </c>
      <c r="X12" s="19">
        <v>0</v>
      </c>
      <c r="Y12" s="19">
        <v>0</v>
      </c>
      <c r="Z12" s="19">
        <v>0</v>
      </c>
      <c r="AA12" s="19">
        <v>0</v>
      </c>
      <c r="AB12" s="20">
        <v>2</v>
      </c>
      <c r="AC12" s="20">
        <v>2</v>
      </c>
      <c r="AD12" s="20">
        <v>0</v>
      </c>
      <c r="AE12" s="20">
        <v>0</v>
      </c>
      <c r="AF12" s="20">
        <v>1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1</v>
      </c>
      <c r="AM12" s="20">
        <v>1</v>
      </c>
      <c r="AN12" s="20">
        <v>0</v>
      </c>
      <c r="AO12" s="20">
        <v>0</v>
      </c>
      <c r="AP12" s="20">
        <v>1</v>
      </c>
      <c r="AQ12" s="20">
        <v>1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1</v>
      </c>
      <c r="BC12" s="21" t="s">
        <v>54</v>
      </c>
      <c r="BD12" s="21" t="s">
        <v>54</v>
      </c>
      <c r="BE12" s="21" t="s">
        <v>57</v>
      </c>
      <c r="BF12" s="21" t="s">
        <v>57</v>
      </c>
      <c r="BG12" s="21">
        <v>0</v>
      </c>
      <c r="BH12" s="21">
        <v>1300</v>
      </c>
    </row>
    <row r="13" spans="1:60" s="28" customFormat="1" ht="30" x14ac:dyDescent="0.25">
      <c r="A13" s="29" t="s">
        <v>59</v>
      </c>
      <c r="B13" s="30"/>
      <c r="C13" s="30"/>
      <c r="D13" s="30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3"/>
      <c r="BD13" s="33"/>
      <c r="BE13" s="33"/>
      <c r="BF13" s="33"/>
      <c r="BG13" s="33"/>
      <c r="BH13" s="33"/>
    </row>
    <row r="14" spans="1:60" x14ac:dyDescent="0.25">
      <c r="A14" s="34" t="s">
        <v>60</v>
      </c>
      <c r="B14" s="25">
        <v>41</v>
      </c>
      <c r="C14" s="26">
        <v>9</v>
      </c>
      <c r="D14" s="26">
        <v>0</v>
      </c>
      <c r="E14" s="26">
        <v>3</v>
      </c>
      <c r="F14" s="26">
        <v>1</v>
      </c>
      <c r="G14" s="26">
        <v>3</v>
      </c>
      <c r="H14" s="19">
        <v>5</v>
      </c>
      <c r="I14" s="19">
        <v>3</v>
      </c>
      <c r="J14" s="19">
        <v>0</v>
      </c>
      <c r="K14" s="19">
        <v>1</v>
      </c>
      <c r="L14" s="19">
        <v>0</v>
      </c>
      <c r="M14" s="19">
        <v>1</v>
      </c>
      <c r="N14" s="19">
        <v>0</v>
      </c>
      <c r="O14" s="19">
        <v>3</v>
      </c>
      <c r="P14" s="19">
        <v>3</v>
      </c>
      <c r="Q14" s="19">
        <v>0</v>
      </c>
      <c r="R14" s="19">
        <v>2</v>
      </c>
      <c r="S14" s="19">
        <v>1</v>
      </c>
      <c r="T14" s="19">
        <v>0</v>
      </c>
      <c r="U14" s="19">
        <v>0</v>
      </c>
      <c r="V14" s="19">
        <v>0</v>
      </c>
      <c r="W14" s="19">
        <v>0</v>
      </c>
      <c r="X14" s="19">
        <v>2</v>
      </c>
      <c r="Y14" s="19">
        <v>2</v>
      </c>
      <c r="Z14" s="19">
        <v>0</v>
      </c>
      <c r="AA14" s="19">
        <v>0</v>
      </c>
      <c r="AB14" s="20">
        <v>1</v>
      </c>
      <c r="AC14" s="20">
        <v>1</v>
      </c>
      <c r="AD14" s="20">
        <v>0</v>
      </c>
      <c r="AE14" s="20">
        <v>0</v>
      </c>
      <c r="AF14" s="20">
        <v>1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1</v>
      </c>
      <c r="AQ14" s="20">
        <v>1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1" t="s">
        <v>54</v>
      </c>
      <c r="BD14" s="21" t="s">
        <v>54</v>
      </c>
      <c r="BE14" s="21" t="s">
        <v>57</v>
      </c>
      <c r="BF14" s="21" t="s">
        <v>57</v>
      </c>
      <c r="BG14" s="21">
        <v>1000</v>
      </c>
      <c r="BH14" s="21">
        <v>0</v>
      </c>
    </row>
    <row r="15" spans="1:60" ht="45" x14ac:dyDescent="0.25">
      <c r="A15" s="34" t="s">
        <v>61</v>
      </c>
      <c r="B15" s="35">
        <v>32</v>
      </c>
      <c r="C15" s="36">
        <v>3</v>
      </c>
      <c r="D15" s="36">
        <v>1</v>
      </c>
      <c r="E15" s="36">
        <v>1</v>
      </c>
      <c r="F15" s="19">
        <v>2</v>
      </c>
      <c r="G15" s="19">
        <v>0</v>
      </c>
      <c r="H15" s="19">
        <v>2</v>
      </c>
      <c r="I15" s="19">
        <v>0</v>
      </c>
      <c r="J15" s="19">
        <v>0</v>
      </c>
      <c r="K15" s="19">
        <v>1</v>
      </c>
      <c r="L15" s="19">
        <v>1</v>
      </c>
      <c r="M15" s="19">
        <v>2</v>
      </c>
      <c r="N15" s="19">
        <v>0</v>
      </c>
      <c r="O15" s="19">
        <v>0</v>
      </c>
      <c r="P15" s="19">
        <v>0</v>
      </c>
      <c r="Q15" s="19">
        <v>0</v>
      </c>
      <c r="R15" s="19">
        <v>2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1</v>
      </c>
      <c r="Y15" s="19">
        <v>1</v>
      </c>
      <c r="Z15" s="19">
        <v>1</v>
      </c>
      <c r="AA15" s="19">
        <v>1</v>
      </c>
      <c r="AB15" s="20">
        <v>3</v>
      </c>
      <c r="AC15" s="20">
        <v>1</v>
      </c>
      <c r="AD15" s="20">
        <v>1</v>
      </c>
      <c r="AE15" s="20">
        <v>1</v>
      </c>
      <c r="AF15" s="20">
        <v>1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1</v>
      </c>
      <c r="AM15" s="20">
        <v>1</v>
      </c>
      <c r="AN15" s="20">
        <v>0</v>
      </c>
      <c r="AO15" s="20">
        <v>0</v>
      </c>
      <c r="AP15" s="20">
        <v>3</v>
      </c>
      <c r="AQ15" s="20">
        <v>3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1</v>
      </c>
      <c r="BC15" s="21">
        <v>0</v>
      </c>
      <c r="BD15" s="21">
        <v>0</v>
      </c>
      <c r="BE15" s="23" t="s">
        <v>62</v>
      </c>
      <c r="BF15" s="21" t="s">
        <v>57</v>
      </c>
      <c r="BG15" s="21">
        <v>0</v>
      </c>
      <c r="BH15" s="21">
        <v>1000</v>
      </c>
    </row>
    <row r="16" spans="1:60" ht="45" x14ac:dyDescent="0.25">
      <c r="A16" s="34" t="s">
        <v>63</v>
      </c>
      <c r="B16" s="37">
        <v>34</v>
      </c>
      <c r="C16" s="38">
        <v>5</v>
      </c>
      <c r="D16" s="38">
        <v>0</v>
      </c>
      <c r="E16" s="38">
        <v>1</v>
      </c>
      <c r="F16" s="38">
        <v>2</v>
      </c>
      <c r="G16" s="38">
        <v>2</v>
      </c>
      <c r="H16" s="38">
        <v>5</v>
      </c>
      <c r="I16" s="38">
        <v>0</v>
      </c>
      <c r="J16" s="38">
        <v>0</v>
      </c>
      <c r="K16" s="38">
        <v>0</v>
      </c>
      <c r="L16" s="38">
        <v>0</v>
      </c>
      <c r="M16" s="38">
        <v>1</v>
      </c>
      <c r="N16" s="38">
        <v>0</v>
      </c>
      <c r="O16" s="38">
        <v>1</v>
      </c>
      <c r="P16" s="38">
        <v>2</v>
      </c>
      <c r="Q16" s="38">
        <v>0</v>
      </c>
      <c r="R16" s="38">
        <v>1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1</v>
      </c>
      <c r="AA16" s="38">
        <v>1</v>
      </c>
      <c r="AB16" s="39">
        <v>1</v>
      </c>
      <c r="AC16" s="39">
        <v>0</v>
      </c>
      <c r="AD16" s="39">
        <v>1</v>
      </c>
      <c r="AE16" s="39">
        <v>0</v>
      </c>
      <c r="AF16" s="39">
        <v>1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1</v>
      </c>
      <c r="AQ16" s="39">
        <v>1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1</v>
      </c>
      <c r="BC16" s="21">
        <v>0</v>
      </c>
      <c r="BD16" s="21">
        <v>0</v>
      </c>
      <c r="BE16" s="23" t="s">
        <v>64</v>
      </c>
      <c r="BF16" s="21" t="s">
        <v>57</v>
      </c>
      <c r="BG16" s="21">
        <v>0</v>
      </c>
      <c r="BH16" s="21">
        <v>0</v>
      </c>
    </row>
    <row r="17" spans="1:60" s="28" customFormat="1" ht="45" x14ac:dyDescent="0.25">
      <c r="A17" s="29" t="s">
        <v>65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s="28" customFormat="1" ht="30" x14ac:dyDescent="0.25">
      <c r="A18" s="29" t="s">
        <v>66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30" x14ac:dyDescent="0.25">
      <c r="A19" s="34" t="s">
        <v>67</v>
      </c>
      <c r="B19" s="37">
        <v>21</v>
      </c>
      <c r="C19" s="38">
        <v>3</v>
      </c>
      <c r="D19" s="38">
        <v>0</v>
      </c>
      <c r="E19" s="38">
        <v>0</v>
      </c>
      <c r="F19" s="38">
        <v>0</v>
      </c>
      <c r="G19" s="38">
        <v>3</v>
      </c>
      <c r="H19" s="38">
        <v>3</v>
      </c>
      <c r="I19" s="38">
        <v>0</v>
      </c>
      <c r="J19" s="38">
        <v>0</v>
      </c>
      <c r="K19" s="38">
        <v>0</v>
      </c>
      <c r="L19" s="38">
        <v>0</v>
      </c>
      <c r="M19" s="38">
        <v>2</v>
      </c>
      <c r="N19" s="38">
        <v>1</v>
      </c>
      <c r="O19" s="38">
        <v>3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9">
        <v>1</v>
      </c>
      <c r="AC19" s="39">
        <v>0</v>
      </c>
      <c r="AD19" s="39">
        <v>0</v>
      </c>
      <c r="AE19" s="39">
        <v>1</v>
      </c>
      <c r="AF19" s="39">
        <v>1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1</v>
      </c>
      <c r="AQ19" s="39">
        <v>1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1</v>
      </c>
      <c r="BC19" s="21" t="s">
        <v>54</v>
      </c>
      <c r="BD19" s="21" t="s">
        <v>54</v>
      </c>
      <c r="BE19" s="21" t="s">
        <v>68</v>
      </c>
      <c r="BF19" s="21" t="s">
        <v>57</v>
      </c>
      <c r="BG19" s="21">
        <v>1000</v>
      </c>
      <c r="BH19" s="21">
        <v>0</v>
      </c>
    </row>
    <row r="20" spans="1:60" ht="60" x14ac:dyDescent="0.25">
      <c r="A20" s="34" t="s">
        <v>69</v>
      </c>
      <c r="B20" s="41">
        <v>28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</row>
    <row r="21" spans="1:60" ht="30.75" customHeight="1" x14ac:dyDescent="0.25">
      <c r="A21" s="34" t="s">
        <v>70</v>
      </c>
      <c r="B21" s="37">
        <v>35</v>
      </c>
      <c r="C21" s="38">
        <v>4</v>
      </c>
      <c r="D21" s="38">
        <v>0</v>
      </c>
      <c r="E21" s="38">
        <v>1</v>
      </c>
      <c r="F21" s="38">
        <v>0</v>
      </c>
      <c r="G21" s="38">
        <v>0</v>
      </c>
      <c r="H21" s="38">
        <v>2</v>
      </c>
      <c r="I21" s="38">
        <v>2</v>
      </c>
      <c r="J21" s="38">
        <v>0</v>
      </c>
      <c r="K21" s="38">
        <v>0</v>
      </c>
      <c r="L21" s="38">
        <v>0</v>
      </c>
      <c r="M21" s="38">
        <v>1</v>
      </c>
      <c r="N21" s="38">
        <v>0</v>
      </c>
      <c r="O21" s="38">
        <v>3</v>
      </c>
      <c r="P21" s="38">
        <v>0</v>
      </c>
      <c r="Q21" s="38">
        <v>0</v>
      </c>
      <c r="R21" s="38">
        <v>2</v>
      </c>
      <c r="S21" s="38">
        <v>0</v>
      </c>
      <c r="T21" s="38">
        <v>1</v>
      </c>
      <c r="U21" s="38">
        <v>6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t="s">
        <v>71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</row>
    <row r="22" spans="1:60" ht="18.75" x14ac:dyDescent="0.3">
      <c r="A22" s="42" t="s">
        <v>72</v>
      </c>
      <c r="B22" s="43">
        <f>B10+B11+B12+B13+B14+B15+B16+B17+B18+B19+B20+B21</f>
        <v>279</v>
      </c>
      <c r="C22" s="43">
        <f>C10+C11+C12+C13+C14+C15+C16+C17+C18+C19+C20+C21</f>
        <v>34</v>
      </c>
      <c r="D22" s="43">
        <v>0</v>
      </c>
      <c r="E22" s="43">
        <f t="shared" ref="E22:AJ22" si="0">E10+E11+E12+E13+E14+E15+E16+E17+E18+E19+E20+E21</f>
        <v>9</v>
      </c>
      <c r="F22" s="43">
        <f t="shared" si="0"/>
        <v>7</v>
      </c>
      <c r="G22" s="43">
        <f t="shared" si="0"/>
        <v>13</v>
      </c>
      <c r="H22" s="43">
        <f t="shared" si="0"/>
        <v>19</v>
      </c>
      <c r="I22" s="43">
        <f t="shared" si="0"/>
        <v>8</v>
      </c>
      <c r="J22" s="43">
        <f t="shared" si="0"/>
        <v>5</v>
      </c>
      <c r="K22" s="43">
        <f t="shared" si="0"/>
        <v>2</v>
      </c>
      <c r="L22" s="43">
        <f t="shared" si="0"/>
        <v>3</v>
      </c>
      <c r="M22" s="43">
        <f t="shared" si="0"/>
        <v>9</v>
      </c>
      <c r="N22" s="43">
        <f t="shared" si="0"/>
        <v>2</v>
      </c>
      <c r="O22" s="43">
        <f t="shared" si="0"/>
        <v>10</v>
      </c>
      <c r="P22" s="43">
        <f t="shared" si="0"/>
        <v>11</v>
      </c>
      <c r="Q22" s="43">
        <f t="shared" si="0"/>
        <v>0</v>
      </c>
      <c r="R22" s="43">
        <f t="shared" si="0"/>
        <v>10</v>
      </c>
      <c r="S22" s="43">
        <f t="shared" si="0"/>
        <v>1</v>
      </c>
      <c r="T22" s="43">
        <f t="shared" si="0"/>
        <v>5</v>
      </c>
      <c r="U22" s="43">
        <f t="shared" si="0"/>
        <v>8</v>
      </c>
      <c r="V22" s="43">
        <f t="shared" si="0"/>
        <v>1</v>
      </c>
      <c r="W22" s="43">
        <f t="shared" si="0"/>
        <v>1</v>
      </c>
      <c r="X22" s="43">
        <f t="shared" si="0"/>
        <v>4</v>
      </c>
      <c r="Y22" s="43">
        <f t="shared" si="0"/>
        <v>4</v>
      </c>
      <c r="Z22" s="43">
        <f t="shared" si="0"/>
        <v>2</v>
      </c>
      <c r="AA22" s="43">
        <f t="shared" si="0"/>
        <v>2</v>
      </c>
      <c r="AB22" s="43">
        <f t="shared" si="0"/>
        <v>13</v>
      </c>
      <c r="AC22" s="43">
        <f t="shared" si="0"/>
        <v>7</v>
      </c>
      <c r="AD22" s="43">
        <f t="shared" si="0"/>
        <v>4</v>
      </c>
      <c r="AE22" s="43">
        <f t="shared" si="0"/>
        <v>2</v>
      </c>
      <c r="AF22" s="43">
        <f t="shared" si="0"/>
        <v>7</v>
      </c>
      <c r="AG22" s="43">
        <f t="shared" si="0"/>
        <v>0</v>
      </c>
      <c r="AH22" s="43">
        <f t="shared" si="0"/>
        <v>0</v>
      </c>
      <c r="AI22" s="43">
        <f t="shared" si="0"/>
        <v>0</v>
      </c>
      <c r="AJ22" s="43">
        <f t="shared" si="0"/>
        <v>0</v>
      </c>
      <c r="AK22" s="43">
        <f t="shared" ref="AK22:BP22" si="1">AK10+AK11+AK12+AK13+AK14+AK15+AK16+AK17+AK18+AK19+AK20+AK21</f>
        <v>0</v>
      </c>
      <c r="AL22" s="43">
        <f t="shared" si="1"/>
        <v>2</v>
      </c>
      <c r="AM22" s="43">
        <f t="shared" si="1"/>
        <v>2</v>
      </c>
      <c r="AN22" s="43">
        <f t="shared" si="1"/>
        <v>0</v>
      </c>
      <c r="AO22" s="43">
        <f t="shared" si="1"/>
        <v>0</v>
      </c>
      <c r="AP22" s="43">
        <f t="shared" si="1"/>
        <v>12</v>
      </c>
      <c r="AQ22" s="43">
        <f t="shared" si="1"/>
        <v>12</v>
      </c>
      <c r="AR22" s="43">
        <f t="shared" si="1"/>
        <v>0</v>
      </c>
      <c r="AS22" s="43">
        <f t="shared" si="1"/>
        <v>0</v>
      </c>
      <c r="AT22" s="43">
        <f t="shared" si="1"/>
        <v>0</v>
      </c>
      <c r="AU22" s="43">
        <f t="shared" si="1"/>
        <v>0</v>
      </c>
      <c r="AV22" s="43">
        <f t="shared" si="1"/>
        <v>0</v>
      </c>
      <c r="AW22" s="43">
        <f t="shared" si="1"/>
        <v>0</v>
      </c>
      <c r="AX22" s="43">
        <f t="shared" si="1"/>
        <v>0</v>
      </c>
      <c r="AY22" s="43">
        <f t="shared" si="1"/>
        <v>0</v>
      </c>
      <c r="AZ22" s="43">
        <f t="shared" si="1"/>
        <v>0</v>
      </c>
      <c r="BA22" s="43">
        <f t="shared" si="1"/>
        <v>0</v>
      </c>
      <c r="BB22" s="43">
        <f t="shared" si="1"/>
        <v>9</v>
      </c>
      <c r="BC22" s="21">
        <v>0</v>
      </c>
      <c r="BD22" s="21"/>
      <c r="BE22" s="21"/>
      <c r="BF22" s="21"/>
      <c r="BG22" s="21"/>
      <c r="BH22" s="21"/>
    </row>
    <row r="23" spans="1:60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</row>
    <row r="24" spans="1:60" x14ac:dyDescent="0.25">
      <c r="B24" s="47"/>
      <c r="C24" s="47"/>
      <c r="D24" s="47"/>
      <c r="E24" s="47"/>
      <c r="F24" s="47"/>
      <c r="G24" s="47"/>
      <c r="H24" s="4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x14ac:dyDescent="0.25">
      <c r="A25" s="49"/>
      <c r="B25" s="50"/>
      <c r="C25" s="51"/>
      <c r="D25" s="51"/>
      <c r="E25" s="50"/>
      <c r="F25" s="50"/>
      <c r="G25" s="50"/>
      <c r="H25" s="50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x14ac:dyDescent="0.25">
      <c r="A26" s="52"/>
      <c r="B26" s="51"/>
      <c r="C26" s="51"/>
      <c r="D26" s="51"/>
      <c r="E26" s="53"/>
      <c r="F26" s="53"/>
      <c r="G26" s="53"/>
      <c r="H26" s="53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x14ac:dyDescent="0.25">
      <c r="A27" s="49"/>
      <c r="B27" s="50"/>
      <c r="C27" s="50"/>
      <c r="D27" s="50"/>
      <c r="E27" s="50"/>
      <c r="F27" s="50"/>
      <c r="G27" s="50"/>
      <c r="H27" s="50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x14ac:dyDescent="0.25">
      <c r="A28" s="54"/>
      <c r="B28" s="53"/>
      <c r="C28" s="53"/>
      <c r="D28" s="53"/>
      <c r="E28" s="53"/>
      <c r="F28" s="53"/>
      <c r="G28" s="51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B31" s="47"/>
      <c r="C31" s="47"/>
      <c r="D31" s="47"/>
      <c r="E31" s="47"/>
      <c r="F31" s="47"/>
      <c r="G31" s="47"/>
      <c r="H31" s="47"/>
    </row>
  </sheetData>
  <mergeCells count="61"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L1"/>
    <mergeCell ref="AX1:AX2"/>
    <mergeCell ref="AY1:AY2"/>
    <mergeCell ref="AZ1:AZ2"/>
    <mergeCell ref="A2:M2"/>
  </mergeCells>
  <hyperlinks>
    <hyperlink ref="BD11" r:id="rId1" xr:uid="{00000000-0004-0000-0000-000000000000}"/>
    <hyperlink ref="BE15" r:id="rId2" xr:uid="{00000000-0004-0000-0000-000001000000}"/>
    <hyperlink ref="BE16" r:id="rId3" xr:uid="{00000000-0004-0000-0000-000002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H53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7.85546875" style="1" customWidth="1"/>
    <col min="2" max="27" width="12.5703125" customWidth="1"/>
    <col min="28" max="53" width="11" customWidth="1"/>
    <col min="54" max="54" width="18.7109375" customWidth="1"/>
    <col min="55" max="60" width="16.7109375" customWidth="1"/>
  </cols>
  <sheetData>
    <row r="1" spans="1:60" ht="24.6" customHeight="1" x14ac:dyDescent="0.25">
      <c r="A1" s="394" t="s">
        <v>341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18.600000000000001" customHeight="1" x14ac:dyDescent="0.25">
      <c r="A2" s="398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28.9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37.44999999999999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26" t="s">
        <v>74</v>
      </c>
      <c r="B10" s="74">
        <f t="shared" ref="B10:AG10" si="0">B11+B12+B13+B14+B15+B16+B17+B18+B19+B20+B21+B22+B23+B24+B25+B26+B27</f>
        <v>0</v>
      </c>
      <c r="C10" s="74">
        <f t="shared" si="0"/>
        <v>0</v>
      </c>
      <c r="D10" s="74">
        <f t="shared" si="0"/>
        <v>0</v>
      </c>
      <c r="E10" s="74">
        <f t="shared" si="0"/>
        <v>0</v>
      </c>
      <c r="F10" s="74">
        <f t="shared" si="0"/>
        <v>0</v>
      </c>
      <c r="G10" s="74">
        <f t="shared" si="0"/>
        <v>0</v>
      </c>
      <c r="H10" s="74">
        <f t="shared" si="0"/>
        <v>0</v>
      </c>
      <c r="I10" s="74">
        <f t="shared" si="0"/>
        <v>0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4">
        <f t="shared" si="0"/>
        <v>0</v>
      </c>
      <c r="P10" s="74">
        <f t="shared" si="0"/>
        <v>0</v>
      </c>
      <c r="Q10" s="74">
        <f t="shared" si="0"/>
        <v>0</v>
      </c>
      <c r="R10" s="74">
        <f t="shared" si="0"/>
        <v>0</v>
      </c>
      <c r="S10" s="74">
        <f t="shared" si="0"/>
        <v>0</v>
      </c>
      <c r="T10" s="74">
        <f t="shared" si="0"/>
        <v>0</v>
      </c>
      <c r="U10" s="74">
        <f t="shared" si="0"/>
        <v>0</v>
      </c>
      <c r="V10" s="74">
        <f t="shared" si="0"/>
        <v>0</v>
      </c>
      <c r="W10" s="74">
        <f t="shared" si="0"/>
        <v>0</v>
      </c>
      <c r="X10" s="74">
        <f t="shared" si="0"/>
        <v>0</v>
      </c>
      <c r="Y10" s="74">
        <f t="shared" si="0"/>
        <v>0</v>
      </c>
      <c r="Z10" s="74">
        <f t="shared" si="0"/>
        <v>0</v>
      </c>
      <c r="AA10" s="74">
        <f t="shared" si="0"/>
        <v>0</v>
      </c>
      <c r="AB10" s="74">
        <f t="shared" si="0"/>
        <v>0</v>
      </c>
      <c r="AC10" s="74">
        <f t="shared" si="0"/>
        <v>0</v>
      </c>
      <c r="AD10" s="74">
        <f t="shared" si="0"/>
        <v>0</v>
      </c>
      <c r="AE10" s="74">
        <f t="shared" si="0"/>
        <v>0</v>
      </c>
      <c r="AF10" s="74">
        <f t="shared" si="0"/>
        <v>0</v>
      </c>
      <c r="AG10" s="74">
        <f t="shared" si="0"/>
        <v>0</v>
      </c>
      <c r="AH10" s="74">
        <f t="shared" ref="AH10:BM10" si="1">AH11+AH12+AH13+AH14+AH15+AH16+AH17+AH18+AH19+AH20+AH21+AH22+AH23+AH24+AH25+AH26+AH27</f>
        <v>0</v>
      </c>
      <c r="AI10" s="74">
        <f t="shared" si="1"/>
        <v>0</v>
      </c>
      <c r="AJ10" s="74">
        <f t="shared" si="1"/>
        <v>0</v>
      </c>
      <c r="AK10" s="74">
        <f t="shared" si="1"/>
        <v>0</v>
      </c>
      <c r="AL10" s="74">
        <f t="shared" si="1"/>
        <v>0</v>
      </c>
      <c r="AM10" s="74">
        <f t="shared" si="1"/>
        <v>0</v>
      </c>
      <c r="AN10" s="74">
        <f t="shared" si="1"/>
        <v>0</v>
      </c>
      <c r="AO10" s="74">
        <f t="shared" si="1"/>
        <v>0</v>
      </c>
      <c r="AP10" s="74">
        <f t="shared" si="1"/>
        <v>0</v>
      </c>
      <c r="AQ10" s="74">
        <f t="shared" si="1"/>
        <v>0</v>
      </c>
      <c r="AR10" s="74">
        <f t="shared" si="1"/>
        <v>0</v>
      </c>
      <c r="AS10" s="74">
        <f t="shared" si="1"/>
        <v>0</v>
      </c>
      <c r="AT10" s="74">
        <f t="shared" si="1"/>
        <v>0</v>
      </c>
      <c r="AU10" s="74">
        <f t="shared" si="1"/>
        <v>0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0</v>
      </c>
      <c r="BA10" s="74">
        <f t="shared" si="1"/>
        <v>0</v>
      </c>
      <c r="BB10" s="74">
        <f t="shared" si="1"/>
        <v>0</v>
      </c>
      <c r="BC10" s="58"/>
      <c r="BD10" s="58"/>
      <c r="BE10" s="58"/>
      <c r="BF10" s="58"/>
      <c r="BG10" s="58"/>
      <c r="BH10" s="58"/>
    </row>
    <row r="11" spans="1:60" x14ac:dyDescent="0.25">
      <c r="A11" s="75" t="s">
        <v>342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80"/>
      <c r="BD11" s="80"/>
      <c r="BE11" s="80"/>
      <c r="BF11" s="80"/>
      <c r="BG11" s="80"/>
      <c r="BH11" s="80"/>
    </row>
    <row r="12" spans="1:60" ht="30" x14ac:dyDescent="0.25">
      <c r="A12" s="75" t="s">
        <v>343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80"/>
      <c r="BD12" s="80"/>
      <c r="BE12" s="80"/>
      <c r="BF12" s="80"/>
      <c r="BG12" s="80"/>
      <c r="BH12" s="80"/>
    </row>
    <row r="13" spans="1:60" x14ac:dyDescent="0.25">
      <c r="A13" s="75" t="s">
        <v>344</v>
      </c>
      <c r="B13" s="81"/>
      <c r="C13" s="82"/>
      <c r="D13" s="82"/>
      <c r="E13" s="82"/>
      <c r="F13" s="82"/>
      <c r="G13" s="82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80"/>
      <c r="BD13" s="80"/>
      <c r="BE13" s="80"/>
      <c r="BF13" s="80"/>
      <c r="BG13" s="80"/>
      <c r="BH13" s="80"/>
    </row>
    <row r="14" spans="1:60" x14ac:dyDescent="0.25">
      <c r="A14" s="75" t="s">
        <v>345</v>
      </c>
      <c r="B14" s="84"/>
      <c r="C14" s="85"/>
      <c r="D14" s="85"/>
      <c r="E14" s="85"/>
      <c r="F14" s="85"/>
      <c r="G14" s="85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80"/>
      <c r="BD14" s="80"/>
      <c r="BE14" s="80"/>
      <c r="BF14" s="80"/>
      <c r="BG14" s="80"/>
      <c r="BH14" s="80"/>
    </row>
    <row r="15" spans="1:60" x14ac:dyDescent="0.25">
      <c r="A15" s="75" t="s">
        <v>346</v>
      </c>
      <c r="B15" s="81"/>
      <c r="C15" s="82"/>
      <c r="D15" s="82"/>
      <c r="E15" s="82"/>
      <c r="F15" s="82"/>
      <c r="G15" s="82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80"/>
      <c r="BD15" s="80"/>
      <c r="BE15" s="80"/>
      <c r="BF15" s="80"/>
      <c r="BG15" s="80"/>
      <c r="BH15" s="80"/>
    </row>
    <row r="16" spans="1:60" x14ac:dyDescent="0.25">
      <c r="A16" s="75" t="s">
        <v>347</v>
      </c>
      <c r="B16" s="84"/>
      <c r="C16" s="85"/>
      <c r="D16" s="85"/>
      <c r="E16" s="85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80"/>
      <c r="BD16" s="80"/>
      <c r="BE16" s="80"/>
      <c r="BF16" s="80"/>
      <c r="BG16" s="80"/>
      <c r="BH16" s="80"/>
    </row>
    <row r="17" spans="1:60" x14ac:dyDescent="0.25">
      <c r="A17" s="75" t="s">
        <v>348</v>
      </c>
      <c r="B17" s="84"/>
      <c r="C17" s="85"/>
      <c r="D17" s="85"/>
      <c r="E17" s="85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80"/>
      <c r="BD17" s="80"/>
      <c r="BE17" s="80"/>
      <c r="BF17" s="80"/>
      <c r="BG17" s="80"/>
      <c r="BH17" s="80"/>
    </row>
    <row r="18" spans="1:60" x14ac:dyDescent="0.25">
      <c r="A18" s="75" t="s">
        <v>349</v>
      </c>
      <c r="B18" s="84"/>
      <c r="C18" s="85"/>
      <c r="D18" s="85"/>
      <c r="E18" s="85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80"/>
      <c r="BD18" s="80"/>
      <c r="BE18" s="80"/>
      <c r="BF18" s="80"/>
      <c r="BG18" s="80"/>
      <c r="BH18" s="80"/>
    </row>
    <row r="19" spans="1:60" x14ac:dyDescent="0.25">
      <c r="A19" s="75" t="s">
        <v>350</v>
      </c>
      <c r="B19" s="84"/>
      <c r="C19" s="85"/>
      <c r="D19" s="85"/>
      <c r="E19" s="85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80"/>
      <c r="BD19" s="80"/>
      <c r="BE19" s="80"/>
      <c r="BF19" s="80"/>
      <c r="BG19" s="80"/>
      <c r="BH19" s="80"/>
    </row>
    <row r="20" spans="1:60" x14ac:dyDescent="0.25">
      <c r="A20" s="75" t="s">
        <v>351</v>
      </c>
      <c r="B20" s="84"/>
      <c r="C20" s="85"/>
      <c r="D20" s="85"/>
      <c r="E20" s="85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80"/>
      <c r="BD20" s="80"/>
      <c r="BE20" s="80"/>
      <c r="BF20" s="80"/>
      <c r="BG20" s="80"/>
      <c r="BH20" s="80"/>
    </row>
    <row r="21" spans="1:60" x14ac:dyDescent="0.25">
      <c r="A21" s="75" t="s">
        <v>352</v>
      </c>
      <c r="B21" s="84"/>
      <c r="C21" s="85"/>
      <c r="D21" s="85"/>
      <c r="E21" s="85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80"/>
      <c r="BD21" s="80"/>
      <c r="BE21" s="80"/>
      <c r="BF21" s="80"/>
      <c r="BG21" s="80"/>
      <c r="BH21" s="80"/>
    </row>
    <row r="22" spans="1:60" x14ac:dyDescent="0.25">
      <c r="A22" s="75" t="s">
        <v>353</v>
      </c>
      <c r="B22" s="84"/>
      <c r="C22" s="85"/>
      <c r="D22" s="85"/>
      <c r="E22" s="85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80"/>
      <c r="BD22" s="80"/>
      <c r="BE22" s="80"/>
      <c r="BF22" s="80"/>
      <c r="BG22" s="80"/>
      <c r="BH22" s="80"/>
    </row>
    <row r="23" spans="1:60" x14ac:dyDescent="0.25">
      <c r="A23" s="75" t="s">
        <v>354</v>
      </c>
      <c r="B23" s="84"/>
      <c r="C23" s="85"/>
      <c r="D23" s="85"/>
      <c r="E23" s="85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80"/>
      <c r="BD23" s="80"/>
      <c r="BE23" s="80"/>
      <c r="BF23" s="80"/>
      <c r="BG23" s="80"/>
      <c r="BH23" s="80"/>
    </row>
    <row r="24" spans="1:60" x14ac:dyDescent="0.25">
      <c r="A24" s="75" t="s">
        <v>355</v>
      </c>
      <c r="B24" s="84"/>
      <c r="C24" s="85"/>
      <c r="D24" s="85"/>
      <c r="E24" s="85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80"/>
      <c r="BD24" s="80"/>
      <c r="BE24" s="80"/>
      <c r="BF24" s="80"/>
      <c r="BG24" s="80"/>
      <c r="BH24" s="80"/>
    </row>
    <row r="25" spans="1:60" x14ac:dyDescent="0.25">
      <c r="A25" s="75" t="s">
        <v>356</v>
      </c>
      <c r="B25" s="84"/>
      <c r="C25" s="85"/>
      <c r="D25" s="85"/>
      <c r="E25" s="85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80"/>
      <c r="BD25" s="80"/>
      <c r="BE25" s="80"/>
      <c r="BF25" s="80"/>
      <c r="BG25" s="80"/>
      <c r="BH25" s="80"/>
    </row>
    <row r="26" spans="1:60" x14ac:dyDescent="0.25">
      <c r="A26" s="75" t="s">
        <v>357</v>
      </c>
      <c r="B26" s="84"/>
      <c r="C26" s="85"/>
      <c r="D26" s="85"/>
      <c r="E26" s="85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80"/>
      <c r="BD26" s="80"/>
      <c r="BE26" s="80"/>
      <c r="BF26" s="80"/>
      <c r="BG26" s="80"/>
      <c r="BH26" s="80"/>
    </row>
    <row r="27" spans="1:60" x14ac:dyDescent="0.25">
      <c r="A27" s="75" t="s">
        <v>358</v>
      </c>
      <c r="B27" s="84"/>
      <c r="C27" s="85"/>
      <c r="D27" s="85"/>
      <c r="E27" s="85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80"/>
      <c r="BD27" s="80"/>
      <c r="BE27" s="80"/>
      <c r="BF27" s="80"/>
      <c r="BG27" s="80"/>
      <c r="BH27" s="80"/>
    </row>
    <row r="28" spans="1:60" ht="18.75" x14ac:dyDescent="0.3">
      <c r="A28" s="87" t="s">
        <v>85</v>
      </c>
      <c r="B28" s="88">
        <f t="shared" ref="B28:AG28" si="2">B29+B30+B31+B32+B33+B34+B35+B36+B37+B38</f>
        <v>0</v>
      </c>
      <c r="C28" s="88">
        <f t="shared" si="2"/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  <c r="M28" s="88">
        <f t="shared" si="2"/>
        <v>0</v>
      </c>
      <c r="N28" s="88">
        <f t="shared" si="2"/>
        <v>0</v>
      </c>
      <c r="O28" s="88">
        <f t="shared" si="2"/>
        <v>0</v>
      </c>
      <c r="P28" s="88">
        <f t="shared" si="2"/>
        <v>0</v>
      </c>
      <c r="Q28" s="88">
        <f t="shared" si="2"/>
        <v>0</v>
      </c>
      <c r="R28" s="88">
        <f t="shared" si="2"/>
        <v>0</v>
      </c>
      <c r="S28" s="88">
        <f t="shared" si="2"/>
        <v>0</v>
      </c>
      <c r="T28" s="88">
        <f t="shared" si="2"/>
        <v>0</v>
      </c>
      <c r="U28" s="88">
        <f t="shared" si="2"/>
        <v>0</v>
      </c>
      <c r="V28" s="88">
        <f t="shared" si="2"/>
        <v>0</v>
      </c>
      <c r="W28" s="88">
        <f t="shared" si="2"/>
        <v>0</v>
      </c>
      <c r="X28" s="88">
        <f t="shared" si="2"/>
        <v>0</v>
      </c>
      <c r="Y28" s="88">
        <f t="shared" si="2"/>
        <v>0</v>
      </c>
      <c r="Z28" s="88">
        <f t="shared" si="2"/>
        <v>0</v>
      </c>
      <c r="AA28" s="88">
        <f t="shared" si="2"/>
        <v>0</v>
      </c>
      <c r="AB28" s="88">
        <f t="shared" si="2"/>
        <v>0</v>
      </c>
      <c r="AC28" s="88">
        <f t="shared" si="2"/>
        <v>0</v>
      </c>
      <c r="AD28" s="88">
        <f t="shared" si="2"/>
        <v>0</v>
      </c>
      <c r="AE28" s="88">
        <f t="shared" si="2"/>
        <v>0</v>
      </c>
      <c r="AF28" s="88">
        <f t="shared" si="2"/>
        <v>0</v>
      </c>
      <c r="AG28" s="88">
        <f t="shared" si="2"/>
        <v>0</v>
      </c>
      <c r="AH28" s="88">
        <f t="shared" ref="AH28:BM28" si="3">AH29+AH30+AH31+AH32+AH33+AH34+AH35+AH36+AH37+AH38</f>
        <v>0</v>
      </c>
      <c r="AI28" s="88">
        <f t="shared" si="3"/>
        <v>0</v>
      </c>
      <c r="AJ28" s="88">
        <f t="shared" si="3"/>
        <v>0</v>
      </c>
      <c r="AK28" s="88">
        <f t="shared" si="3"/>
        <v>0</v>
      </c>
      <c r="AL28" s="88">
        <f t="shared" si="3"/>
        <v>0</v>
      </c>
      <c r="AM28" s="88">
        <f t="shared" si="3"/>
        <v>0</v>
      </c>
      <c r="AN28" s="88">
        <f t="shared" si="3"/>
        <v>0</v>
      </c>
      <c r="AO28" s="88">
        <f t="shared" si="3"/>
        <v>0</v>
      </c>
      <c r="AP28" s="88">
        <f t="shared" si="3"/>
        <v>0</v>
      </c>
      <c r="AQ28" s="88">
        <f t="shared" si="3"/>
        <v>0</v>
      </c>
      <c r="AR28" s="88">
        <f t="shared" si="3"/>
        <v>0</v>
      </c>
      <c r="AS28" s="88">
        <f t="shared" si="3"/>
        <v>0</v>
      </c>
      <c r="AT28" s="88">
        <f t="shared" si="3"/>
        <v>0</v>
      </c>
      <c r="AU28" s="88">
        <f t="shared" si="3"/>
        <v>0</v>
      </c>
      <c r="AV28" s="88">
        <f t="shared" si="3"/>
        <v>0</v>
      </c>
      <c r="AW28" s="88">
        <f t="shared" si="3"/>
        <v>0</v>
      </c>
      <c r="AX28" s="88">
        <f t="shared" si="3"/>
        <v>0</v>
      </c>
      <c r="AY28" s="88">
        <f t="shared" si="3"/>
        <v>0</v>
      </c>
      <c r="AZ28" s="88">
        <f t="shared" si="3"/>
        <v>0</v>
      </c>
      <c r="BA28" s="88">
        <f t="shared" si="3"/>
        <v>0</v>
      </c>
      <c r="BB28" s="88">
        <f t="shared" si="3"/>
        <v>0</v>
      </c>
      <c r="BC28" s="69"/>
      <c r="BD28" s="69"/>
      <c r="BE28" s="69"/>
      <c r="BF28" s="69"/>
      <c r="BG28" s="69"/>
      <c r="BH28" s="69"/>
    </row>
    <row r="29" spans="1:60" x14ac:dyDescent="0.25">
      <c r="A29" s="89" t="s">
        <v>359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80"/>
      <c r="BD29" s="80"/>
      <c r="BE29" s="80"/>
      <c r="BF29" s="80"/>
      <c r="BG29" s="80"/>
      <c r="BH29" s="80"/>
    </row>
    <row r="30" spans="1:60" x14ac:dyDescent="0.25">
      <c r="A30" s="89" t="s">
        <v>360</v>
      </c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80"/>
      <c r="BD30" s="80"/>
      <c r="BE30" s="80"/>
      <c r="BF30" s="80"/>
      <c r="BG30" s="80"/>
      <c r="BH30" s="80"/>
    </row>
    <row r="31" spans="1:60" x14ac:dyDescent="0.25">
      <c r="A31" s="89" t="s">
        <v>361</v>
      </c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80"/>
      <c r="BD31" s="80"/>
      <c r="BE31" s="80"/>
      <c r="BF31" s="80"/>
      <c r="BG31" s="80"/>
      <c r="BH31" s="80"/>
    </row>
    <row r="32" spans="1:60" x14ac:dyDescent="0.25">
      <c r="A32" s="89" t="s">
        <v>362</v>
      </c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80"/>
      <c r="BD32" s="80"/>
      <c r="BE32" s="80"/>
      <c r="BF32" s="80"/>
      <c r="BG32" s="80"/>
      <c r="BH32" s="80"/>
    </row>
    <row r="33" spans="1:60" x14ac:dyDescent="0.25">
      <c r="A33" s="89" t="s">
        <v>363</v>
      </c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80"/>
      <c r="BD33" s="80"/>
      <c r="BE33" s="80"/>
      <c r="BF33" s="80"/>
      <c r="BG33" s="80"/>
      <c r="BH33" s="80"/>
    </row>
    <row r="34" spans="1:60" x14ac:dyDescent="0.25">
      <c r="A34" s="89" t="s">
        <v>364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80"/>
      <c r="BD34" s="80"/>
      <c r="BE34" s="80"/>
      <c r="BF34" s="80"/>
      <c r="BG34" s="80"/>
      <c r="BH34" s="80"/>
    </row>
    <row r="35" spans="1:60" x14ac:dyDescent="0.25">
      <c r="A35" s="89" t="s">
        <v>365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80"/>
      <c r="BD35" s="80"/>
      <c r="BE35" s="80"/>
      <c r="BF35" s="80"/>
      <c r="BG35" s="80"/>
      <c r="BH35" s="80"/>
    </row>
    <row r="36" spans="1:60" x14ac:dyDescent="0.25">
      <c r="A36" s="89" t="s">
        <v>366</v>
      </c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80"/>
      <c r="BD36" s="80"/>
      <c r="BE36" s="80"/>
      <c r="BF36" s="80"/>
      <c r="BG36" s="80"/>
      <c r="BH36" s="80"/>
    </row>
    <row r="37" spans="1:60" x14ac:dyDescent="0.25">
      <c r="A37" s="89" t="s">
        <v>367</v>
      </c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80"/>
      <c r="BD37" s="80"/>
      <c r="BE37" s="80"/>
      <c r="BF37" s="80"/>
      <c r="BG37" s="80"/>
      <c r="BH37" s="80"/>
    </row>
    <row r="38" spans="1:60" x14ac:dyDescent="0.25">
      <c r="A38" s="89" t="s">
        <v>368</v>
      </c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80"/>
      <c r="BD38" s="80"/>
      <c r="BE38" s="80"/>
      <c r="BF38" s="80"/>
      <c r="BG38" s="80"/>
      <c r="BH38" s="80"/>
    </row>
    <row r="39" spans="1:60" ht="18.75" x14ac:dyDescent="0.3">
      <c r="A39" s="87" t="s">
        <v>90</v>
      </c>
      <c r="B39" s="88">
        <f t="shared" ref="B39:AG39" si="4">B40+B41</f>
        <v>0</v>
      </c>
      <c r="C39" s="88">
        <f t="shared" si="4"/>
        <v>0</v>
      </c>
      <c r="D39" s="88">
        <f t="shared" si="4"/>
        <v>0</v>
      </c>
      <c r="E39" s="88">
        <f t="shared" si="4"/>
        <v>0</v>
      </c>
      <c r="F39" s="88">
        <f t="shared" si="4"/>
        <v>0</v>
      </c>
      <c r="G39" s="88">
        <f t="shared" si="4"/>
        <v>0</v>
      </c>
      <c r="H39" s="88">
        <f t="shared" si="4"/>
        <v>0</v>
      </c>
      <c r="I39" s="88">
        <f t="shared" si="4"/>
        <v>0</v>
      </c>
      <c r="J39" s="88">
        <f t="shared" si="4"/>
        <v>0</v>
      </c>
      <c r="K39" s="88">
        <f t="shared" si="4"/>
        <v>0</v>
      </c>
      <c r="L39" s="88">
        <f t="shared" si="4"/>
        <v>0</v>
      </c>
      <c r="M39" s="88">
        <f t="shared" si="4"/>
        <v>0</v>
      </c>
      <c r="N39" s="88">
        <f t="shared" si="4"/>
        <v>0</v>
      </c>
      <c r="O39" s="88">
        <f t="shared" si="4"/>
        <v>0</v>
      </c>
      <c r="P39" s="88">
        <f t="shared" si="4"/>
        <v>0</v>
      </c>
      <c r="Q39" s="88">
        <f t="shared" si="4"/>
        <v>0</v>
      </c>
      <c r="R39" s="88">
        <f t="shared" si="4"/>
        <v>0</v>
      </c>
      <c r="S39" s="88">
        <f t="shared" si="4"/>
        <v>0</v>
      </c>
      <c r="T39" s="88">
        <f t="shared" si="4"/>
        <v>0</v>
      </c>
      <c r="U39" s="88">
        <f t="shared" si="4"/>
        <v>0</v>
      </c>
      <c r="V39" s="88">
        <f t="shared" si="4"/>
        <v>0</v>
      </c>
      <c r="W39" s="88">
        <f t="shared" si="4"/>
        <v>0</v>
      </c>
      <c r="X39" s="88">
        <f t="shared" si="4"/>
        <v>0</v>
      </c>
      <c r="Y39" s="88">
        <f t="shared" si="4"/>
        <v>0</v>
      </c>
      <c r="Z39" s="88">
        <f t="shared" si="4"/>
        <v>0</v>
      </c>
      <c r="AA39" s="88">
        <f t="shared" si="4"/>
        <v>0</v>
      </c>
      <c r="AB39" s="88">
        <f t="shared" si="4"/>
        <v>0</v>
      </c>
      <c r="AC39" s="88">
        <f t="shared" si="4"/>
        <v>0</v>
      </c>
      <c r="AD39" s="88">
        <f t="shared" si="4"/>
        <v>0</v>
      </c>
      <c r="AE39" s="88">
        <f t="shared" si="4"/>
        <v>0</v>
      </c>
      <c r="AF39" s="88">
        <f t="shared" si="4"/>
        <v>0</v>
      </c>
      <c r="AG39" s="88">
        <f t="shared" si="4"/>
        <v>0</v>
      </c>
      <c r="AH39" s="88">
        <f t="shared" ref="AH39:BM39" si="5">AH40+AH41</f>
        <v>0</v>
      </c>
      <c r="AI39" s="88">
        <f t="shared" si="5"/>
        <v>0</v>
      </c>
      <c r="AJ39" s="88">
        <f t="shared" si="5"/>
        <v>0</v>
      </c>
      <c r="AK39" s="88">
        <f t="shared" si="5"/>
        <v>0</v>
      </c>
      <c r="AL39" s="88">
        <f t="shared" si="5"/>
        <v>0</v>
      </c>
      <c r="AM39" s="88">
        <f t="shared" si="5"/>
        <v>0</v>
      </c>
      <c r="AN39" s="88">
        <f t="shared" si="5"/>
        <v>0</v>
      </c>
      <c r="AO39" s="88">
        <f t="shared" si="5"/>
        <v>0</v>
      </c>
      <c r="AP39" s="88">
        <f t="shared" si="5"/>
        <v>0</v>
      </c>
      <c r="AQ39" s="88">
        <f t="shared" si="5"/>
        <v>0</v>
      </c>
      <c r="AR39" s="88">
        <f t="shared" si="5"/>
        <v>0</v>
      </c>
      <c r="AS39" s="88">
        <f t="shared" si="5"/>
        <v>0</v>
      </c>
      <c r="AT39" s="88">
        <f t="shared" si="5"/>
        <v>0</v>
      </c>
      <c r="AU39" s="88">
        <f t="shared" si="5"/>
        <v>0</v>
      </c>
      <c r="AV39" s="88">
        <f t="shared" si="5"/>
        <v>0</v>
      </c>
      <c r="AW39" s="88">
        <f t="shared" si="5"/>
        <v>0</v>
      </c>
      <c r="AX39" s="88">
        <f t="shared" si="5"/>
        <v>0</v>
      </c>
      <c r="AY39" s="88">
        <f t="shared" si="5"/>
        <v>0</v>
      </c>
      <c r="AZ39" s="88">
        <f t="shared" si="5"/>
        <v>0</v>
      </c>
      <c r="BA39" s="88">
        <f t="shared" si="5"/>
        <v>0</v>
      </c>
      <c r="BB39" s="88">
        <f t="shared" si="5"/>
        <v>0</v>
      </c>
      <c r="BC39" s="69"/>
      <c r="BD39" s="69"/>
      <c r="BE39" s="69"/>
      <c r="BF39" s="69"/>
      <c r="BG39" s="69"/>
      <c r="BH39" s="69"/>
    </row>
    <row r="40" spans="1:60" x14ac:dyDescent="0.25">
      <c r="A40" s="89" t="s">
        <v>369</v>
      </c>
      <c r="B40" s="90"/>
      <c r="C40" s="91"/>
      <c r="D40" s="91"/>
      <c r="E40" s="91"/>
      <c r="F40" s="91"/>
      <c r="G40" s="91"/>
      <c r="H40" s="91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21"/>
      <c r="BD40" s="21"/>
      <c r="BE40" s="21"/>
      <c r="BF40" s="21"/>
      <c r="BG40" s="21"/>
      <c r="BH40" s="21"/>
    </row>
    <row r="41" spans="1:60" x14ac:dyDescent="0.25">
      <c r="A41" s="89" t="s">
        <v>370</v>
      </c>
      <c r="B41" s="90"/>
      <c r="C41" s="91"/>
      <c r="D41" s="91"/>
      <c r="E41" s="91"/>
      <c r="F41" s="91"/>
      <c r="G41" s="91"/>
      <c r="H41" s="91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21"/>
      <c r="BD41" s="21"/>
      <c r="BE41" s="21"/>
      <c r="BF41" s="21"/>
      <c r="BG41" s="21"/>
      <c r="BH41" s="21"/>
    </row>
    <row r="42" spans="1:60" ht="18.75" x14ac:dyDescent="0.3">
      <c r="A42" s="97" t="s">
        <v>93</v>
      </c>
      <c r="B42" s="88">
        <f t="shared" ref="B42:AG42" si="6">B39+B28+B10</f>
        <v>0</v>
      </c>
      <c r="C42" s="88">
        <f t="shared" si="6"/>
        <v>0</v>
      </c>
      <c r="D42" s="88">
        <f t="shared" si="6"/>
        <v>0</v>
      </c>
      <c r="E42" s="88">
        <f t="shared" si="6"/>
        <v>0</v>
      </c>
      <c r="F42" s="88">
        <f t="shared" si="6"/>
        <v>0</v>
      </c>
      <c r="G42" s="88">
        <f t="shared" si="6"/>
        <v>0</v>
      </c>
      <c r="H42" s="88">
        <f t="shared" si="6"/>
        <v>0</v>
      </c>
      <c r="I42" s="88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0</v>
      </c>
      <c r="Q42" s="88">
        <f t="shared" si="6"/>
        <v>0</v>
      </c>
      <c r="R42" s="88">
        <f t="shared" si="6"/>
        <v>0</v>
      </c>
      <c r="S42" s="88">
        <f t="shared" si="6"/>
        <v>0</v>
      </c>
      <c r="T42" s="88">
        <f t="shared" si="6"/>
        <v>0</v>
      </c>
      <c r="U42" s="88">
        <f t="shared" si="6"/>
        <v>0</v>
      </c>
      <c r="V42" s="88">
        <f t="shared" si="6"/>
        <v>0</v>
      </c>
      <c r="W42" s="88">
        <f t="shared" si="6"/>
        <v>0</v>
      </c>
      <c r="X42" s="88">
        <f t="shared" si="6"/>
        <v>0</v>
      </c>
      <c r="Y42" s="88">
        <f t="shared" si="6"/>
        <v>0</v>
      </c>
      <c r="Z42" s="88">
        <f t="shared" si="6"/>
        <v>0</v>
      </c>
      <c r="AA42" s="88">
        <f t="shared" si="6"/>
        <v>0</v>
      </c>
      <c r="AB42" s="88">
        <f t="shared" si="6"/>
        <v>0</v>
      </c>
      <c r="AC42" s="88">
        <f t="shared" si="6"/>
        <v>0</v>
      </c>
      <c r="AD42" s="88">
        <f t="shared" si="6"/>
        <v>0</v>
      </c>
      <c r="AE42" s="88">
        <f t="shared" si="6"/>
        <v>0</v>
      </c>
      <c r="AF42" s="88">
        <f t="shared" si="6"/>
        <v>0</v>
      </c>
      <c r="AG42" s="88">
        <f t="shared" si="6"/>
        <v>0</v>
      </c>
      <c r="AH42" s="88">
        <f t="shared" ref="AH42:BB42" si="7">AH39+AH28+AH10</f>
        <v>0</v>
      </c>
      <c r="AI42" s="88">
        <f t="shared" si="7"/>
        <v>0</v>
      </c>
      <c r="AJ42" s="88">
        <f t="shared" si="7"/>
        <v>0</v>
      </c>
      <c r="AK42" s="88">
        <f t="shared" si="7"/>
        <v>0</v>
      </c>
      <c r="AL42" s="88">
        <f t="shared" si="7"/>
        <v>0</v>
      </c>
      <c r="AM42" s="88">
        <f t="shared" si="7"/>
        <v>0</v>
      </c>
      <c r="AN42" s="88">
        <f t="shared" si="7"/>
        <v>0</v>
      </c>
      <c r="AO42" s="88">
        <f t="shared" si="7"/>
        <v>0</v>
      </c>
      <c r="AP42" s="88">
        <f t="shared" si="7"/>
        <v>0</v>
      </c>
      <c r="AQ42" s="88">
        <f t="shared" si="7"/>
        <v>0</v>
      </c>
      <c r="AR42" s="88">
        <f t="shared" si="7"/>
        <v>0</v>
      </c>
      <c r="AS42" s="88">
        <f t="shared" si="7"/>
        <v>0</v>
      </c>
      <c r="AT42" s="88">
        <f t="shared" si="7"/>
        <v>0</v>
      </c>
      <c r="AU42" s="88">
        <f t="shared" si="7"/>
        <v>0</v>
      </c>
      <c r="AV42" s="88">
        <f t="shared" si="7"/>
        <v>0</v>
      </c>
      <c r="AW42" s="88">
        <f t="shared" si="7"/>
        <v>0</v>
      </c>
      <c r="AX42" s="88">
        <f t="shared" si="7"/>
        <v>0</v>
      </c>
      <c r="AY42" s="88">
        <f t="shared" si="7"/>
        <v>0</v>
      </c>
      <c r="AZ42" s="88">
        <f t="shared" si="7"/>
        <v>0</v>
      </c>
      <c r="BA42" s="88">
        <f t="shared" si="7"/>
        <v>0</v>
      </c>
      <c r="BB42" s="88">
        <f t="shared" si="7"/>
        <v>0</v>
      </c>
      <c r="BC42" s="69"/>
      <c r="BD42" s="69"/>
      <c r="BE42" s="69"/>
      <c r="BF42" s="69"/>
      <c r="BG42" s="69"/>
      <c r="BH42" s="69"/>
    </row>
    <row r="43" spans="1:60" x14ac:dyDescent="0.25">
      <c r="A43" s="44"/>
      <c r="B43" s="44"/>
      <c r="C43" s="44"/>
      <c r="D43" s="44"/>
      <c r="E43" s="44"/>
      <c r="F43" s="44"/>
      <c r="G43" s="44"/>
      <c r="H43" s="44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</row>
    <row r="44" spans="1:60" x14ac:dyDescent="0.25">
      <c r="A44" s="99"/>
      <c r="B44" s="99"/>
      <c r="C44" s="99"/>
      <c r="D44" s="99"/>
      <c r="E44" s="99"/>
      <c r="F44" s="99"/>
      <c r="G44" s="99"/>
      <c r="H44" s="9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454" t="s">
        <v>94</v>
      </c>
      <c r="B45" s="454"/>
      <c r="C45" s="101"/>
      <c r="D45" s="101"/>
      <c r="E45" s="102" t="s">
        <v>95</v>
      </c>
      <c r="F45" s="102" t="s">
        <v>95</v>
      </c>
      <c r="G45" s="102" t="s">
        <v>95</v>
      </c>
      <c r="H45" s="102" t="s">
        <v>95</v>
      </c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01"/>
      <c r="B46" s="101"/>
      <c r="C46" s="101"/>
      <c r="D46" s="101"/>
      <c r="E46" s="455" t="s">
        <v>96</v>
      </c>
      <c r="F46" s="455"/>
      <c r="G46" s="455"/>
      <c r="H46" s="455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x14ac:dyDescent="0.25">
      <c r="A47" s="456" t="s">
        <v>95</v>
      </c>
      <c r="B47" s="456"/>
      <c r="C47" s="456"/>
      <c r="D47" s="456"/>
      <c r="E47" s="456"/>
      <c r="F47" s="456"/>
      <c r="G47" s="456"/>
      <c r="H47" s="456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x14ac:dyDescent="0.25">
      <c r="A48" s="455" t="s">
        <v>97</v>
      </c>
      <c r="B48" s="455"/>
      <c r="C48" s="455"/>
      <c r="D48" s="455"/>
      <c r="E48" s="455"/>
      <c r="F48" s="455"/>
      <c r="G48" s="103"/>
      <c r="H48" s="103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x14ac:dyDescent="0.25">
      <c r="A49" s="104"/>
      <c r="B49" s="104"/>
      <c r="C49" s="104"/>
      <c r="D49" s="104"/>
      <c r="E49" s="104"/>
      <c r="F49" s="104"/>
      <c r="G49" s="104"/>
      <c r="H49" s="10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x14ac:dyDescent="0.25">
      <c r="A50" s="104"/>
      <c r="B50" s="104"/>
      <c r="C50" s="104"/>
      <c r="D50" s="104"/>
      <c r="E50" s="104"/>
      <c r="F50" s="104"/>
      <c r="G50" s="104"/>
      <c r="H50" s="10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x14ac:dyDescent="0.25">
      <c r="A51" s="104"/>
      <c r="B51" s="104"/>
      <c r="C51" s="104"/>
      <c r="D51" s="104"/>
      <c r="E51" s="104"/>
      <c r="F51" s="104"/>
      <c r="G51" s="104"/>
      <c r="H51" s="10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x14ac:dyDescent="0.25">
      <c r="B52" s="1"/>
      <c r="C52" s="1"/>
      <c r="D52" s="1"/>
      <c r="E52" s="1"/>
      <c r="F52" s="1"/>
      <c r="G52" s="1"/>
      <c r="H52" s="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x14ac:dyDescent="0.25">
      <c r="B53" s="1"/>
      <c r="C53" s="1"/>
      <c r="D53" s="1"/>
      <c r="E53" s="1"/>
      <c r="F53" s="1"/>
      <c r="G53" s="1"/>
      <c r="H53" s="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</sheetData>
  <mergeCells count="65">
    <mergeCell ref="A45:B45"/>
    <mergeCell ref="E46:H46"/>
    <mergeCell ref="A47:H47"/>
    <mergeCell ref="A48:F48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H4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1.42578125" customWidth="1"/>
    <col min="2" max="2" width="13.140625" customWidth="1"/>
    <col min="54" max="54" width="12.85546875" customWidth="1"/>
    <col min="55" max="60" width="16.7109375" customWidth="1"/>
  </cols>
  <sheetData>
    <row r="1" spans="1:60" ht="20.45" customHeight="1" x14ac:dyDescent="0.25">
      <c r="A1" s="394" t="s">
        <v>371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0.45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ht="21.6" customHeight="1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24.6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32.450000000000003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08.6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26" t="s">
        <v>74</v>
      </c>
      <c r="B10" s="74">
        <f>B11+B12+B13+B14+B15+B16+B17+B24</f>
        <v>172</v>
      </c>
      <c r="C10" s="74">
        <v>2</v>
      </c>
      <c r="D10" s="74">
        <f>D11+D12+D13+D14+D15+D16+D17+D24</f>
        <v>12</v>
      </c>
      <c r="E10" s="74">
        <f>E11+E12+E13+E14+E15+E16+E17+E24</f>
        <v>9</v>
      </c>
      <c r="F10" s="74">
        <f>F11+F12+F13+F14+F15+F16+F17+F24</f>
        <v>10</v>
      </c>
      <c r="G10" s="74">
        <f>G11+G12+G13+G14+G15+G16+G17+G24</f>
        <v>9</v>
      </c>
      <c r="H10" s="74">
        <v>1</v>
      </c>
      <c r="I10" s="74">
        <f>I11+I12+I13+I14+I15+I16+I17+I24</f>
        <v>6</v>
      </c>
      <c r="J10" s="74">
        <v>1</v>
      </c>
      <c r="K10" s="74">
        <v>1</v>
      </c>
      <c r="L10" s="74">
        <f>L11+L12+L13+L14+L15+L16+L17+L24</f>
        <v>15</v>
      </c>
      <c r="M10" s="74">
        <f>M11+M12+M13+M14+M15+M16+M17+M24</f>
        <v>6</v>
      </c>
      <c r="N10" s="74">
        <f>N11+N12+N13+N14+N15+N16+N17+N24</f>
        <v>2</v>
      </c>
      <c r="O10" s="74">
        <f>O11+O12+O13+O14+O15+O16+O17+O24</f>
        <v>3</v>
      </c>
      <c r="P10" s="74">
        <v>2</v>
      </c>
      <c r="Q10" s="74">
        <f>Q11+Q12+Q13+Q14+Q15+Q16+Q17+Q24</f>
        <v>1</v>
      </c>
      <c r="R10" s="74">
        <v>2</v>
      </c>
      <c r="S10" s="74">
        <f t="shared" ref="S10:AA10" si="0">S11+S12+S13+S14+S15+S16+S17+S24</f>
        <v>0</v>
      </c>
      <c r="T10" s="74">
        <f t="shared" si="0"/>
        <v>1</v>
      </c>
      <c r="U10" s="74">
        <f t="shared" si="0"/>
        <v>1</v>
      </c>
      <c r="V10" s="74">
        <f t="shared" si="0"/>
        <v>2</v>
      </c>
      <c r="W10" s="74">
        <f t="shared" si="0"/>
        <v>2</v>
      </c>
      <c r="X10" s="74">
        <f t="shared" si="0"/>
        <v>5</v>
      </c>
      <c r="Y10" s="74">
        <f t="shared" si="0"/>
        <v>5</v>
      </c>
      <c r="Z10" s="74">
        <f t="shared" si="0"/>
        <v>0</v>
      </c>
      <c r="AA10" s="74">
        <f t="shared" si="0"/>
        <v>0</v>
      </c>
      <c r="AB10" s="74">
        <v>2</v>
      </c>
      <c r="AC10" s="74">
        <v>1</v>
      </c>
      <c r="AD10" s="74">
        <v>1</v>
      </c>
      <c r="AE10" s="74">
        <f>AE11+AE12+AE13+AE14+AE15+AE16+AE17+AE24</f>
        <v>0</v>
      </c>
      <c r="AF10" s="74">
        <v>2</v>
      </c>
      <c r="AG10" s="74">
        <f t="shared" ref="AG10:BB10" si="1">AG11+AG12+AG13+AG14+AG15+AG16+AG17+AG24</f>
        <v>0</v>
      </c>
      <c r="AH10" s="74">
        <f t="shared" si="1"/>
        <v>0</v>
      </c>
      <c r="AI10" s="74">
        <f t="shared" si="1"/>
        <v>0</v>
      </c>
      <c r="AJ10" s="74">
        <f t="shared" si="1"/>
        <v>1</v>
      </c>
      <c r="AK10" s="74">
        <f t="shared" si="1"/>
        <v>1</v>
      </c>
      <c r="AL10" s="74">
        <f t="shared" si="1"/>
        <v>2</v>
      </c>
      <c r="AM10" s="74">
        <f t="shared" si="1"/>
        <v>2</v>
      </c>
      <c r="AN10" s="74">
        <f t="shared" si="1"/>
        <v>0</v>
      </c>
      <c r="AO10" s="74">
        <f t="shared" si="1"/>
        <v>0</v>
      </c>
      <c r="AP10" s="74">
        <f t="shared" si="1"/>
        <v>0</v>
      </c>
      <c r="AQ10" s="74">
        <f t="shared" si="1"/>
        <v>0</v>
      </c>
      <c r="AR10" s="74">
        <f t="shared" si="1"/>
        <v>2</v>
      </c>
      <c r="AS10" s="74">
        <f t="shared" si="1"/>
        <v>2</v>
      </c>
      <c r="AT10" s="74">
        <f t="shared" si="1"/>
        <v>1</v>
      </c>
      <c r="AU10" s="74">
        <f t="shared" si="1"/>
        <v>1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0</v>
      </c>
      <c r="BA10" s="74">
        <f t="shared" si="1"/>
        <v>0</v>
      </c>
      <c r="BB10" s="74">
        <f t="shared" si="1"/>
        <v>8</v>
      </c>
      <c r="BC10" s="58"/>
      <c r="BD10" s="58"/>
      <c r="BE10" s="58"/>
      <c r="BF10" s="58"/>
      <c r="BG10" s="58"/>
      <c r="BH10" s="58"/>
    </row>
    <row r="11" spans="1:60" x14ac:dyDescent="0.25">
      <c r="A11" s="75" t="s">
        <v>372</v>
      </c>
      <c r="B11" s="76">
        <v>7</v>
      </c>
      <c r="C11" s="77">
        <v>1</v>
      </c>
      <c r="D11" s="77">
        <v>1</v>
      </c>
      <c r="E11" s="77">
        <v>0</v>
      </c>
      <c r="F11" s="77">
        <v>0</v>
      </c>
      <c r="G11" s="77">
        <v>1</v>
      </c>
      <c r="H11" s="77">
        <v>1</v>
      </c>
      <c r="I11" s="77">
        <v>0</v>
      </c>
      <c r="J11" s="77">
        <v>0</v>
      </c>
      <c r="K11" s="77">
        <v>0</v>
      </c>
      <c r="L11" s="77">
        <v>1</v>
      </c>
      <c r="M11" s="77">
        <v>1</v>
      </c>
      <c r="N11" s="77">
        <v>0</v>
      </c>
      <c r="O11" s="77">
        <v>0</v>
      </c>
      <c r="P11" s="77">
        <v>0</v>
      </c>
      <c r="Q11" s="77">
        <v>0</v>
      </c>
      <c r="R11" s="77">
        <v>1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8">
        <v>1</v>
      </c>
      <c r="AC11" s="78">
        <v>1</v>
      </c>
      <c r="AD11" s="78">
        <v>1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80" t="s">
        <v>54</v>
      </c>
      <c r="BD11" s="80" t="s">
        <v>54</v>
      </c>
      <c r="BE11" s="80" t="s">
        <v>57</v>
      </c>
      <c r="BF11" s="80" t="s">
        <v>54</v>
      </c>
      <c r="BG11" s="80">
        <v>0</v>
      </c>
      <c r="BH11" s="80">
        <v>1000</v>
      </c>
    </row>
    <row r="12" spans="1:60" x14ac:dyDescent="0.25">
      <c r="A12" s="75" t="s">
        <v>373</v>
      </c>
      <c r="B12" s="76">
        <v>10</v>
      </c>
      <c r="C12" s="77">
        <v>1</v>
      </c>
      <c r="D12" s="77">
        <v>1</v>
      </c>
      <c r="E12" s="77">
        <v>0</v>
      </c>
      <c r="F12" s="77">
        <v>1</v>
      </c>
      <c r="G12" s="77">
        <v>0</v>
      </c>
      <c r="H12" s="77">
        <v>1</v>
      </c>
      <c r="I12" s="77">
        <v>0</v>
      </c>
      <c r="J12" s="77">
        <v>0</v>
      </c>
      <c r="K12" s="77">
        <v>0</v>
      </c>
      <c r="L12" s="77">
        <v>0</v>
      </c>
      <c r="M12" s="77"/>
      <c r="N12" s="77">
        <v>1</v>
      </c>
      <c r="O12" s="77"/>
      <c r="P12" s="77"/>
      <c r="Q12" s="77"/>
      <c r="R12" s="77">
        <v>2</v>
      </c>
      <c r="S12" s="77"/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80" t="s">
        <v>54</v>
      </c>
      <c r="BD12" s="80" t="s">
        <v>54</v>
      </c>
      <c r="BE12" s="80" t="s">
        <v>57</v>
      </c>
      <c r="BF12" s="80" t="s">
        <v>54</v>
      </c>
      <c r="BG12" s="80">
        <v>0</v>
      </c>
      <c r="BH12" s="80">
        <v>1000</v>
      </c>
    </row>
    <row r="13" spans="1:60" x14ac:dyDescent="0.25">
      <c r="A13" s="75" t="s">
        <v>374</v>
      </c>
      <c r="B13" s="81">
        <v>23</v>
      </c>
      <c r="C13" s="82">
        <v>3</v>
      </c>
      <c r="D13" s="82">
        <v>1</v>
      </c>
      <c r="E13" s="82">
        <v>0</v>
      </c>
      <c r="F13" s="82">
        <v>1</v>
      </c>
      <c r="G13" s="82">
        <v>1</v>
      </c>
      <c r="H13" s="77">
        <v>3</v>
      </c>
      <c r="I13" s="77">
        <v>0</v>
      </c>
      <c r="J13" s="77">
        <v>0</v>
      </c>
      <c r="K13" s="77">
        <v>1</v>
      </c>
      <c r="L13" s="77">
        <v>2</v>
      </c>
      <c r="M13" s="77">
        <v>0</v>
      </c>
      <c r="N13" s="77">
        <v>0</v>
      </c>
      <c r="O13" s="77">
        <v>1</v>
      </c>
      <c r="P13" s="77">
        <v>1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1</v>
      </c>
      <c r="W13" s="77">
        <v>1</v>
      </c>
      <c r="X13" s="77">
        <v>1</v>
      </c>
      <c r="Y13" s="77">
        <v>1</v>
      </c>
      <c r="Z13" s="77">
        <v>0</v>
      </c>
      <c r="AA13" s="77">
        <v>0</v>
      </c>
      <c r="AB13" s="78">
        <v>2</v>
      </c>
      <c r="AC13" s="78">
        <v>0</v>
      </c>
      <c r="AD13" s="78">
        <v>2</v>
      </c>
      <c r="AE13" s="78">
        <v>0</v>
      </c>
      <c r="AF13" s="78">
        <v>2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2</v>
      </c>
      <c r="BC13" s="80" t="s">
        <v>54</v>
      </c>
      <c r="BD13" s="80" t="s">
        <v>54</v>
      </c>
      <c r="BE13" s="80" t="s">
        <v>57</v>
      </c>
      <c r="BF13" s="80" t="s">
        <v>57</v>
      </c>
      <c r="BG13" s="80">
        <v>0</v>
      </c>
      <c r="BH13" s="80">
        <v>2000</v>
      </c>
    </row>
    <row r="14" spans="1:60" x14ac:dyDescent="0.25">
      <c r="A14" s="75" t="s">
        <v>375</v>
      </c>
      <c r="B14" s="84">
        <v>23</v>
      </c>
      <c r="C14" s="85">
        <v>5</v>
      </c>
      <c r="D14" s="85">
        <v>1</v>
      </c>
      <c r="E14" s="85">
        <v>2</v>
      </c>
      <c r="F14" s="85">
        <v>2</v>
      </c>
      <c r="G14" s="85">
        <v>1</v>
      </c>
      <c r="H14" s="77">
        <v>1</v>
      </c>
      <c r="I14" s="77">
        <v>1</v>
      </c>
      <c r="J14" s="77">
        <v>2</v>
      </c>
      <c r="K14" s="77">
        <v>0</v>
      </c>
      <c r="L14" s="77">
        <v>4</v>
      </c>
      <c r="M14" s="77">
        <v>2</v>
      </c>
      <c r="N14" s="77">
        <v>1</v>
      </c>
      <c r="O14" s="77">
        <v>0</v>
      </c>
      <c r="P14" s="77">
        <v>0</v>
      </c>
      <c r="Q14" s="77">
        <v>1</v>
      </c>
      <c r="R14" s="77">
        <v>1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1</v>
      </c>
      <c r="Y14" s="77">
        <v>1</v>
      </c>
      <c r="Z14" s="77">
        <v>0</v>
      </c>
      <c r="AA14" s="77">
        <v>0</v>
      </c>
      <c r="AB14" s="78">
        <v>3</v>
      </c>
      <c r="AC14" s="78">
        <v>3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1</v>
      </c>
      <c r="AK14" s="78">
        <v>1</v>
      </c>
      <c r="AL14" s="78">
        <v>1</v>
      </c>
      <c r="AM14" s="78">
        <v>1</v>
      </c>
      <c r="AN14" s="78">
        <v>0</v>
      </c>
      <c r="AO14" s="78">
        <v>0</v>
      </c>
      <c r="AP14" s="78">
        <v>0</v>
      </c>
      <c r="AQ14" s="78">
        <v>0</v>
      </c>
      <c r="AR14" s="78">
        <v>1</v>
      </c>
      <c r="AS14" s="78">
        <v>1</v>
      </c>
      <c r="AT14" s="78"/>
      <c r="AU14" s="78"/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3</v>
      </c>
      <c r="BC14" s="93" t="s">
        <v>376</v>
      </c>
      <c r="BD14" s="93" t="s">
        <v>376</v>
      </c>
      <c r="BE14" s="93" t="s">
        <v>377</v>
      </c>
      <c r="BF14" s="80" t="s">
        <v>57</v>
      </c>
      <c r="BG14" s="80">
        <v>500</v>
      </c>
      <c r="BH14" s="80">
        <v>1600</v>
      </c>
    </row>
    <row r="15" spans="1:60" x14ac:dyDescent="0.25">
      <c r="A15" s="75" t="s">
        <v>378</v>
      </c>
      <c r="B15" s="81">
        <v>14</v>
      </c>
      <c r="C15" s="82">
        <v>2</v>
      </c>
      <c r="D15" s="82">
        <v>0</v>
      </c>
      <c r="E15" s="82">
        <v>0</v>
      </c>
      <c r="F15" s="82">
        <v>0</v>
      </c>
      <c r="G15" s="82">
        <v>1</v>
      </c>
      <c r="H15" s="77">
        <v>1</v>
      </c>
      <c r="I15" s="77">
        <v>0</v>
      </c>
      <c r="J15" s="77">
        <v>1</v>
      </c>
      <c r="K15" s="77">
        <v>1</v>
      </c>
      <c r="L15" s="77">
        <v>0</v>
      </c>
      <c r="M15" s="77">
        <v>0</v>
      </c>
      <c r="N15" s="77">
        <v>0</v>
      </c>
      <c r="O15" s="77">
        <v>0</v>
      </c>
      <c r="P15" s="77">
        <v>2</v>
      </c>
      <c r="Q15" s="77">
        <v>0</v>
      </c>
      <c r="R15" s="77">
        <v>2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8">
        <v>2</v>
      </c>
      <c r="AC15" s="78">
        <v>1</v>
      </c>
      <c r="AD15" s="78">
        <v>1</v>
      </c>
      <c r="AE15" s="78">
        <v>0</v>
      </c>
      <c r="AF15" s="78">
        <v>2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1</v>
      </c>
      <c r="AM15" s="78">
        <v>1</v>
      </c>
      <c r="AN15" s="78">
        <v>0</v>
      </c>
      <c r="AO15" s="78">
        <v>0</v>
      </c>
      <c r="AP15" s="78">
        <v>0</v>
      </c>
      <c r="AQ15" s="78">
        <v>0</v>
      </c>
      <c r="AR15" s="78">
        <v>1</v>
      </c>
      <c r="AS15" s="78">
        <v>1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2</v>
      </c>
      <c r="BC15" s="80" t="s">
        <v>54</v>
      </c>
      <c r="BD15" s="80" t="s">
        <v>54</v>
      </c>
      <c r="BE15" s="80" t="s">
        <v>57</v>
      </c>
      <c r="BF15" s="80" t="s">
        <v>54</v>
      </c>
      <c r="BG15" s="80">
        <v>0</v>
      </c>
      <c r="BH15" s="80">
        <v>0</v>
      </c>
    </row>
    <row r="16" spans="1:60" x14ac:dyDescent="0.25">
      <c r="A16" s="75" t="s">
        <v>379</v>
      </c>
      <c r="B16" s="84"/>
      <c r="C16" s="85"/>
      <c r="D16" s="85"/>
      <c r="E16" s="85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80"/>
      <c r="BD16" s="80"/>
      <c r="BE16" s="80"/>
      <c r="BF16" s="80"/>
      <c r="BG16" s="80"/>
      <c r="BH16" s="80"/>
    </row>
    <row r="17" spans="1:60" x14ac:dyDescent="0.25">
      <c r="A17" s="75" t="s">
        <v>380</v>
      </c>
      <c r="B17" s="84">
        <v>15</v>
      </c>
      <c r="C17" s="85">
        <v>0</v>
      </c>
      <c r="D17" s="85">
        <v>0</v>
      </c>
      <c r="E17" s="85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/>
      <c r="BB17" s="78">
        <v>0</v>
      </c>
      <c r="BC17" s="80" t="s">
        <v>54</v>
      </c>
      <c r="BD17" s="80" t="s">
        <v>54</v>
      </c>
      <c r="BE17" s="80" t="s">
        <v>57</v>
      </c>
      <c r="BF17" s="80" t="s">
        <v>54</v>
      </c>
      <c r="BG17" s="80">
        <v>0</v>
      </c>
      <c r="BH17" s="80">
        <v>0</v>
      </c>
    </row>
    <row r="18" spans="1:60" x14ac:dyDescent="0.25">
      <c r="A18" s="75" t="s">
        <v>381</v>
      </c>
      <c r="B18" s="84">
        <v>17</v>
      </c>
      <c r="C18" s="85">
        <v>17</v>
      </c>
      <c r="D18" s="85">
        <v>2</v>
      </c>
      <c r="E18" s="85">
        <v>1</v>
      </c>
      <c r="F18" s="77">
        <v>1</v>
      </c>
      <c r="G18" s="77">
        <v>1</v>
      </c>
      <c r="H18" s="77">
        <v>2</v>
      </c>
      <c r="I18" s="77">
        <v>0</v>
      </c>
      <c r="J18" s="77">
        <v>1</v>
      </c>
      <c r="K18" s="77">
        <v>0</v>
      </c>
      <c r="L18" s="77">
        <v>2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1</v>
      </c>
      <c r="S18" s="77">
        <v>0</v>
      </c>
      <c r="T18" s="77"/>
      <c r="U18" s="77"/>
      <c r="V18" s="77"/>
      <c r="W18" s="77"/>
      <c r="X18" s="77"/>
      <c r="Y18" s="77"/>
      <c r="Z18" s="77"/>
      <c r="AA18" s="77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80"/>
      <c r="BD18" s="80"/>
      <c r="BE18" s="80"/>
      <c r="BF18" s="80"/>
      <c r="BG18" s="80"/>
      <c r="BH18" s="80"/>
    </row>
    <row r="19" spans="1:60" x14ac:dyDescent="0.25">
      <c r="A19" s="75" t="s">
        <v>382</v>
      </c>
      <c r="B19" s="84">
        <v>12</v>
      </c>
      <c r="C19" s="85"/>
      <c r="D19" s="85"/>
      <c r="E19" s="85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80"/>
      <c r="BD19" s="80"/>
      <c r="BE19" s="80"/>
      <c r="BF19" s="80"/>
      <c r="BG19" s="80"/>
      <c r="BH19" s="80"/>
    </row>
    <row r="20" spans="1:60" ht="30" x14ac:dyDescent="0.25">
      <c r="A20" s="75" t="s">
        <v>383</v>
      </c>
      <c r="B20" s="84">
        <v>14</v>
      </c>
      <c r="C20" s="85">
        <v>1</v>
      </c>
      <c r="D20" s="85">
        <v>1</v>
      </c>
      <c r="E20" s="85">
        <v>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80" t="s">
        <v>54</v>
      </c>
      <c r="BD20" s="80" t="s">
        <v>54</v>
      </c>
      <c r="BE20" s="80" t="s">
        <v>54</v>
      </c>
      <c r="BF20" s="80" t="s">
        <v>54</v>
      </c>
      <c r="BG20" s="80">
        <v>0</v>
      </c>
      <c r="BH20" s="80">
        <v>0</v>
      </c>
    </row>
    <row r="21" spans="1:60" x14ac:dyDescent="0.25">
      <c r="A21" s="75" t="s">
        <v>384</v>
      </c>
      <c r="B21" s="84">
        <v>26</v>
      </c>
      <c r="C21" s="85">
        <v>7</v>
      </c>
      <c r="D21" s="85">
        <v>0</v>
      </c>
      <c r="E21" s="85">
        <v>4</v>
      </c>
      <c r="F21" s="77">
        <v>1</v>
      </c>
      <c r="G21" s="77">
        <v>2</v>
      </c>
      <c r="H21" s="77">
        <v>2</v>
      </c>
      <c r="I21" s="77">
        <v>0</v>
      </c>
      <c r="J21" s="77">
        <v>2</v>
      </c>
      <c r="K21" s="77">
        <v>1</v>
      </c>
      <c r="L21" s="77">
        <v>0</v>
      </c>
      <c r="M21" s="77">
        <v>1</v>
      </c>
      <c r="N21" s="77">
        <v>0</v>
      </c>
      <c r="O21" s="77">
        <v>0</v>
      </c>
      <c r="P21" s="77">
        <v>0</v>
      </c>
      <c r="Q21" s="77">
        <v>0</v>
      </c>
      <c r="R21" s="77"/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8">
        <v>2</v>
      </c>
      <c r="AC21" s="78">
        <v>1</v>
      </c>
      <c r="AD21" s="78">
        <v>0</v>
      </c>
      <c r="AE21" s="78">
        <v>2</v>
      </c>
      <c r="AF21" s="78">
        <v>1</v>
      </c>
      <c r="AG21" s="78">
        <v>1</v>
      </c>
      <c r="AH21" s="78">
        <v>0</v>
      </c>
      <c r="AI21" s="78">
        <v>0</v>
      </c>
      <c r="AJ21" s="78">
        <v>0</v>
      </c>
      <c r="AK21" s="78">
        <v>0</v>
      </c>
      <c r="AL21" s="78">
        <v>1</v>
      </c>
      <c r="AM21" s="78">
        <v>1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1</v>
      </c>
      <c r="AU21" s="78">
        <v>1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1</v>
      </c>
      <c r="BC21" s="80" t="s">
        <v>54</v>
      </c>
      <c r="BD21" s="80" t="s">
        <v>54</v>
      </c>
      <c r="BE21" s="80" t="s">
        <v>57</v>
      </c>
      <c r="BF21" s="80" t="s">
        <v>57</v>
      </c>
      <c r="BG21" s="80">
        <v>400</v>
      </c>
      <c r="BH21" s="80">
        <v>0</v>
      </c>
    </row>
    <row r="22" spans="1:60" x14ac:dyDescent="0.25">
      <c r="A22" s="75" t="s">
        <v>385</v>
      </c>
      <c r="B22" s="84"/>
      <c r="C22" s="85"/>
      <c r="D22" s="85"/>
      <c r="E22" s="85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80"/>
      <c r="BD22" s="80"/>
      <c r="BE22" s="80"/>
      <c r="BF22" s="80"/>
      <c r="BG22" s="80"/>
      <c r="BH22" s="80"/>
    </row>
    <row r="23" spans="1:60" x14ac:dyDescent="0.25">
      <c r="A23" s="75" t="s">
        <v>386</v>
      </c>
      <c r="B23" s="84">
        <v>14</v>
      </c>
      <c r="C23" s="85">
        <v>14</v>
      </c>
      <c r="D23" s="85">
        <v>1</v>
      </c>
      <c r="E23" s="85">
        <v>0</v>
      </c>
      <c r="F23" s="77">
        <v>1</v>
      </c>
      <c r="G23" s="77">
        <v>0</v>
      </c>
      <c r="H23" s="77">
        <v>0</v>
      </c>
      <c r="I23" s="77">
        <v>0</v>
      </c>
      <c r="J23" s="77">
        <v>1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1</v>
      </c>
      <c r="BC23" s="80" t="s">
        <v>54</v>
      </c>
      <c r="BD23" s="80" t="s">
        <v>54</v>
      </c>
      <c r="BE23" s="80" t="s">
        <v>57</v>
      </c>
      <c r="BF23" s="80" t="s">
        <v>54</v>
      </c>
      <c r="BG23" s="80">
        <v>0</v>
      </c>
      <c r="BH23" s="80">
        <v>5300</v>
      </c>
    </row>
    <row r="24" spans="1:60" x14ac:dyDescent="0.25">
      <c r="A24" s="75" t="s">
        <v>387</v>
      </c>
      <c r="B24" s="84">
        <v>80</v>
      </c>
      <c r="C24" s="85">
        <v>21</v>
      </c>
      <c r="D24" s="85">
        <v>8</v>
      </c>
      <c r="E24" s="85">
        <v>7</v>
      </c>
      <c r="F24" s="77">
        <v>6</v>
      </c>
      <c r="G24" s="77">
        <v>5</v>
      </c>
      <c r="H24" s="77">
        <v>10</v>
      </c>
      <c r="I24" s="77">
        <v>5</v>
      </c>
      <c r="J24" s="77">
        <v>3</v>
      </c>
      <c r="K24" s="77">
        <v>0</v>
      </c>
      <c r="L24" s="77">
        <v>8</v>
      </c>
      <c r="M24" s="77">
        <v>3</v>
      </c>
      <c r="N24" s="77">
        <v>0</v>
      </c>
      <c r="O24" s="77">
        <v>2</v>
      </c>
      <c r="P24" s="77">
        <v>8</v>
      </c>
      <c r="Q24" s="77">
        <v>0</v>
      </c>
      <c r="R24" s="77">
        <v>0</v>
      </c>
      <c r="S24" s="77">
        <v>0</v>
      </c>
      <c r="T24" s="77">
        <v>1</v>
      </c>
      <c r="U24" s="77">
        <v>1</v>
      </c>
      <c r="V24" s="77">
        <v>1</v>
      </c>
      <c r="W24" s="77">
        <v>1</v>
      </c>
      <c r="X24" s="77">
        <v>3</v>
      </c>
      <c r="Y24" s="77">
        <v>3</v>
      </c>
      <c r="Z24" s="77">
        <v>0</v>
      </c>
      <c r="AA24" s="77">
        <v>0</v>
      </c>
      <c r="AB24" s="78">
        <v>8</v>
      </c>
      <c r="AC24" s="78">
        <v>8</v>
      </c>
      <c r="AD24" s="78">
        <v>0</v>
      </c>
      <c r="AE24" s="78">
        <v>0</v>
      </c>
      <c r="AF24" s="78">
        <v>4</v>
      </c>
      <c r="AG24" s="78">
        <v>0</v>
      </c>
      <c r="AH24" s="78">
        <v>0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1</v>
      </c>
      <c r="AU24" s="78">
        <v>1</v>
      </c>
      <c r="AV24" s="78">
        <v>0</v>
      </c>
      <c r="AW24" s="78">
        <v>0</v>
      </c>
      <c r="AX24" s="78">
        <v>0</v>
      </c>
      <c r="AY24" s="78">
        <v>0</v>
      </c>
      <c r="AZ24" s="78">
        <v>0</v>
      </c>
      <c r="BA24" s="78">
        <v>0</v>
      </c>
      <c r="BB24" s="78">
        <v>1</v>
      </c>
      <c r="BC24" s="80" t="s">
        <v>54</v>
      </c>
      <c r="BD24" s="80" t="s">
        <v>54</v>
      </c>
      <c r="BE24" s="80" t="s">
        <v>57</v>
      </c>
      <c r="BF24" s="80" t="s">
        <v>57</v>
      </c>
      <c r="BG24" s="80">
        <v>650</v>
      </c>
      <c r="BH24" s="80">
        <v>5000</v>
      </c>
    </row>
    <row r="25" spans="1:60" ht="18.75" x14ac:dyDescent="0.3">
      <c r="A25" s="87" t="s">
        <v>85</v>
      </c>
      <c r="B25" s="88">
        <f t="shared" ref="B25:AG25" si="2">B26+B27+B28+B29+B30+B31</f>
        <v>68</v>
      </c>
      <c r="C25" s="88">
        <f t="shared" si="2"/>
        <v>11</v>
      </c>
      <c r="D25" s="88">
        <f t="shared" si="2"/>
        <v>2</v>
      </c>
      <c r="E25" s="88">
        <f t="shared" si="2"/>
        <v>2</v>
      </c>
      <c r="F25" s="88">
        <f t="shared" si="2"/>
        <v>3</v>
      </c>
      <c r="G25" s="88">
        <f t="shared" si="2"/>
        <v>7</v>
      </c>
      <c r="H25" s="88">
        <f t="shared" si="2"/>
        <v>6</v>
      </c>
      <c r="I25" s="88">
        <f t="shared" si="2"/>
        <v>2</v>
      </c>
      <c r="J25" s="88">
        <f t="shared" si="2"/>
        <v>3</v>
      </c>
      <c r="K25" s="88">
        <f t="shared" si="2"/>
        <v>0</v>
      </c>
      <c r="L25" s="88">
        <f t="shared" si="2"/>
        <v>1</v>
      </c>
      <c r="M25" s="88">
        <f t="shared" si="2"/>
        <v>3</v>
      </c>
      <c r="N25" s="88">
        <f t="shared" si="2"/>
        <v>0</v>
      </c>
      <c r="O25" s="88">
        <f t="shared" si="2"/>
        <v>2</v>
      </c>
      <c r="P25" s="88">
        <f t="shared" si="2"/>
        <v>2</v>
      </c>
      <c r="Q25" s="88">
        <f t="shared" si="2"/>
        <v>1</v>
      </c>
      <c r="R25" s="88">
        <f t="shared" si="2"/>
        <v>0</v>
      </c>
      <c r="S25" s="88">
        <f t="shared" si="2"/>
        <v>0</v>
      </c>
      <c r="T25" s="88">
        <f t="shared" si="2"/>
        <v>2</v>
      </c>
      <c r="U25" s="88">
        <f t="shared" si="2"/>
        <v>2</v>
      </c>
      <c r="V25" s="88">
        <f t="shared" si="2"/>
        <v>2</v>
      </c>
      <c r="W25" s="88">
        <f t="shared" si="2"/>
        <v>2</v>
      </c>
      <c r="X25" s="88">
        <f t="shared" si="2"/>
        <v>1</v>
      </c>
      <c r="Y25" s="88">
        <f t="shared" si="2"/>
        <v>1</v>
      </c>
      <c r="Z25" s="88">
        <f t="shared" si="2"/>
        <v>0</v>
      </c>
      <c r="AA25" s="88">
        <f t="shared" si="2"/>
        <v>0</v>
      </c>
      <c r="AB25" s="88">
        <f t="shared" si="2"/>
        <v>5</v>
      </c>
      <c r="AC25" s="88">
        <f t="shared" si="2"/>
        <v>3</v>
      </c>
      <c r="AD25" s="88">
        <f t="shared" si="2"/>
        <v>2</v>
      </c>
      <c r="AE25" s="88">
        <f t="shared" si="2"/>
        <v>0</v>
      </c>
      <c r="AF25" s="88">
        <f t="shared" si="2"/>
        <v>0</v>
      </c>
      <c r="AG25" s="88">
        <f t="shared" si="2"/>
        <v>0</v>
      </c>
      <c r="AH25" s="88">
        <f t="shared" ref="AH25:BM25" si="3">AH26+AH27+AH28+AH29+AH30+AH31</f>
        <v>0</v>
      </c>
      <c r="AI25" s="88">
        <f t="shared" si="3"/>
        <v>0</v>
      </c>
      <c r="AJ25" s="88">
        <f t="shared" si="3"/>
        <v>2</v>
      </c>
      <c r="AK25" s="88">
        <f t="shared" si="3"/>
        <v>2</v>
      </c>
      <c r="AL25" s="88">
        <f t="shared" si="3"/>
        <v>2</v>
      </c>
      <c r="AM25" s="88">
        <f t="shared" si="3"/>
        <v>2</v>
      </c>
      <c r="AN25" s="88">
        <f t="shared" si="3"/>
        <v>1</v>
      </c>
      <c r="AO25" s="88">
        <f t="shared" si="3"/>
        <v>1</v>
      </c>
      <c r="AP25" s="88">
        <f t="shared" si="3"/>
        <v>4</v>
      </c>
      <c r="AQ25" s="88">
        <f t="shared" si="3"/>
        <v>4</v>
      </c>
      <c r="AR25" s="88">
        <f t="shared" si="3"/>
        <v>4</v>
      </c>
      <c r="AS25" s="88">
        <f t="shared" si="3"/>
        <v>4</v>
      </c>
      <c r="AT25" s="88">
        <f t="shared" si="3"/>
        <v>2</v>
      </c>
      <c r="AU25" s="88">
        <f t="shared" si="3"/>
        <v>2</v>
      </c>
      <c r="AV25" s="88">
        <f t="shared" si="3"/>
        <v>1</v>
      </c>
      <c r="AW25" s="88">
        <f t="shared" si="3"/>
        <v>1</v>
      </c>
      <c r="AX25" s="88">
        <f t="shared" si="3"/>
        <v>0</v>
      </c>
      <c r="AY25" s="88">
        <f t="shared" si="3"/>
        <v>0</v>
      </c>
      <c r="AZ25" s="88">
        <f t="shared" si="3"/>
        <v>0</v>
      </c>
      <c r="BA25" s="88">
        <f t="shared" si="3"/>
        <v>0</v>
      </c>
      <c r="BB25" s="88">
        <f t="shared" si="3"/>
        <v>5</v>
      </c>
      <c r="BC25" s="69"/>
      <c r="BD25" s="69"/>
      <c r="BE25" s="69"/>
      <c r="BF25" s="69"/>
      <c r="BG25" s="69"/>
      <c r="BH25" s="69"/>
    </row>
    <row r="26" spans="1:60" ht="30" x14ac:dyDescent="0.25">
      <c r="A26" s="89" t="s">
        <v>388</v>
      </c>
      <c r="B26" s="90">
        <v>5</v>
      </c>
      <c r="C26" s="91">
        <v>1</v>
      </c>
      <c r="D26" s="91">
        <v>1</v>
      </c>
      <c r="E26" s="91">
        <v>1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/>
      <c r="Y26" s="91"/>
      <c r="Z26" s="91"/>
      <c r="AA26" s="91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80"/>
      <c r="BD26" s="80"/>
      <c r="BE26" s="80"/>
      <c r="BF26" s="80"/>
      <c r="BG26" s="80"/>
      <c r="BH26" s="80"/>
    </row>
    <row r="27" spans="1:60" ht="30" x14ac:dyDescent="0.25">
      <c r="A27" s="89" t="s">
        <v>389</v>
      </c>
      <c r="B27" s="90">
        <v>14</v>
      </c>
      <c r="C27" s="91">
        <v>1</v>
      </c>
      <c r="D27" s="91">
        <v>0</v>
      </c>
      <c r="E27" s="91">
        <v>0</v>
      </c>
      <c r="F27" s="91">
        <v>0</v>
      </c>
      <c r="G27" s="91">
        <v>1</v>
      </c>
      <c r="H27" s="91">
        <v>1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2">
        <v>0</v>
      </c>
      <c r="AC27" s="92">
        <v>0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2</v>
      </c>
      <c r="BC27" s="80" t="s">
        <v>54</v>
      </c>
      <c r="BD27" s="80" t="s">
        <v>54</v>
      </c>
      <c r="BE27" s="80" t="s">
        <v>57</v>
      </c>
      <c r="BF27" s="80" t="s">
        <v>54</v>
      </c>
      <c r="BG27" s="80">
        <v>0</v>
      </c>
      <c r="BH27" s="80">
        <v>0</v>
      </c>
    </row>
    <row r="28" spans="1:60" x14ac:dyDescent="0.25">
      <c r="A28" s="89" t="s">
        <v>390</v>
      </c>
      <c r="B28" s="90">
        <v>9</v>
      </c>
      <c r="C28" s="91">
        <v>0</v>
      </c>
      <c r="D28" s="91">
        <v>1</v>
      </c>
      <c r="E28" s="91">
        <v>1</v>
      </c>
      <c r="F28" s="91">
        <v>0</v>
      </c>
      <c r="G28" s="91">
        <v>0</v>
      </c>
      <c r="H28" s="91">
        <v>1</v>
      </c>
      <c r="I28" s="91">
        <v>0</v>
      </c>
      <c r="J28" s="91">
        <v>0</v>
      </c>
      <c r="K28" s="91">
        <v>0</v>
      </c>
      <c r="L28" s="91">
        <v>1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/>
      <c r="U28" s="91"/>
      <c r="V28" s="91"/>
      <c r="W28" s="91"/>
      <c r="X28" s="91"/>
      <c r="Y28" s="91"/>
      <c r="Z28" s="91"/>
      <c r="AA28" s="91"/>
      <c r="AB28" s="92">
        <v>1</v>
      </c>
      <c r="AC28" s="92">
        <v>1</v>
      </c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80"/>
      <c r="BD28" s="80"/>
      <c r="BE28" s="80"/>
      <c r="BF28" s="80"/>
      <c r="BG28" s="80"/>
      <c r="BH28" s="80"/>
    </row>
    <row r="29" spans="1:60" x14ac:dyDescent="0.25">
      <c r="A29" s="89" t="s">
        <v>391</v>
      </c>
      <c r="B29" s="90">
        <v>14</v>
      </c>
      <c r="C29" s="91">
        <v>2</v>
      </c>
      <c r="D29" s="91"/>
      <c r="E29" s="91"/>
      <c r="F29" s="91">
        <v>1</v>
      </c>
      <c r="G29" s="91">
        <v>1</v>
      </c>
      <c r="H29" s="91">
        <v>1</v>
      </c>
      <c r="I29" s="91"/>
      <c r="J29" s="91">
        <v>1</v>
      </c>
      <c r="K29" s="91"/>
      <c r="L29" s="91">
        <v>0</v>
      </c>
      <c r="M29" s="91"/>
      <c r="N29" s="91"/>
      <c r="O29" s="91"/>
      <c r="P29" s="91">
        <v>1</v>
      </c>
      <c r="Q29" s="91"/>
      <c r="R29" s="91">
        <v>0</v>
      </c>
      <c r="S29" s="91"/>
      <c r="T29" s="91"/>
      <c r="U29" s="91"/>
      <c r="V29" s="91">
        <v>1</v>
      </c>
      <c r="W29" s="91">
        <v>1</v>
      </c>
      <c r="X29" s="91"/>
      <c r="Y29" s="91"/>
      <c r="Z29" s="91"/>
      <c r="AA29" s="91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80"/>
      <c r="BD29" s="80"/>
      <c r="BE29" s="80"/>
      <c r="BF29" s="80"/>
      <c r="BG29" s="80"/>
      <c r="BH29" s="80"/>
    </row>
    <row r="30" spans="1:60" ht="30" x14ac:dyDescent="0.25">
      <c r="A30" s="89" t="s">
        <v>392</v>
      </c>
      <c r="B30" s="90">
        <v>26</v>
      </c>
      <c r="C30" s="91">
        <v>7</v>
      </c>
      <c r="D30" s="91">
        <v>0</v>
      </c>
      <c r="E30" s="91">
        <v>0</v>
      </c>
      <c r="F30" s="91">
        <v>2</v>
      </c>
      <c r="G30" s="91">
        <v>5</v>
      </c>
      <c r="H30" s="91">
        <v>3</v>
      </c>
      <c r="I30" s="91">
        <v>2</v>
      </c>
      <c r="J30" s="91">
        <v>2</v>
      </c>
      <c r="K30" s="91">
        <v>0</v>
      </c>
      <c r="L30" s="91">
        <v>0</v>
      </c>
      <c r="M30" s="91">
        <v>3</v>
      </c>
      <c r="N30" s="91"/>
      <c r="O30" s="91">
        <v>2</v>
      </c>
      <c r="P30" s="91">
        <v>1</v>
      </c>
      <c r="Q30" s="91">
        <v>1</v>
      </c>
      <c r="R30" s="91">
        <v>0</v>
      </c>
      <c r="S30" s="91">
        <v>0</v>
      </c>
      <c r="T30" s="91">
        <v>2</v>
      </c>
      <c r="U30" s="91">
        <v>2</v>
      </c>
      <c r="V30" s="91">
        <v>1</v>
      </c>
      <c r="W30" s="91">
        <v>1</v>
      </c>
      <c r="X30" s="91">
        <v>1</v>
      </c>
      <c r="Y30" s="91">
        <v>1</v>
      </c>
      <c r="Z30" s="91">
        <v>0</v>
      </c>
      <c r="AA30" s="91">
        <v>0</v>
      </c>
      <c r="AB30" s="92">
        <v>4</v>
      </c>
      <c r="AC30" s="92">
        <v>2</v>
      </c>
      <c r="AD30" s="92">
        <v>2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2</v>
      </c>
      <c r="AK30" s="92">
        <v>2</v>
      </c>
      <c r="AL30" s="92">
        <v>2</v>
      </c>
      <c r="AM30" s="92">
        <v>2</v>
      </c>
      <c r="AN30" s="92">
        <v>1</v>
      </c>
      <c r="AO30" s="92">
        <v>1</v>
      </c>
      <c r="AP30" s="92">
        <v>4</v>
      </c>
      <c r="AQ30" s="92">
        <v>4</v>
      </c>
      <c r="AR30" s="92">
        <v>4</v>
      </c>
      <c r="AS30" s="92">
        <v>4</v>
      </c>
      <c r="AT30" s="92">
        <v>2</v>
      </c>
      <c r="AU30" s="92">
        <v>2</v>
      </c>
      <c r="AV30" s="92">
        <v>1</v>
      </c>
      <c r="AW30" s="92">
        <v>1</v>
      </c>
      <c r="AX30" s="92">
        <v>0</v>
      </c>
      <c r="AY30" s="92">
        <v>0</v>
      </c>
      <c r="AZ30" s="92">
        <v>0</v>
      </c>
      <c r="BA30" s="92">
        <v>0</v>
      </c>
      <c r="BB30" s="92">
        <v>3</v>
      </c>
      <c r="BC30" s="80" t="s">
        <v>54</v>
      </c>
      <c r="BD30" s="80" t="s">
        <v>54</v>
      </c>
      <c r="BE30" s="80" t="s">
        <v>54</v>
      </c>
      <c r="BF30" s="80" t="s">
        <v>57</v>
      </c>
      <c r="BG30" s="80">
        <v>1000</v>
      </c>
      <c r="BH30" s="80">
        <v>0</v>
      </c>
    </row>
    <row r="31" spans="1:60" ht="30" x14ac:dyDescent="0.25">
      <c r="A31" s="89" t="s">
        <v>393</v>
      </c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80"/>
      <c r="BD31" s="80"/>
      <c r="BE31" s="80"/>
      <c r="BF31" s="80"/>
      <c r="BG31" s="80"/>
      <c r="BH31" s="80"/>
    </row>
    <row r="32" spans="1:60" ht="18.75" x14ac:dyDescent="0.3">
      <c r="A32" s="87" t="s">
        <v>90</v>
      </c>
      <c r="B32" s="88">
        <f t="shared" ref="B32:AG32" si="4">B33+B34</f>
        <v>20</v>
      </c>
      <c r="C32" s="88">
        <f t="shared" si="4"/>
        <v>0</v>
      </c>
      <c r="D32" s="88">
        <f t="shared" si="4"/>
        <v>1</v>
      </c>
      <c r="E32" s="88">
        <f t="shared" si="4"/>
        <v>1</v>
      </c>
      <c r="F32" s="88">
        <f t="shared" si="4"/>
        <v>0</v>
      </c>
      <c r="G32" s="88">
        <f t="shared" si="4"/>
        <v>1</v>
      </c>
      <c r="H32" s="88">
        <f t="shared" si="4"/>
        <v>9</v>
      </c>
      <c r="I32" s="88">
        <f t="shared" si="4"/>
        <v>6</v>
      </c>
      <c r="J32" s="88">
        <f t="shared" si="4"/>
        <v>6</v>
      </c>
      <c r="K32" s="88">
        <f t="shared" si="4"/>
        <v>0</v>
      </c>
      <c r="L32" s="88">
        <f t="shared" si="4"/>
        <v>0</v>
      </c>
      <c r="M32" s="88">
        <f t="shared" si="4"/>
        <v>1</v>
      </c>
      <c r="N32" s="88">
        <f t="shared" si="4"/>
        <v>0</v>
      </c>
      <c r="O32" s="88">
        <f t="shared" si="4"/>
        <v>2</v>
      </c>
      <c r="P32" s="88">
        <f t="shared" si="4"/>
        <v>11</v>
      </c>
      <c r="Q32" s="88">
        <f t="shared" si="4"/>
        <v>6</v>
      </c>
      <c r="R32" s="88">
        <f t="shared" si="4"/>
        <v>0</v>
      </c>
      <c r="S32" s="88">
        <f t="shared" si="4"/>
        <v>0</v>
      </c>
      <c r="T32" s="88">
        <f t="shared" si="4"/>
        <v>18</v>
      </c>
      <c r="U32" s="88">
        <f t="shared" si="4"/>
        <v>18</v>
      </c>
      <c r="V32" s="88">
        <f t="shared" si="4"/>
        <v>3</v>
      </c>
      <c r="W32" s="88">
        <f t="shared" si="4"/>
        <v>3</v>
      </c>
      <c r="X32" s="88">
        <f t="shared" si="4"/>
        <v>6</v>
      </c>
      <c r="Y32" s="88">
        <f t="shared" si="4"/>
        <v>6</v>
      </c>
      <c r="Z32" s="88">
        <f t="shared" si="4"/>
        <v>0</v>
      </c>
      <c r="AA32" s="88">
        <f t="shared" si="4"/>
        <v>0</v>
      </c>
      <c r="AB32" s="88">
        <f t="shared" si="4"/>
        <v>1</v>
      </c>
      <c r="AC32" s="88">
        <f t="shared" si="4"/>
        <v>1</v>
      </c>
      <c r="AD32" s="88">
        <f t="shared" si="4"/>
        <v>0</v>
      </c>
      <c r="AE32" s="88">
        <f t="shared" si="4"/>
        <v>0</v>
      </c>
      <c r="AF32" s="88">
        <f t="shared" si="4"/>
        <v>0</v>
      </c>
      <c r="AG32" s="88">
        <f t="shared" si="4"/>
        <v>0</v>
      </c>
      <c r="AH32" s="88">
        <f t="shared" ref="AH32:BM32" si="5">AH33+AH34</f>
        <v>0</v>
      </c>
      <c r="AI32" s="88">
        <f t="shared" si="5"/>
        <v>0</v>
      </c>
      <c r="AJ32" s="88">
        <f t="shared" si="5"/>
        <v>0</v>
      </c>
      <c r="AK32" s="88">
        <f t="shared" si="5"/>
        <v>0</v>
      </c>
      <c r="AL32" s="88">
        <f t="shared" si="5"/>
        <v>0</v>
      </c>
      <c r="AM32" s="88">
        <f t="shared" si="5"/>
        <v>0</v>
      </c>
      <c r="AN32" s="88">
        <f t="shared" si="5"/>
        <v>0</v>
      </c>
      <c r="AO32" s="88">
        <f t="shared" si="5"/>
        <v>0</v>
      </c>
      <c r="AP32" s="88">
        <f t="shared" si="5"/>
        <v>1</v>
      </c>
      <c r="AQ32" s="88">
        <f t="shared" si="5"/>
        <v>1</v>
      </c>
      <c r="AR32" s="88">
        <f t="shared" si="5"/>
        <v>0</v>
      </c>
      <c r="AS32" s="88">
        <f t="shared" si="5"/>
        <v>0</v>
      </c>
      <c r="AT32" s="88">
        <f t="shared" si="5"/>
        <v>0</v>
      </c>
      <c r="AU32" s="88">
        <f t="shared" si="5"/>
        <v>0</v>
      </c>
      <c r="AV32" s="88">
        <f t="shared" si="5"/>
        <v>0</v>
      </c>
      <c r="AW32" s="88">
        <f t="shared" si="5"/>
        <v>0</v>
      </c>
      <c r="AX32" s="88">
        <f t="shared" si="5"/>
        <v>0</v>
      </c>
      <c r="AY32" s="88">
        <f t="shared" si="5"/>
        <v>0</v>
      </c>
      <c r="AZ32" s="88">
        <f t="shared" si="5"/>
        <v>0</v>
      </c>
      <c r="BA32" s="88">
        <f t="shared" si="5"/>
        <v>0</v>
      </c>
      <c r="BB32" s="88">
        <f t="shared" si="5"/>
        <v>1</v>
      </c>
      <c r="BC32" s="69"/>
      <c r="BD32" s="69"/>
      <c r="BE32" s="69"/>
      <c r="BF32" s="69"/>
      <c r="BG32" s="69"/>
      <c r="BH32" s="69"/>
    </row>
    <row r="33" spans="1:60" x14ac:dyDescent="0.25">
      <c r="A33" s="89" t="s">
        <v>394</v>
      </c>
      <c r="B33" s="90">
        <v>20</v>
      </c>
      <c r="C33" s="91">
        <v>0</v>
      </c>
      <c r="D33" s="91">
        <v>0</v>
      </c>
      <c r="E33" s="91">
        <v>0</v>
      </c>
      <c r="F33" s="91">
        <v>0</v>
      </c>
      <c r="G33" s="91">
        <v>1</v>
      </c>
      <c r="H33" s="91">
        <v>8</v>
      </c>
      <c r="I33" s="38">
        <v>6</v>
      </c>
      <c r="J33" s="38">
        <v>6</v>
      </c>
      <c r="K33" s="38">
        <v>0</v>
      </c>
      <c r="L33" s="38">
        <v>0</v>
      </c>
      <c r="M33" s="38">
        <v>0</v>
      </c>
      <c r="N33" s="38">
        <v>0</v>
      </c>
      <c r="O33" s="38">
        <v>2</v>
      </c>
      <c r="P33" s="38">
        <v>11</v>
      </c>
      <c r="Q33" s="38">
        <v>6</v>
      </c>
      <c r="R33" s="38">
        <v>0</v>
      </c>
      <c r="S33" s="38">
        <v>0</v>
      </c>
      <c r="T33" s="38">
        <v>17</v>
      </c>
      <c r="U33" s="38">
        <v>17</v>
      </c>
      <c r="V33" s="38">
        <v>3</v>
      </c>
      <c r="W33" s="38">
        <v>3</v>
      </c>
      <c r="X33" s="38">
        <v>6</v>
      </c>
      <c r="Y33" s="38">
        <v>6</v>
      </c>
      <c r="Z33" s="38">
        <v>0</v>
      </c>
      <c r="AA33" s="38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21" t="s">
        <v>54</v>
      </c>
      <c r="BD33" s="21" t="s">
        <v>54</v>
      </c>
      <c r="BE33" s="21" t="s">
        <v>54</v>
      </c>
      <c r="BF33" s="21" t="s">
        <v>54</v>
      </c>
      <c r="BG33" s="21">
        <v>0</v>
      </c>
      <c r="BH33" s="21">
        <v>0</v>
      </c>
    </row>
    <row r="34" spans="1:60" ht="30" x14ac:dyDescent="0.25">
      <c r="A34" s="89" t="s">
        <v>395</v>
      </c>
      <c r="B34" s="90"/>
      <c r="C34" s="91"/>
      <c r="D34" s="91">
        <v>1</v>
      </c>
      <c r="E34" s="91">
        <v>1</v>
      </c>
      <c r="F34" s="91"/>
      <c r="G34" s="91"/>
      <c r="H34" s="91">
        <v>1</v>
      </c>
      <c r="I34" s="38"/>
      <c r="J34" s="38"/>
      <c r="K34" s="38"/>
      <c r="L34" s="38"/>
      <c r="M34" s="38">
        <v>1</v>
      </c>
      <c r="N34" s="38"/>
      <c r="O34" s="38"/>
      <c r="P34" s="38"/>
      <c r="Q34" s="38"/>
      <c r="R34" s="38"/>
      <c r="S34" s="38"/>
      <c r="T34" s="38">
        <v>1</v>
      </c>
      <c r="U34" s="38">
        <v>1</v>
      </c>
      <c r="V34" s="38"/>
      <c r="W34" s="38"/>
      <c r="X34" s="38"/>
      <c r="Y34" s="38"/>
      <c r="Z34" s="38"/>
      <c r="AA34" s="38"/>
      <c r="AB34" s="176">
        <v>1</v>
      </c>
      <c r="AC34" s="176">
        <v>1</v>
      </c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176">
        <v>1</v>
      </c>
      <c r="AQ34" s="176">
        <v>1</v>
      </c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176">
        <v>1</v>
      </c>
      <c r="BC34" s="21"/>
      <c r="BD34" s="21"/>
      <c r="BE34" s="21"/>
      <c r="BF34" s="21" t="s">
        <v>57</v>
      </c>
      <c r="BG34" s="21"/>
      <c r="BH34" s="21">
        <v>3000</v>
      </c>
    </row>
    <row r="35" spans="1:60" ht="18.75" x14ac:dyDescent="0.3">
      <c r="A35" s="97" t="s">
        <v>93</v>
      </c>
      <c r="B35" s="88">
        <f t="shared" ref="B35:AG35" si="6">B32+B25+B10</f>
        <v>260</v>
      </c>
      <c r="C35" s="88">
        <f t="shared" si="6"/>
        <v>13</v>
      </c>
      <c r="D35" s="88">
        <f t="shared" si="6"/>
        <v>15</v>
      </c>
      <c r="E35" s="88">
        <f t="shared" si="6"/>
        <v>12</v>
      </c>
      <c r="F35" s="88">
        <f t="shared" si="6"/>
        <v>13</v>
      </c>
      <c r="G35" s="88">
        <f t="shared" si="6"/>
        <v>17</v>
      </c>
      <c r="H35" s="88">
        <f t="shared" si="6"/>
        <v>16</v>
      </c>
      <c r="I35" s="88">
        <f t="shared" si="6"/>
        <v>14</v>
      </c>
      <c r="J35" s="88">
        <f t="shared" si="6"/>
        <v>10</v>
      </c>
      <c r="K35" s="88">
        <f t="shared" si="6"/>
        <v>1</v>
      </c>
      <c r="L35" s="88">
        <f t="shared" si="6"/>
        <v>16</v>
      </c>
      <c r="M35" s="88">
        <f t="shared" si="6"/>
        <v>10</v>
      </c>
      <c r="N35" s="88">
        <f t="shared" si="6"/>
        <v>2</v>
      </c>
      <c r="O35" s="88">
        <f t="shared" si="6"/>
        <v>7</v>
      </c>
      <c r="P35" s="88">
        <f t="shared" si="6"/>
        <v>15</v>
      </c>
      <c r="Q35" s="88">
        <f t="shared" si="6"/>
        <v>8</v>
      </c>
      <c r="R35" s="88">
        <f t="shared" si="6"/>
        <v>2</v>
      </c>
      <c r="S35" s="88">
        <f t="shared" si="6"/>
        <v>0</v>
      </c>
      <c r="T35" s="88">
        <f t="shared" si="6"/>
        <v>21</v>
      </c>
      <c r="U35" s="88">
        <f t="shared" si="6"/>
        <v>21</v>
      </c>
      <c r="V35" s="88">
        <f t="shared" si="6"/>
        <v>7</v>
      </c>
      <c r="W35" s="88">
        <f t="shared" si="6"/>
        <v>7</v>
      </c>
      <c r="X35" s="88">
        <f t="shared" si="6"/>
        <v>12</v>
      </c>
      <c r="Y35" s="88">
        <f t="shared" si="6"/>
        <v>12</v>
      </c>
      <c r="Z35" s="88">
        <f t="shared" si="6"/>
        <v>0</v>
      </c>
      <c r="AA35" s="88">
        <f t="shared" si="6"/>
        <v>0</v>
      </c>
      <c r="AB35" s="88">
        <f t="shared" si="6"/>
        <v>8</v>
      </c>
      <c r="AC35" s="88">
        <f t="shared" si="6"/>
        <v>5</v>
      </c>
      <c r="AD35" s="88">
        <f t="shared" si="6"/>
        <v>3</v>
      </c>
      <c r="AE35" s="88">
        <f t="shared" si="6"/>
        <v>0</v>
      </c>
      <c r="AF35" s="88">
        <f t="shared" si="6"/>
        <v>2</v>
      </c>
      <c r="AG35" s="88">
        <f t="shared" si="6"/>
        <v>0</v>
      </c>
      <c r="AH35" s="88">
        <f t="shared" ref="AH35:BB35" si="7">AH32+AH25+AH10</f>
        <v>0</v>
      </c>
      <c r="AI35" s="88">
        <f t="shared" si="7"/>
        <v>0</v>
      </c>
      <c r="AJ35" s="88">
        <f t="shared" si="7"/>
        <v>3</v>
      </c>
      <c r="AK35" s="88">
        <f t="shared" si="7"/>
        <v>3</v>
      </c>
      <c r="AL35" s="88">
        <f t="shared" si="7"/>
        <v>4</v>
      </c>
      <c r="AM35" s="88">
        <f t="shared" si="7"/>
        <v>4</v>
      </c>
      <c r="AN35" s="88">
        <f t="shared" si="7"/>
        <v>1</v>
      </c>
      <c r="AO35" s="88">
        <f t="shared" si="7"/>
        <v>1</v>
      </c>
      <c r="AP35" s="88">
        <f t="shared" si="7"/>
        <v>5</v>
      </c>
      <c r="AQ35" s="88">
        <f t="shared" si="7"/>
        <v>5</v>
      </c>
      <c r="AR35" s="88">
        <f t="shared" si="7"/>
        <v>6</v>
      </c>
      <c r="AS35" s="88">
        <f t="shared" si="7"/>
        <v>6</v>
      </c>
      <c r="AT35" s="88">
        <f t="shared" si="7"/>
        <v>3</v>
      </c>
      <c r="AU35" s="88">
        <f t="shared" si="7"/>
        <v>3</v>
      </c>
      <c r="AV35" s="88">
        <f t="shared" si="7"/>
        <v>1</v>
      </c>
      <c r="AW35" s="88">
        <f t="shared" si="7"/>
        <v>1</v>
      </c>
      <c r="AX35" s="88">
        <f t="shared" si="7"/>
        <v>0</v>
      </c>
      <c r="AY35" s="88">
        <f t="shared" si="7"/>
        <v>0</v>
      </c>
      <c r="AZ35" s="88">
        <f t="shared" si="7"/>
        <v>0</v>
      </c>
      <c r="BA35" s="88">
        <f t="shared" si="7"/>
        <v>0</v>
      </c>
      <c r="BB35" s="88">
        <f t="shared" si="7"/>
        <v>14</v>
      </c>
      <c r="BC35" s="69"/>
      <c r="BD35" s="69"/>
      <c r="BE35" s="69"/>
      <c r="BF35" s="69"/>
      <c r="BG35" s="69"/>
      <c r="BH35" s="69"/>
    </row>
    <row r="36" spans="1:60" x14ac:dyDescent="0.25">
      <c r="A36" s="44"/>
      <c r="B36" s="44"/>
      <c r="C36" s="44"/>
      <c r="D36" s="44"/>
      <c r="E36" s="44"/>
      <c r="F36" s="44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</row>
    <row r="37" spans="1:60" x14ac:dyDescent="0.25">
      <c r="A37" s="99"/>
      <c r="B37" s="99"/>
      <c r="C37" s="99"/>
      <c r="D37" s="99"/>
      <c r="E37" s="99"/>
      <c r="F37" s="99"/>
      <c r="G37" s="99"/>
      <c r="H37" s="9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454" t="s">
        <v>94</v>
      </c>
      <c r="B38" s="454"/>
      <c r="C38" s="101"/>
      <c r="D38" s="101"/>
      <c r="E38" s="102" t="s">
        <v>95</v>
      </c>
      <c r="F38" s="102" t="s">
        <v>95</v>
      </c>
      <c r="G38" s="102" t="s">
        <v>95</v>
      </c>
      <c r="H38" s="102" t="s">
        <v>95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01"/>
      <c r="B39" s="101"/>
      <c r="C39" s="101"/>
      <c r="D39" s="101"/>
      <c r="E39" s="455" t="s">
        <v>96</v>
      </c>
      <c r="F39" s="455"/>
      <c r="G39" s="455"/>
      <c r="H39" s="455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456" t="s">
        <v>95</v>
      </c>
      <c r="B40" s="456"/>
      <c r="C40" s="456"/>
      <c r="D40" s="456"/>
      <c r="E40" s="456"/>
      <c r="F40" s="456"/>
      <c r="G40" s="456"/>
      <c r="H40" s="456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455" t="s">
        <v>97</v>
      </c>
      <c r="B41" s="455"/>
      <c r="C41" s="455"/>
      <c r="D41" s="455"/>
      <c r="E41" s="455"/>
      <c r="F41" s="455"/>
      <c r="G41" s="103"/>
      <c r="H41" s="103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04"/>
      <c r="B42" s="104"/>
      <c r="C42" s="104"/>
      <c r="D42" s="104"/>
      <c r="E42" s="104"/>
      <c r="F42" s="104"/>
      <c r="G42" s="104"/>
      <c r="H42" s="10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104"/>
      <c r="B43" s="104"/>
      <c r="C43" s="104"/>
      <c r="D43" s="104"/>
      <c r="E43" s="104"/>
      <c r="F43" s="104"/>
      <c r="G43" s="104"/>
      <c r="H43" s="10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104"/>
      <c r="B44" s="104"/>
      <c r="C44" s="104"/>
      <c r="D44" s="104"/>
      <c r="E44" s="104"/>
      <c r="F44" s="104"/>
      <c r="G44" s="104"/>
      <c r="H44" s="10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1"/>
      <c r="B45" s="1"/>
      <c r="C45" s="1"/>
      <c r="D45" s="1"/>
      <c r="E45" s="1"/>
      <c r="F45" s="1"/>
      <c r="G45" s="1"/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"/>
      <c r="B46" s="1"/>
      <c r="C46" s="1"/>
      <c r="D46" s="1"/>
      <c r="E46" s="1"/>
      <c r="F46" s="1"/>
      <c r="G46" s="1"/>
      <c r="H46" s="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</sheetData>
  <mergeCells count="65">
    <mergeCell ref="A38:B38"/>
    <mergeCell ref="E39:H39"/>
    <mergeCell ref="A40:H40"/>
    <mergeCell ref="A41:F41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4" r:id="rId1" xr:uid="{00000000-0004-0000-0A00-000000000000}"/>
    <hyperlink ref="BD14" r:id="rId2" xr:uid="{00000000-0004-0000-0A00-000001000000}"/>
    <hyperlink ref="BE14" r:id="rId3" xr:uid="{00000000-0004-0000-0A00-000002000000}"/>
  </hyperlinks>
  <pageMargins left="0.70078740157480324" right="0.70078740157480324" top="0.75196850393700776" bottom="0.75196850393700776" header="0.3" footer="0.3"/>
  <pageSetup paperSize="9" scale="41" firstPageNumber="2147483648" fitToWidth="0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H49"/>
  <sheetViews>
    <sheetView topLeftCell="C4" workbookViewId="0"/>
  </sheetViews>
  <sheetFormatPr defaultRowHeight="15" x14ac:dyDescent="0.25"/>
  <cols>
    <col min="1" max="1" width="36.5703125" customWidth="1"/>
    <col min="2" max="2" width="12" customWidth="1"/>
    <col min="3" max="53" width="12.5703125" bestFit="1"/>
    <col min="54" max="54" width="16" customWidth="1"/>
    <col min="55" max="60" width="16.7109375" customWidth="1"/>
  </cols>
  <sheetData>
    <row r="1" spans="1:60" ht="22.9" customHeight="1" x14ac:dyDescent="0.25">
      <c r="A1" s="460" t="s">
        <v>396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6.45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24.6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19.899999999999999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98.45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73" t="s">
        <v>74</v>
      </c>
      <c r="B10" s="74">
        <f t="shared" ref="B10:AG10" si="0">B11+B12+B13+B14+B15+B16+B17+B18+B19+B20+B21+B22+B23+B24+B25</f>
        <v>514</v>
      </c>
      <c r="C10" s="74">
        <f t="shared" si="0"/>
        <v>113</v>
      </c>
      <c r="D10" s="74">
        <f t="shared" si="0"/>
        <v>20</v>
      </c>
      <c r="E10" s="74">
        <f t="shared" si="0"/>
        <v>28</v>
      </c>
      <c r="F10" s="74">
        <f t="shared" si="0"/>
        <v>20</v>
      </c>
      <c r="G10" s="74">
        <f t="shared" si="0"/>
        <v>40</v>
      </c>
      <c r="H10" s="74">
        <f t="shared" si="0"/>
        <v>58</v>
      </c>
      <c r="I10" s="74">
        <f t="shared" si="0"/>
        <v>9</v>
      </c>
      <c r="J10" s="74">
        <f t="shared" si="0"/>
        <v>45</v>
      </c>
      <c r="K10" s="74">
        <f t="shared" si="0"/>
        <v>10</v>
      </c>
      <c r="L10" s="74">
        <f t="shared" si="0"/>
        <v>20</v>
      </c>
      <c r="M10" s="74">
        <f t="shared" si="0"/>
        <v>21</v>
      </c>
      <c r="N10" s="74">
        <f t="shared" si="0"/>
        <v>5</v>
      </c>
      <c r="O10" s="74">
        <f t="shared" si="0"/>
        <v>15</v>
      </c>
      <c r="P10" s="74">
        <f t="shared" si="0"/>
        <v>37</v>
      </c>
      <c r="Q10" s="74">
        <f t="shared" si="0"/>
        <v>4</v>
      </c>
      <c r="R10" s="74">
        <f t="shared" si="0"/>
        <v>26</v>
      </c>
      <c r="S10" s="74">
        <f t="shared" si="0"/>
        <v>1</v>
      </c>
      <c r="T10" s="74">
        <f t="shared" si="0"/>
        <v>4</v>
      </c>
      <c r="U10" s="74">
        <f t="shared" si="0"/>
        <v>21</v>
      </c>
      <c r="V10" s="74">
        <f t="shared" si="0"/>
        <v>6</v>
      </c>
      <c r="W10" s="74">
        <f t="shared" si="0"/>
        <v>6</v>
      </c>
      <c r="X10" s="74">
        <f t="shared" si="0"/>
        <v>11</v>
      </c>
      <c r="Y10" s="74">
        <f t="shared" si="0"/>
        <v>15</v>
      </c>
      <c r="Z10" s="74">
        <f t="shared" si="0"/>
        <v>1</v>
      </c>
      <c r="AA10" s="74">
        <f t="shared" si="0"/>
        <v>1</v>
      </c>
      <c r="AB10" s="74">
        <f t="shared" si="0"/>
        <v>44</v>
      </c>
      <c r="AC10" s="74">
        <f t="shared" si="0"/>
        <v>24</v>
      </c>
      <c r="AD10" s="74">
        <f t="shared" si="0"/>
        <v>17</v>
      </c>
      <c r="AE10" s="74">
        <f t="shared" si="0"/>
        <v>0</v>
      </c>
      <c r="AF10" s="74">
        <f t="shared" si="0"/>
        <v>5</v>
      </c>
      <c r="AG10" s="74">
        <f t="shared" si="0"/>
        <v>3</v>
      </c>
      <c r="AH10" s="74">
        <f t="shared" ref="AH10:BM10" si="1">AH11+AH12+AH13+AH14+AH15+AH16+AH17+AH18+AH19+AH20+AH21+AH22+AH23+AH24+AH25</f>
        <v>1</v>
      </c>
      <c r="AI10" s="74">
        <f t="shared" si="1"/>
        <v>19</v>
      </c>
      <c r="AJ10" s="74">
        <f t="shared" si="1"/>
        <v>1</v>
      </c>
      <c r="AK10" s="74">
        <f t="shared" si="1"/>
        <v>1</v>
      </c>
      <c r="AL10" s="74">
        <f t="shared" si="1"/>
        <v>6</v>
      </c>
      <c r="AM10" s="74">
        <f t="shared" si="1"/>
        <v>11</v>
      </c>
      <c r="AN10" s="74">
        <f t="shared" si="1"/>
        <v>2</v>
      </c>
      <c r="AO10" s="74">
        <f t="shared" si="1"/>
        <v>2</v>
      </c>
      <c r="AP10" s="74">
        <f t="shared" si="1"/>
        <v>9</v>
      </c>
      <c r="AQ10" s="74">
        <f t="shared" si="1"/>
        <v>9</v>
      </c>
      <c r="AR10" s="74">
        <f t="shared" si="1"/>
        <v>0</v>
      </c>
      <c r="AS10" s="74">
        <f t="shared" si="1"/>
        <v>0</v>
      </c>
      <c r="AT10" s="74">
        <f t="shared" si="1"/>
        <v>1</v>
      </c>
      <c r="AU10" s="74">
        <f t="shared" si="1"/>
        <v>1</v>
      </c>
      <c r="AV10" s="74">
        <f t="shared" si="1"/>
        <v>0</v>
      </c>
      <c r="AW10" s="74">
        <f t="shared" si="1"/>
        <v>0</v>
      </c>
      <c r="AX10" s="74">
        <f t="shared" si="1"/>
        <v>1</v>
      </c>
      <c r="AY10" s="74">
        <f t="shared" si="1"/>
        <v>1</v>
      </c>
      <c r="AZ10" s="74">
        <f t="shared" si="1"/>
        <v>0</v>
      </c>
      <c r="BA10" s="74" t="e">
        <f t="shared" si="1"/>
        <v>#VALUE!</v>
      </c>
      <c r="BB10" s="74">
        <f t="shared" si="1"/>
        <v>9</v>
      </c>
      <c r="BC10" s="58"/>
      <c r="BD10" s="58"/>
      <c r="BE10" s="58"/>
      <c r="BF10" s="58"/>
      <c r="BG10" s="58"/>
      <c r="BH10" s="58"/>
    </row>
    <row r="11" spans="1:60" x14ac:dyDescent="0.25">
      <c r="A11" s="75" t="s">
        <v>397</v>
      </c>
      <c r="B11" s="76">
        <v>73</v>
      </c>
      <c r="C11" s="77">
        <v>12</v>
      </c>
      <c r="D11" s="77">
        <v>3</v>
      </c>
      <c r="E11" s="77">
        <v>4</v>
      </c>
      <c r="F11" s="77">
        <v>3</v>
      </c>
      <c r="G11" s="77">
        <v>1</v>
      </c>
      <c r="H11" s="77">
        <v>11</v>
      </c>
      <c r="I11" s="77">
        <v>0</v>
      </c>
      <c r="J11" s="77">
        <v>1</v>
      </c>
      <c r="K11" s="77">
        <v>0</v>
      </c>
      <c r="L11" s="77">
        <v>3</v>
      </c>
      <c r="M11" s="77">
        <v>3</v>
      </c>
      <c r="N11" s="77">
        <v>0</v>
      </c>
      <c r="O11" s="77">
        <v>1</v>
      </c>
      <c r="P11" s="77">
        <v>4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1</v>
      </c>
      <c r="W11" s="77">
        <v>1</v>
      </c>
      <c r="X11" s="77">
        <v>1</v>
      </c>
      <c r="Y11" s="77">
        <v>1</v>
      </c>
      <c r="Z11" s="77">
        <v>1</v>
      </c>
      <c r="AA11" s="77">
        <v>1</v>
      </c>
      <c r="AB11" s="78">
        <v>9</v>
      </c>
      <c r="AC11" s="78">
        <v>9</v>
      </c>
      <c r="AD11" s="78">
        <v>0</v>
      </c>
      <c r="AE11" s="78">
        <v>0</v>
      </c>
      <c r="AF11" s="78">
        <v>1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1</v>
      </c>
      <c r="AM11" s="78">
        <v>1</v>
      </c>
      <c r="AN11" s="78">
        <v>1</v>
      </c>
      <c r="AO11" s="78">
        <v>1</v>
      </c>
      <c r="AP11" s="78">
        <v>3</v>
      </c>
      <c r="AQ11" s="78">
        <v>3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93" t="s">
        <v>398</v>
      </c>
      <c r="BD11" s="80"/>
      <c r="BE11" s="80"/>
      <c r="BF11" s="80" t="s">
        <v>57</v>
      </c>
      <c r="BG11" s="80">
        <v>800</v>
      </c>
      <c r="BH11" s="80">
        <v>2000</v>
      </c>
    </row>
    <row r="12" spans="1:60" ht="30" x14ac:dyDescent="0.25">
      <c r="A12" s="75" t="s">
        <v>399</v>
      </c>
      <c r="B12" s="76">
        <v>68</v>
      </c>
      <c r="C12" s="77">
        <v>12</v>
      </c>
      <c r="D12" s="77">
        <v>4</v>
      </c>
      <c r="E12" s="77">
        <v>1</v>
      </c>
      <c r="F12" s="77">
        <v>2</v>
      </c>
      <c r="G12" s="77">
        <v>2</v>
      </c>
      <c r="H12" s="77">
        <v>3</v>
      </c>
      <c r="I12" s="77">
        <v>1</v>
      </c>
      <c r="J12" s="77">
        <v>5</v>
      </c>
      <c r="K12" s="77">
        <v>3</v>
      </c>
      <c r="L12" s="77">
        <v>4</v>
      </c>
      <c r="M12" s="77">
        <v>0</v>
      </c>
      <c r="N12" s="77">
        <v>2</v>
      </c>
      <c r="O12" s="77">
        <v>1</v>
      </c>
      <c r="P12" s="77">
        <v>3</v>
      </c>
      <c r="Q12" s="77">
        <v>1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8">
        <v>8</v>
      </c>
      <c r="AC12" s="78">
        <v>4</v>
      </c>
      <c r="AD12" s="78">
        <v>4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93" t="s">
        <v>400</v>
      </c>
      <c r="BD12" s="93" t="s">
        <v>400</v>
      </c>
      <c r="BE12" s="93" t="s">
        <v>400</v>
      </c>
      <c r="BF12" s="80" t="s">
        <v>57</v>
      </c>
      <c r="BG12" s="80" t="s">
        <v>54</v>
      </c>
      <c r="BH12" s="80">
        <v>2000</v>
      </c>
    </row>
    <row r="13" spans="1:60" x14ac:dyDescent="0.25">
      <c r="A13" s="75" t="s">
        <v>401</v>
      </c>
      <c r="B13" s="81">
        <v>47</v>
      </c>
      <c r="C13" s="82">
        <v>14</v>
      </c>
      <c r="D13" s="82">
        <v>1</v>
      </c>
      <c r="E13" s="82">
        <v>8</v>
      </c>
      <c r="F13" s="82">
        <v>1</v>
      </c>
      <c r="G13" s="82">
        <v>4</v>
      </c>
      <c r="H13" s="77">
        <v>5</v>
      </c>
      <c r="I13" s="77">
        <v>2</v>
      </c>
      <c r="J13" s="77">
        <v>7</v>
      </c>
      <c r="K13" s="77">
        <v>1</v>
      </c>
      <c r="L13" s="77">
        <v>1</v>
      </c>
      <c r="M13" s="77">
        <v>4</v>
      </c>
      <c r="N13" s="77">
        <v>2</v>
      </c>
      <c r="O13" s="77">
        <v>0</v>
      </c>
      <c r="P13" s="77">
        <v>4</v>
      </c>
      <c r="Q13" s="77">
        <v>1</v>
      </c>
      <c r="R13" s="77">
        <v>5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1</v>
      </c>
      <c r="Y13" s="77">
        <v>1</v>
      </c>
      <c r="Z13" s="77">
        <v>0</v>
      </c>
      <c r="AA13" s="77">
        <v>0</v>
      </c>
      <c r="AB13" s="78">
        <v>5</v>
      </c>
      <c r="AC13" s="78">
        <v>5</v>
      </c>
      <c r="AD13" s="78">
        <v>0</v>
      </c>
      <c r="AE13" s="78">
        <v>0</v>
      </c>
      <c r="AF13" s="78">
        <v>2</v>
      </c>
      <c r="AG13" s="78">
        <v>1</v>
      </c>
      <c r="AH13" s="78">
        <v>0</v>
      </c>
      <c r="AI13" s="78">
        <v>0</v>
      </c>
      <c r="AJ13" s="78">
        <v>0</v>
      </c>
      <c r="AK13" s="78">
        <v>0</v>
      </c>
      <c r="AL13" s="78">
        <v>2</v>
      </c>
      <c r="AM13" s="78">
        <v>2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0</v>
      </c>
      <c r="BC13" s="93" t="s">
        <v>402</v>
      </c>
      <c r="BD13" s="93" t="s">
        <v>402</v>
      </c>
      <c r="BE13" s="93" t="s">
        <v>402</v>
      </c>
      <c r="BF13" s="80" t="s">
        <v>57</v>
      </c>
      <c r="BG13" s="80" t="s">
        <v>54</v>
      </c>
      <c r="BH13" s="80">
        <v>1600</v>
      </c>
    </row>
    <row r="14" spans="1:60" x14ac:dyDescent="0.25">
      <c r="A14" s="75" t="s">
        <v>403</v>
      </c>
      <c r="B14" s="177">
        <v>90</v>
      </c>
      <c r="C14" s="128">
        <v>29</v>
      </c>
      <c r="D14" s="128">
        <v>3</v>
      </c>
      <c r="E14" s="128">
        <v>7</v>
      </c>
      <c r="F14" s="128">
        <v>4</v>
      </c>
      <c r="G14" s="128">
        <v>18</v>
      </c>
      <c r="H14" s="128">
        <v>17</v>
      </c>
      <c r="I14" s="128">
        <v>1</v>
      </c>
      <c r="J14" s="128">
        <v>12</v>
      </c>
      <c r="K14" s="128">
        <v>0</v>
      </c>
      <c r="L14" s="128">
        <v>3</v>
      </c>
      <c r="M14" s="128">
        <v>5</v>
      </c>
      <c r="N14" s="128">
        <v>1</v>
      </c>
      <c r="O14" s="128">
        <v>2</v>
      </c>
      <c r="P14" s="128">
        <v>10</v>
      </c>
      <c r="Q14" s="128">
        <v>0</v>
      </c>
      <c r="R14" s="128">
        <v>5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1</v>
      </c>
      <c r="Y14" s="128">
        <v>1</v>
      </c>
      <c r="Z14" s="128">
        <v>0</v>
      </c>
      <c r="AA14" s="128">
        <v>0</v>
      </c>
      <c r="AB14" s="178">
        <v>8</v>
      </c>
      <c r="AC14" s="129">
        <v>1</v>
      </c>
      <c r="AD14" s="129">
        <v>4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  <c r="AL14" s="129">
        <v>1</v>
      </c>
      <c r="AM14" s="129">
        <v>1</v>
      </c>
      <c r="AN14" s="129">
        <v>0</v>
      </c>
      <c r="AO14" s="129">
        <v>0</v>
      </c>
      <c r="AP14" s="129">
        <v>2</v>
      </c>
      <c r="AQ14" s="129">
        <v>2</v>
      </c>
      <c r="AR14" s="129">
        <v>0</v>
      </c>
      <c r="AS14" s="129">
        <v>0</v>
      </c>
      <c r="AT14" s="129">
        <v>0</v>
      </c>
      <c r="AU14" s="129">
        <v>0</v>
      </c>
      <c r="AV14" s="129">
        <v>0</v>
      </c>
      <c r="AW14" s="129">
        <v>0</v>
      </c>
      <c r="AX14" s="129">
        <v>0</v>
      </c>
      <c r="AY14" s="129">
        <v>0</v>
      </c>
      <c r="AZ14" s="129">
        <v>0</v>
      </c>
      <c r="BA14" s="129">
        <v>0</v>
      </c>
      <c r="BB14" s="129">
        <v>0</v>
      </c>
      <c r="BC14" s="461" t="s">
        <v>404</v>
      </c>
      <c r="BD14" s="462"/>
      <c r="BE14" s="463"/>
      <c r="BF14" s="80" t="s">
        <v>57</v>
      </c>
      <c r="BG14" s="80">
        <v>1998</v>
      </c>
      <c r="BH14" s="80">
        <v>4000</v>
      </c>
    </row>
    <row r="15" spans="1:60" x14ac:dyDescent="0.25">
      <c r="A15" s="75" t="s">
        <v>405</v>
      </c>
      <c r="B15" s="81">
        <v>14</v>
      </c>
      <c r="C15" s="82">
        <v>2</v>
      </c>
      <c r="D15" s="82">
        <v>2</v>
      </c>
      <c r="E15" s="82">
        <v>1</v>
      </c>
      <c r="F15" s="82">
        <v>1</v>
      </c>
      <c r="G15" s="82">
        <v>0</v>
      </c>
      <c r="H15" s="77">
        <v>0</v>
      </c>
      <c r="I15" s="77">
        <v>0</v>
      </c>
      <c r="J15" s="77">
        <v>2</v>
      </c>
      <c r="K15" s="77">
        <v>0</v>
      </c>
      <c r="L15" s="77">
        <v>2</v>
      </c>
      <c r="M15" s="77">
        <v>0</v>
      </c>
      <c r="N15" s="77">
        <v>0</v>
      </c>
      <c r="O15" s="77">
        <v>0</v>
      </c>
      <c r="P15" s="77">
        <v>1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8">
        <v>2</v>
      </c>
      <c r="AC15" s="78">
        <v>0</v>
      </c>
      <c r="AD15" s="78">
        <v>2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1</v>
      </c>
      <c r="AK15" s="78">
        <v>1</v>
      </c>
      <c r="AL15" s="78">
        <v>0</v>
      </c>
      <c r="AM15" s="78">
        <v>0</v>
      </c>
      <c r="AN15" s="78">
        <v>0</v>
      </c>
      <c r="AO15" s="78">
        <v>0</v>
      </c>
      <c r="AP15" s="78">
        <v>2</v>
      </c>
      <c r="AQ15" s="78">
        <v>2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2</v>
      </c>
      <c r="BC15" s="93" t="s">
        <v>406</v>
      </c>
      <c r="BD15" s="93" t="s">
        <v>406</v>
      </c>
      <c r="BE15" s="80"/>
      <c r="BF15" s="80" t="s">
        <v>57</v>
      </c>
      <c r="BG15" s="80" t="s">
        <v>54</v>
      </c>
      <c r="BH15" s="80" t="s">
        <v>54</v>
      </c>
    </row>
    <row r="16" spans="1:60" ht="23.25" customHeight="1" x14ac:dyDescent="0.25">
      <c r="A16" s="143" t="s">
        <v>407</v>
      </c>
      <c r="B16" s="81">
        <v>16</v>
      </c>
      <c r="C16" s="82">
        <v>1</v>
      </c>
      <c r="D16" s="82">
        <v>0</v>
      </c>
      <c r="E16" s="82">
        <v>1</v>
      </c>
      <c r="F16" s="77">
        <v>0</v>
      </c>
      <c r="G16" s="77">
        <v>0</v>
      </c>
      <c r="H16" s="77">
        <v>0</v>
      </c>
      <c r="I16" s="77">
        <v>0</v>
      </c>
      <c r="J16" s="77">
        <v>1</v>
      </c>
      <c r="K16" s="77">
        <v>0</v>
      </c>
      <c r="L16" s="77">
        <v>0</v>
      </c>
      <c r="M16" s="77">
        <v>1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1</v>
      </c>
      <c r="Y16" s="77">
        <v>1</v>
      </c>
      <c r="Z16" s="77">
        <v>0</v>
      </c>
      <c r="AA16" s="77">
        <v>0</v>
      </c>
      <c r="AB16" s="78">
        <v>1</v>
      </c>
      <c r="AC16" s="78">
        <v>1</v>
      </c>
      <c r="AD16" s="78">
        <v>0</v>
      </c>
      <c r="AE16" s="78">
        <v>0</v>
      </c>
      <c r="AF16" s="78">
        <v>0</v>
      </c>
      <c r="AG16" s="78">
        <v>1</v>
      </c>
      <c r="AH16" s="78">
        <v>0</v>
      </c>
      <c r="AI16" s="78">
        <v>0</v>
      </c>
      <c r="AJ16" s="78">
        <v>0</v>
      </c>
      <c r="AK16" s="78">
        <v>0</v>
      </c>
      <c r="AL16" s="78">
        <v>1</v>
      </c>
      <c r="AM16" s="78">
        <v>1</v>
      </c>
      <c r="AN16" s="78">
        <v>0</v>
      </c>
      <c r="AO16" s="78">
        <v>0</v>
      </c>
      <c r="AP16" s="78">
        <v>1</v>
      </c>
      <c r="AQ16" s="78">
        <v>1</v>
      </c>
      <c r="AR16" s="78">
        <v>0</v>
      </c>
      <c r="AS16" s="78">
        <v>0</v>
      </c>
      <c r="AT16" s="78">
        <v>1</v>
      </c>
      <c r="AU16" s="78">
        <v>1</v>
      </c>
      <c r="AV16" s="78">
        <v>0</v>
      </c>
      <c r="AW16" s="78">
        <v>0</v>
      </c>
      <c r="AX16" s="78">
        <v>1</v>
      </c>
      <c r="AY16" s="78">
        <v>1</v>
      </c>
      <c r="AZ16" s="78">
        <v>0</v>
      </c>
      <c r="BA16" s="78" t="s">
        <v>408</v>
      </c>
      <c r="BB16" s="78">
        <v>0</v>
      </c>
      <c r="BC16" s="93" t="s">
        <v>409</v>
      </c>
      <c r="BD16" s="93" t="s">
        <v>410</v>
      </c>
      <c r="BE16" s="93" t="s">
        <v>411</v>
      </c>
      <c r="BF16" s="80" t="s">
        <v>412</v>
      </c>
      <c r="BG16" s="80" t="s">
        <v>71</v>
      </c>
      <c r="BH16" s="80" t="s">
        <v>71</v>
      </c>
    </row>
    <row r="17" spans="1:60" x14ac:dyDescent="0.25">
      <c r="A17" s="75" t="s">
        <v>413</v>
      </c>
      <c r="B17" s="81">
        <v>12</v>
      </c>
      <c r="C17" s="82">
        <v>3</v>
      </c>
      <c r="D17" s="82">
        <v>1</v>
      </c>
      <c r="E17" s="82">
        <v>0</v>
      </c>
      <c r="F17" s="77">
        <v>0</v>
      </c>
      <c r="G17" s="77">
        <v>3</v>
      </c>
      <c r="H17" s="77">
        <v>1</v>
      </c>
      <c r="I17" s="77">
        <v>0</v>
      </c>
      <c r="J17" s="77">
        <v>2</v>
      </c>
      <c r="K17" s="77">
        <v>2</v>
      </c>
      <c r="L17" s="77">
        <v>1</v>
      </c>
      <c r="M17" s="77">
        <v>0</v>
      </c>
      <c r="N17" s="77">
        <v>0</v>
      </c>
      <c r="O17" s="77">
        <v>2</v>
      </c>
      <c r="P17" s="77">
        <v>1</v>
      </c>
      <c r="Q17" s="77">
        <v>0</v>
      </c>
      <c r="R17" s="77">
        <v>0</v>
      </c>
      <c r="S17" s="77">
        <v>0</v>
      </c>
      <c r="T17" s="77">
        <v>2</v>
      </c>
      <c r="U17" s="77">
        <v>19</v>
      </c>
      <c r="V17" s="77">
        <v>0</v>
      </c>
      <c r="W17" s="77">
        <v>0</v>
      </c>
      <c r="X17" s="77">
        <v>2</v>
      </c>
      <c r="Y17" s="77">
        <v>6</v>
      </c>
      <c r="Z17" s="77">
        <v>0</v>
      </c>
      <c r="AA17" s="77">
        <v>0</v>
      </c>
      <c r="AB17" s="78">
        <v>1</v>
      </c>
      <c r="AC17" s="78">
        <v>0</v>
      </c>
      <c r="AD17" s="78">
        <v>1</v>
      </c>
      <c r="AE17" s="78">
        <v>0</v>
      </c>
      <c r="AF17" s="78">
        <v>0</v>
      </c>
      <c r="AG17" s="78">
        <v>0</v>
      </c>
      <c r="AH17" s="78">
        <v>1</v>
      </c>
      <c r="AI17" s="78">
        <v>19</v>
      </c>
      <c r="AJ17" s="78">
        <v>0</v>
      </c>
      <c r="AK17" s="78">
        <v>0</v>
      </c>
      <c r="AL17" s="78">
        <v>1</v>
      </c>
      <c r="AM17" s="78">
        <v>6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1</v>
      </c>
      <c r="BC17" s="93"/>
      <c r="BD17" s="80"/>
      <c r="BE17" s="80"/>
      <c r="BF17" s="80"/>
      <c r="BG17" s="80" t="s">
        <v>54</v>
      </c>
      <c r="BH17" s="80" t="s">
        <v>54</v>
      </c>
    </row>
    <row r="18" spans="1:60" x14ac:dyDescent="0.25">
      <c r="A18" s="75" t="s">
        <v>414</v>
      </c>
      <c r="B18" s="81">
        <v>15</v>
      </c>
      <c r="C18" s="82">
        <v>6</v>
      </c>
      <c r="D18" s="82">
        <v>0</v>
      </c>
      <c r="E18" s="82">
        <v>0</v>
      </c>
      <c r="F18" s="77">
        <v>0</v>
      </c>
      <c r="G18" s="77">
        <v>2</v>
      </c>
      <c r="H18" s="77">
        <v>5</v>
      </c>
      <c r="I18" s="77">
        <v>0</v>
      </c>
      <c r="J18" s="77">
        <v>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3</v>
      </c>
      <c r="Q18" s="77">
        <v>1</v>
      </c>
      <c r="R18" s="77">
        <v>0</v>
      </c>
      <c r="S18" s="77">
        <v>1</v>
      </c>
      <c r="T18" s="77">
        <v>0</v>
      </c>
      <c r="U18" s="77">
        <v>0</v>
      </c>
      <c r="V18" s="77">
        <v>2</v>
      </c>
      <c r="W18" s="77">
        <v>2</v>
      </c>
      <c r="X18" s="77">
        <v>2</v>
      </c>
      <c r="Y18" s="77">
        <v>2</v>
      </c>
      <c r="Z18" s="77">
        <v>0</v>
      </c>
      <c r="AA18" s="77">
        <v>0</v>
      </c>
      <c r="AB18" s="78">
        <v>2</v>
      </c>
      <c r="AC18" s="78">
        <v>1</v>
      </c>
      <c r="AD18" s="78">
        <v>1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1</v>
      </c>
      <c r="AO18" s="78">
        <v>1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2</v>
      </c>
      <c r="BC18" s="93" t="s">
        <v>415</v>
      </c>
      <c r="BD18" s="93" t="s">
        <v>415</v>
      </c>
      <c r="BE18" s="93" t="s">
        <v>415</v>
      </c>
      <c r="BF18" s="80" t="s">
        <v>57</v>
      </c>
      <c r="BG18" s="80" t="s">
        <v>54</v>
      </c>
      <c r="BH18" s="80" t="s">
        <v>54</v>
      </c>
    </row>
    <row r="19" spans="1:60" x14ac:dyDescent="0.25">
      <c r="A19" s="75" t="s">
        <v>416</v>
      </c>
      <c r="B19" s="81">
        <v>15</v>
      </c>
      <c r="C19" s="82">
        <v>5</v>
      </c>
      <c r="D19" s="82">
        <v>0</v>
      </c>
      <c r="E19" s="82">
        <v>0</v>
      </c>
      <c r="F19" s="77">
        <v>0</v>
      </c>
      <c r="G19" s="77">
        <v>2</v>
      </c>
      <c r="H19" s="77">
        <v>2</v>
      </c>
      <c r="I19" s="77">
        <v>0</v>
      </c>
      <c r="J19" s="77">
        <v>3</v>
      </c>
      <c r="K19" s="77">
        <v>1</v>
      </c>
      <c r="L19" s="77">
        <v>0</v>
      </c>
      <c r="M19" s="77">
        <v>0</v>
      </c>
      <c r="N19" s="77">
        <v>0</v>
      </c>
      <c r="O19" s="77">
        <v>0</v>
      </c>
      <c r="P19" s="77">
        <v>3</v>
      </c>
      <c r="Q19" s="77">
        <v>0</v>
      </c>
      <c r="R19" s="77">
        <v>2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1</v>
      </c>
      <c r="Y19" s="77">
        <v>1</v>
      </c>
      <c r="Z19" s="77">
        <v>0</v>
      </c>
      <c r="AA19" s="77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8">
        <v>0</v>
      </c>
      <c r="BC19" s="93" t="s">
        <v>417</v>
      </c>
      <c r="BD19" s="80"/>
      <c r="BE19" s="80"/>
      <c r="BF19" s="80" t="s">
        <v>57</v>
      </c>
      <c r="BG19" s="80" t="s">
        <v>54</v>
      </c>
      <c r="BH19" s="80" t="s">
        <v>54</v>
      </c>
    </row>
    <row r="20" spans="1:60" ht="30" x14ac:dyDescent="0.25">
      <c r="A20" s="75" t="s">
        <v>418</v>
      </c>
      <c r="B20" s="81">
        <v>88</v>
      </c>
      <c r="C20" s="82">
        <v>7</v>
      </c>
      <c r="D20" s="82">
        <v>3</v>
      </c>
      <c r="E20" s="82">
        <v>3</v>
      </c>
      <c r="F20" s="77">
        <v>2</v>
      </c>
      <c r="G20" s="77">
        <v>2</v>
      </c>
      <c r="H20" s="77">
        <v>5</v>
      </c>
      <c r="I20" s="77">
        <v>0</v>
      </c>
      <c r="J20" s="77">
        <v>2</v>
      </c>
      <c r="K20" s="77">
        <v>0</v>
      </c>
      <c r="L20" s="77">
        <v>3</v>
      </c>
      <c r="M20" s="77">
        <v>4</v>
      </c>
      <c r="N20" s="77">
        <v>0</v>
      </c>
      <c r="O20" s="77">
        <v>0</v>
      </c>
      <c r="P20" s="77">
        <v>2</v>
      </c>
      <c r="Q20" s="77">
        <v>0</v>
      </c>
      <c r="R20" s="77">
        <v>7</v>
      </c>
      <c r="S20" s="77">
        <v>0</v>
      </c>
      <c r="T20" s="77">
        <v>0</v>
      </c>
      <c r="U20" s="77">
        <v>0</v>
      </c>
      <c r="V20" s="77">
        <v>1</v>
      </c>
      <c r="W20" s="77">
        <v>1</v>
      </c>
      <c r="X20" s="77">
        <v>0</v>
      </c>
      <c r="Y20" s="77">
        <v>0</v>
      </c>
      <c r="Z20" s="77">
        <v>0</v>
      </c>
      <c r="AA20" s="77">
        <v>0</v>
      </c>
      <c r="AB20" s="78">
        <v>2</v>
      </c>
      <c r="AC20" s="78">
        <v>1</v>
      </c>
      <c r="AD20" s="78">
        <v>1</v>
      </c>
      <c r="AE20" s="78">
        <v>0</v>
      </c>
      <c r="AF20" s="78">
        <v>2</v>
      </c>
      <c r="AG20" s="78">
        <v>1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1</v>
      </c>
      <c r="BC20" s="179" t="s">
        <v>419</v>
      </c>
      <c r="BD20" s="95" t="s">
        <v>419</v>
      </c>
      <c r="BE20" s="95" t="s">
        <v>419</v>
      </c>
      <c r="BF20" s="80" t="s">
        <v>57</v>
      </c>
      <c r="BG20" s="80">
        <v>150</v>
      </c>
      <c r="BH20" s="80">
        <v>2000</v>
      </c>
    </row>
    <row r="21" spans="1:60" ht="15.75" customHeight="1" x14ac:dyDescent="0.25">
      <c r="A21" s="75" t="s">
        <v>420</v>
      </c>
      <c r="B21" s="81">
        <v>34</v>
      </c>
      <c r="C21" s="82">
        <v>5</v>
      </c>
      <c r="D21" s="82">
        <v>0</v>
      </c>
      <c r="E21" s="82">
        <v>0</v>
      </c>
      <c r="F21" s="77">
        <v>2</v>
      </c>
      <c r="G21" s="77">
        <v>0</v>
      </c>
      <c r="H21" s="77">
        <v>3</v>
      </c>
      <c r="I21" s="77">
        <v>1</v>
      </c>
      <c r="J21" s="77">
        <v>1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2</v>
      </c>
      <c r="Q21" s="77">
        <v>1</v>
      </c>
      <c r="R21" s="77">
        <v>2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8">
        <v>1</v>
      </c>
      <c r="AC21" s="78">
        <v>1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9" t="s">
        <v>421</v>
      </c>
      <c r="BD21" s="79" t="s">
        <v>422</v>
      </c>
      <c r="BE21" s="180" t="s">
        <v>423</v>
      </c>
      <c r="BF21" s="80"/>
      <c r="BG21" s="80" t="s">
        <v>54</v>
      </c>
      <c r="BH21" s="80" t="s">
        <v>54</v>
      </c>
    </row>
    <row r="22" spans="1:60" x14ac:dyDescent="0.25">
      <c r="A22" s="75" t="s">
        <v>424</v>
      </c>
      <c r="B22" s="81">
        <v>5</v>
      </c>
      <c r="C22" s="82">
        <v>4</v>
      </c>
      <c r="D22" s="82">
        <v>0</v>
      </c>
      <c r="E22" s="82">
        <v>0</v>
      </c>
      <c r="F22" s="77">
        <v>0</v>
      </c>
      <c r="G22" s="77">
        <v>3</v>
      </c>
      <c r="H22" s="77">
        <v>1</v>
      </c>
      <c r="I22" s="77">
        <v>0</v>
      </c>
      <c r="J22" s="77">
        <v>3</v>
      </c>
      <c r="K22" s="77">
        <v>0</v>
      </c>
      <c r="L22" s="77">
        <v>0</v>
      </c>
      <c r="M22" s="77">
        <v>0</v>
      </c>
      <c r="N22" s="77">
        <v>0</v>
      </c>
      <c r="O22" s="77">
        <v>4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78">
        <v>0</v>
      </c>
      <c r="AW22" s="78">
        <v>0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93" t="s">
        <v>425</v>
      </c>
      <c r="BD22" s="80"/>
      <c r="BE22" s="80"/>
      <c r="BF22" s="80"/>
      <c r="BG22" s="80"/>
      <c r="BH22" s="80"/>
    </row>
    <row r="23" spans="1:60" x14ac:dyDescent="0.25">
      <c r="A23" s="75" t="s">
        <v>426</v>
      </c>
      <c r="B23" s="81">
        <v>14</v>
      </c>
      <c r="C23" s="82">
        <v>7</v>
      </c>
      <c r="D23" s="82">
        <v>1</v>
      </c>
      <c r="E23" s="82">
        <v>2</v>
      </c>
      <c r="F23" s="77">
        <v>2</v>
      </c>
      <c r="G23" s="77">
        <v>2</v>
      </c>
      <c r="H23" s="77">
        <v>2</v>
      </c>
      <c r="I23" s="77">
        <v>3</v>
      </c>
      <c r="J23" s="77">
        <v>2</v>
      </c>
      <c r="K23" s="77">
        <v>0</v>
      </c>
      <c r="L23" s="77">
        <v>1</v>
      </c>
      <c r="M23" s="77">
        <v>2</v>
      </c>
      <c r="N23" s="77">
        <v>0</v>
      </c>
      <c r="O23" s="77">
        <v>0</v>
      </c>
      <c r="P23" s="77">
        <v>4</v>
      </c>
      <c r="Q23" s="77">
        <v>0</v>
      </c>
      <c r="R23" s="77">
        <v>2</v>
      </c>
      <c r="S23" s="77">
        <v>0</v>
      </c>
      <c r="T23" s="77">
        <v>2</v>
      </c>
      <c r="U23" s="77">
        <v>2</v>
      </c>
      <c r="V23" s="77">
        <v>2</v>
      </c>
      <c r="W23" s="77">
        <v>2</v>
      </c>
      <c r="X23" s="77">
        <v>2</v>
      </c>
      <c r="Y23" s="77">
        <v>2</v>
      </c>
      <c r="Z23" s="77">
        <v>0</v>
      </c>
      <c r="AA23" s="77">
        <v>0</v>
      </c>
      <c r="AB23" s="78">
        <v>1</v>
      </c>
      <c r="AC23" s="78">
        <v>1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1</v>
      </c>
      <c r="AQ23" s="78">
        <v>1</v>
      </c>
      <c r="AR23" s="78">
        <v>0</v>
      </c>
      <c r="AS23" s="78">
        <v>0</v>
      </c>
      <c r="AT23" s="78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1</v>
      </c>
      <c r="BC23" s="93" t="s">
        <v>427</v>
      </c>
      <c r="BD23" s="93" t="s">
        <v>428</v>
      </c>
      <c r="BE23" s="93" t="s">
        <v>428</v>
      </c>
      <c r="BF23" s="80" t="s">
        <v>57</v>
      </c>
      <c r="BG23" s="80"/>
      <c r="BH23" s="80">
        <v>2000</v>
      </c>
    </row>
    <row r="24" spans="1:60" x14ac:dyDescent="0.25">
      <c r="A24" s="75" t="s">
        <v>429</v>
      </c>
      <c r="B24" s="81">
        <v>15</v>
      </c>
      <c r="C24" s="82">
        <v>5</v>
      </c>
      <c r="D24" s="82">
        <v>1</v>
      </c>
      <c r="E24" s="82">
        <v>0</v>
      </c>
      <c r="F24" s="77">
        <v>3</v>
      </c>
      <c r="G24" s="77">
        <v>1</v>
      </c>
      <c r="H24" s="77">
        <v>2</v>
      </c>
      <c r="I24" s="77">
        <v>1</v>
      </c>
      <c r="J24" s="77">
        <v>3</v>
      </c>
      <c r="K24" s="77">
        <v>3</v>
      </c>
      <c r="L24" s="77">
        <v>1</v>
      </c>
      <c r="M24" s="77">
        <v>2</v>
      </c>
      <c r="N24" s="77">
        <v>0</v>
      </c>
      <c r="O24" s="77">
        <v>5</v>
      </c>
      <c r="P24" s="77">
        <v>0</v>
      </c>
      <c r="Q24" s="77">
        <v>0</v>
      </c>
      <c r="R24" s="77">
        <v>3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8">
        <v>3</v>
      </c>
      <c r="AC24" s="78">
        <v>0</v>
      </c>
      <c r="AD24" s="78">
        <v>3</v>
      </c>
      <c r="AE24" s="78">
        <v>0</v>
      </c>
      <c r="AF24" s="78">
        <v>0</v>
      </c>
      <c r="AG24" s="78">
        <v>0</v>
      </c>
      <c r="AH24" s="78">
        <v>0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0</v>
      </c>
      <c r="AU24" s="78">
        <v>0</v>
      </c>
      <c r="AV24" s="78">
        <v>0</v>
      </c>
      <c r="AW24" s="78">
        <v>0</v>
      </c>
      <c r="AX24" s="78">
        <v>0</v>
      </c>
      <c r="AY24" s="78">
        <v>0</v>
      </c>
      <c r="AZ24" s="78">
        <v>0</v>
      </c>
      <c r="BA24" s="78">
        <v>0</v>
      </c>
      <c r="BB24" s="78">
        <v>1</v>
      </c>
      <c r="BC24" s="93" t="s">
        <v>430</v>
      </c>
      <c r="BD24" s="93" t="s">
        <v>430</v>
      </c>
      <c r="BE24" s="93" t="s">
        <v>430</v>
      </c>
      <c r="BF24" s="80" t="s">
        <v>57</v>
      </c>
      <c r="BG24" s="80" t="s">
        <v>54</v>
      </c>
      <c r="BH24" s="80">
        <v>2000</v>
      </c>
    </row>
    <row r="25" spans="1:60" x14ac:dyDescent="0.25">
      <c r="A25" s="75" t="s">
        <v>431</v>
      </c>
      <c r="B25" s="81">
        <v>8</v>
      </c>
      <c r="C25" s="82">
        <v>1</v>
      </c>
      <c r="D25" s="82">
        <v>1</v>
      </c>
      <c r="E25" s="82">
        <v>1</v>
      </c>
      <c r="F25" s="77">
        <v>0</v>
      </c>
      <c r="G25" s="77">
        <v>0</v>
      </c>
      <c r="H25" s="77">
        <v>1</v>
      </c>
      <c r="I25" s="77">
        <v>0</v>
      </c>
      <c r="J25" s="77">
        <v>0</v>
      </c>
      <c r="K25" s="77">
        <v>0</v>
      </c>
      <c r="L25" s="77">
        <v>1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8">
        <v>1</v>
      </c>
      <c r="AC25" s="78">
        <v>0</v>
      </c>
      <c r="AD25" s="78">
        <v>1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1</v>
      </c>
      <c r="BC25" s="93" t="s">
        <v>432</v>
      </c>
      <c r="BD25" s="80"/>
      <c r="BE25" s="80"/>
      <c r="BF25" s="80" t="s">
        <v>57</v>
      </c>
      <c r="BG25" s="80" t="s">
        <v>54</v>
      </c>
      <c r="BH25" s="80">
        <v>0</v>
      </c>
    </row>
    <row r="26" spans="1:60" ht="18.75" x14ac:dyDescent="0.3">
      <c r="A26" s="87" t="s">
        <v>85</v>
      </c>
      <c r="B26" s="88">
        <f t="shared" ref="B26:AG26" si="2">B27+B28+B29+B30+B31+B32</f>
        <v>164</v>
      </c>
      <c r="C26" s="88">
        <f t="shared" si="2"/>
        <v>25</v>
      </c>
      <c r="D26" s="88">
        <f t="shared" si="2"/>
        <v>9</v>
      </c>
      <c r="E26" s="88">
        <f t="shared" si="2"/>
        <v>11</v>
      </c>
      <c r="F26" s="88">
        <f t="shared" si="2"/>
        <v>9</v>
      </c>
      <c r="G26" s="88">
        <f t="shared" si="2"/>
        <v>3</v>
      </c>
      <c r="H26" s="88">
        <f t="shared" si="2"/>
        <v>4</v>
      </c>
      <c r="I26" s="88">
        <f t="shared" si="2"/>
        <v>3</v>
      </c>
      <c r="J26" s="88">
        <f t="shared" si="2"/>
        <v>15</v>
      </c>
      <c r="K26" s="88">
        <f t="shared" si="2"/>
        <v>1</v>
      </c>
      <c r="L26" s="88">
        <f t="shared" si="2"/>
        <v>9</v>
      </c>
      <c r="M26" s="88">
        <f t="shared" si="2"/>
        <v>9</v>
      </c>
      <c r="N26" s="88">
        <f t="shared" si="2"/>
        <v>1</v>
      </c>
      <c r="O26" s="88">
        <f t="shared" si="2"/>
        <v>1</v>
      </c>
      <c r="P26" s="88">
        <f t="shared" si="2"/>
        <v>0</v>
      </c>
      <c r="Q26" s="88">
        <f t="shared" si="2"/>
        <v>1</v>
      </c>
      <c r="R26" s="88">
        <f t="shared" si="2"/>
        <v>0</v>
      </c>
      <c r="S26" s="88">
        <f t="shared" si="2"/>
        <v>0</v>
      </c>
      <c r="T26" s="88">
        <f t="shared" si="2"/>
        <v>7</v>
      </c>
      <c r="U26" s="88">
        <f t="shared" si="2"/>
        <v>7</v>
      </c>
      <c r="V26" s="88">
        <f t="shared" si="2"/>
        <v>2</v>
      </c>
      <c r="W26" s="88">
        <f t="shared" si="2"/>
        <v>1</v>
      </c>
      <c r="X26" s="88">
        <f t="shared" si="2"/>
        <v>1</v>
      </c>
      <c r="Y26" s="88">
        <f t="shared" si="2"/>
        <v>1</v>
      </c>
      <c r="Z26" s="88">
        <f t="shared" si="2"/>
        <v>1</v>
      </c>
      <c r="AA26" s="88">
        <f t="shared" si="2"/>
        <v>1</v>
      </c>
      <c r="AB26" s="88">
        <f t="shared" si="2"/>
        <v>32</v>
      </c>
      <c r="AC26" s="88">
        <f t="shared" si="2"/>
        <v>14</v>
      </c>
      <c r="AD26" s="88">
        <f t="shared" si="2"/>
        <v>18</v>
      </c>
      <c r="AE26" s="88">
        <f t="shared" si="2"/>
        <v>0</v>
      </c>
      <c r="AF26" s="88">
        <f t="shared" si="2"/>
        <v>0</v>
      </c>
      <c r="AG26" s="88">
        <f t="shared" si="2"/>
        <v>0</v>
      </c>
      <c r="AH26" s="88">
        <f t="shared" ref="AH26:BM26" si="3">AH27+AH28+AH29+AH30+AH31+AH32</f>
        <v>10</v>
      </c>
      <c r="AI26" s="88">
        <f t="shared" si="3"/>
        <v>12</v>
      </c>
      <c r="AJ26" s="88">
        <f t="shared" si="3"/>
        <v>9</v>
      </c>
      <c r="AK26" s="88">
        <f t="shared" si="3"/>
        <v>9</v>
      </c>
      <c r="AL26" s="88">
        <f t="shared" si="3"/>
        <v>11</v>
      </c>
      <c r="AM26" s="88">
        <f t="shared" si="3"/>
        <v>11</v>
      </c>
      <c r="AN26" s="88">
        <f t="shared" si="3"/>
        <v>4</v>
      </c>
      <c r="AO26" s="88">
        <f t="shared" si="3"/>
        <v>4</v>
      </c>
      <c r="AP26" s="88">
        <f t="shared" si="3"/>
        <v>13</v>
      </c>
      <c r="AQ26" s="88">
        <f t="shared" si="3"/>
        <v>32</v>
      </c>
      <c r="AR26" s="88">
        <f t="shared" si="3"/>
        <v>0</v>
      </c>
      <c r="AS26" s="88">
        <f t="shared" si="3"/>
        <v>0</v>
      </c>
      <c r="AT26" s="88">
        <f t="shared" si="3"/>
        <v>2</v>
      </c>
      <c r="AU26" s="88">
        <f t="shared" si="3"/>
        <v>2</v>
      </c>
      <c r="AV26" s="88">
        <f t="shared" si="3"/>
        <v>0</v>
      </c>
      <c r="AW26" s="88">
        <f t="shared" si="3"/>
        <v>0</v>
      </c>
      <c r="AX26" s="88">
        <f t="shared" si="3"/>
        <v>3</v>
      </c>
      <c r="AY26" s="88">
        <f t="shared" si="3"/>
        <v>0</v>
      </c>
      <c r="AZ26" s="88">
        <f t="shared" si="3"/>
        <v>0</v>
      </c>
      <c r="BA26" s="88">
        <f t="shared" si="3"/>
        <v>0</v>
      </c>
      <c r="BB26" s="88">
        <f t="shared" si="3"/>
        <v>15</v>
      </c>
      <c r="BC26" s="69"/>
      <c r="BD26" s="69"/>
      <c r="BE26" s="69"/>
      <c r="BF26" s="69"/>
      <c r="BG26" s="69"/>
      <c r="BH26" s="69"/>
    </row>
    <row r="27" spans="1:60" x14ac:dyDescent="0.25">
      <c r="A27" s="89" t="s">
        <v>433</v>
      </c>
      <c r="B27" s="90">
        <v>33</v>
      </c>
      <c r="C27" s="91">
        <v>2</v>
      </c>
      <c r="D27" s="91">
        <v>2</v>
      </c>
      <c r="E27" s="91">
        <v>0</v>
      </c>
      <c r="F27" s="91">
        <v>2</v>
      </c>
      <c r="G27" s="91">
        <v>0</v>
      </c>
      <c r="H27" s="91">
        <v>0</v>
      </c>
      <c r="I27" s="91">
        <v>0</v>
      </c>
      <c r="J27" s="91">
        <v>2</v>
      </c>
      <c r="K27" s="91">
        <v>0</v>
      </c>
      <c r="L27" s="91">
        <v>2</v>
      </c>
      <c r="M27" s="91">
        <v>2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2</v>
      </c>
      <c r="U27" s="91">
        <v>2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2">
        <v>2</v>
      </c>
      <c r="AC27" s="92">
        <v>2</v>
      </c>
      <c r="AD27" s="92">
        <v>0</v>
      </c>
      <c r="AE27" s="92">
        <v>0</v>
      </c>
      <c r="AF27" s="92">
        <v>0</v>
      </c>
      <c r="AG27" s="92">
        <v>0</v>
      </c>
      <c r="AH27" s="92">
        <v>2</v>
      </c>
      <c r="AI27" s="92">
        <v>2</v>
      </c>
      <c r="AJ27" s="92">
        <v>2</v>
      </c>
      <c r="AK27" s="92">
        <v>2</v>
      </c>
      <c r="AL27" s="92">
        <v>2</v>
      </c>
      <c r="AM27" s="92">
        <v>2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0</v>
      </c>
      <c r="BC27" s="93" t="s">
        <v>434</v>
      </c>
      <c r="BD27" s="80"/>
      <c r="BE27" s="93" t="s">
        <v>434</v>
      </c>
      <c r="BF27" s="80" t="s">
        <v>57</v>
      </c>
      <c r="BG27" s="80"/>
      <c r="BH27" s="80">
        <v>2000</v>
      </c>
    </row>
    <row r="28" spans="1:60" x14ac:dyDescent="0.25">
      <c r="A28" s="89" t="s">
        <v>435</v>
      </c>
      <c r="B28" s="90">
        <v>30</v>
      </c>
      <c r="C28" s="91">
        <v>2</v>
      </c>
      <c r="D28" s="91">
        <v>0</v>
      </c>
      <c r="E28" s="91">
        <v>1</v>
      </c>
      <c r="F28" s="91">
        <v>0</v>
      </c>
      <c r="G28" s="91">
        <v>0</v>
      </c>
      <c r="H28" s="91">
        <v>1</v>
      </c>
      <c r="I28" s="91">
        <v>0</v>
      </c>
      <c r="J28" s="91">
        <v>0</v>
      </c>
      <c r="K28" s="91">
        <v>1</v>
      </c>
      <c r="L28" s="91">
        <v>0</v>
      </c>
      <c r="M28" s="91">
        <v>1</v>
      </c>
      <c r="N28" s="91">
        <v>0</v>
      </c>
      <c r="O28" s="91">
        <v>1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2">
        <v>2</v>
      </c>
      <c r="AC28" s="92">
        <v>1</v>
      </c>
      <c r="AD28" s="92">
        <v>1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1</v>
      </c>
      <c r="AY28" s="92">
        <v>0</v>
      </c>
      <c r="AZ28" s="92">
        <v>0</v>
      </c>
      <c r="BA28" s="92">
        <v>0</v>
      </c>
      <c r="BB28" s="92">
        <v>1</v>
      </c>
      <c r="BC28" s="93" t="s">
        <v>436</v>
      </c>
      <c r="BD28" s="93" t="s">
        <v>436</v>
      </c>
      <c r="BE28" s="93" t="s">
        <v>437</v>
      </c>
      <c r="BF28" s="80" t="s">
        <v>57</v>
      </c>
      <c r="BG28" s="80">
        <v>600</v>
      </c>
      <c r="BH28" s="80" t="s">
        <v>54</v>
      </c>
    </row>
    <row r="29" spans="1:60" x14ac:dyDescent="0.25">
      <c r="A29" s="89" t="s">
        <v>438</v>
      </c>
      <c r="B29" s="90">
        <v>25</v>
      </c>
      <c r="C29" s="91">
        <v>2</v>
      </c>
      <c r="D29" s="91">
        <v>2</v>
      </c>
      <c r="E29" s="91">
        <v>1</v>
      </c>
      <c r="F29" s="91">
        <v>1</v>
      </c>
      <c r="G29" s="91">
        <v>0</v>
      </c>
      <c r="H29" s="91">
        <v>0</v>
      </c>
      <c r="I29" s="91">
        <v>0</v>
      </c>
      <c r="J29" s="91">
        <v>2</v>
      </c>
      <c r="K29" s="91">
        <v>0</v>
      </c>
      <c r="L29" s="91">
        <v>2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2">
        <v>2</v>
      </c>
      <c r="AC29" s="92">
        <v>1</v>
      </c>
      <c r="AD29" s="92">
        <v>1</v>
      </c>
      <c r="AE29" s="92">
        <v>0</v>
      </c>
      <c r="AF29" s="92">
        <v>0</v>
      </c>
      <c r="AG29" s="92">
        <v>0</v>
      </c>
      <c r="AH29" s="92">
        <v>2</v>
      </c>
      <c r="AI29" s="92">
        <v>2</v>
      </c>
      <c r="AJ29" s="92">
        <v>2</v>
      </c>
      <c r="AK29" s="92">
        <v>2</v>
      </c>
      <c r="AL29" s="92">
        <v>1</v>
      </c>
      <c r="AM29" s="92">
        <v>1</v>
      </c>
      <c r="AN29" s="92">
        <v>0</v>
      </c>
      <c r="AO29" s="92">
        <v>0</v>
      </c>
      <c r="AP29" s="92">
        <v>2</v>
      </c>
      <c r="AQ29" s="92">
        <v>2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2">
        <v>0</v>
      </c>
      <c r="BA29" s="92">
        <v>0</v>
      </c>
      <c r="BB29" s="92">
        <v>0</v>
      </c>
      <c r="BC29" s="93" t="s">
        <v>439</v>
      </c>
      <c r="BD29" s="80"/>
      <c r="BE29" s="80"/>
      <c r="BF29" s="80" t="s">
        <v>57</v>
      </c>
      <c r="BG29" s="80" t="s">
        <v>54</v>
      </c>
      <c r="BH29" s="80">
        <v>2000</v>
      </c>
    </row>
    <row r="30" spans="1:60" x14ac:dyDescent="0.25">
      <c r="A30" s="89" t="s">
        <v>440</v>
      </c>
      <c r="B30" s="90">
        <v>26</v>
      </c>
      <c r="C30" s="91">
        <v>5</v>
      </c>
      <c r="D30" s="91">
        <v>3</v>
      </c>
      <c r="E30" s="91">
        <v>3</v>
      </c>
      <c r="F30" s="91">
        <v>2</v>
      </c>
      <c r="G30" s="91">
        <v>0</v>
      </c>
      <c r="H30" s="91">
        <v>0</v>
      </c>
      <c r="I30" s="91">
        <v>1</v>
      </c>
      <c r="J30" s="91">
        <v>4</v>
      </c>
      <c r="K30" s="91">
        <v>0</v>
      </c>
      <c r="L30" s="91">
        <v>3</v>
      </c>
      <c r="M30" s="91">
        <v>2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5</v>
      </c>
      <c r="U30" s="91">
        <v>5</v>
      </c>
      <c r="V30" s="91">
        <v>1</v>
      </c>
      <c r="W30" s="91">
        <v>1</v>
      </c>
      <c r="X30" s="91">
        <v>1</v>
      </c>
      <c r="Y30" s="91">
        <v>1</v>
      </c>
      <c r="Z30" s="91">
        <v>1</v>
      </c>
      <c r="AA30" s="91">
        <v>1</v>
      </c>
      <c r="AB30" s="92">
        <v>5</v>
      </c>
      <c r="AC30" s="92">
        <v>2</v>
      </c>
      <c r="AD30" s="92">
        <v>3</v>
      </c>
      <c r="AE30" s="92">
        <v>0</v>
      </c>
      <c r="AF30" s="92">
        <v>0</v>
      </c>
      <c r="AG30" s="92">
        <v>0</v>
      </c>
      <c r="AH30" s="92">
        <v>5</v>
      </c>
      <c r="AI30" s="92">
        <v>5</v>
      </c>
      <c r="AJ30" s="92">
        <v>5</v>
      </c>
      <c r="AK30" s="92">
        <v>5</v>
      </c>
      <c r="AL30" s="92">
        <v>5</v>
      </c>
      <c r="AM30" s="92">
        <v>5</v>
      </c>
      <c r="AN30" s="92">
        <v>4</v>
      </c>
      <c r="AO30" s="92">
        <v>4</v>
      </c>
      <c r="AP30" s="92">
        <v>5</v>
      </c>
      <c r="AQ30" s="92">
        <v>5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1</v>
      </c>
      <c r="BC30" s="93" t="s">
        <v>441</v>
      </c>
      <c r="BD30" s="80"/>
      <c r="BE30" s="93" t="s">
        <v>442</v>
      </c>
      <c r="BF30" s="80"/>
      <c r="BG30" s="80" t="s">
        <v>54</v>
      </c>
      <c r="BH30" s="80">
        <v>2000</v>
      </c>
    </row>
    <row r="31" spans="1:60" x14ac:dyDescent="0.25">
      <c r="A31" s="89" t="s">
        <v>443</v>
      </c>
      <c r="B31" s="90">
        <v>18</v>
      </c>
      <c r="C31" s="91">
        <v>3</v>
      </c>
      <c r="D31" s="91">
        <v>0</v>
      </c>
      <c r="E31" s="91">
        <v>1</v>
      </c>
      <c r="F31" s="91">
        <v>1</v>
      </c>
      <c r="G31" s="91">
        <v>1</v>
      </c>
      <c r="H31" s="91">
        <v>0</v>
      </c>
      <c r="I31" s="91">
        <v>2</v>
      </c>
      <c r="J31" s="91">
        <v>1</v>
      </c>
      <c r="K31" s="91">
        <v>0</v>
      </c>
      <c r="L31" s="91">
        <v>0</v>
      </c>
      <c r="M31" s="91">
        <v>2</v>
      </c>
      <c r="N31" s="91">
        <v>1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1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2">
        <v>3</v>
      </c>
      <c r="AC31" s="92">
        <v>0</v>
      </c>
      <c r="AD31" s="92">
        <v>3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3</v>
      </c>
      <c r="BC31" s="93" t="s">
        <v>444</v>
      </c>
      <c r="BD31" s="93" t="s">
        <v>445</v>
      </c>
      <c r="BE31" s="93" t="s">
        <v>446</v>
      </c>
      <c r="BF31" s="80" t="s">
        <v>57</v>
      </c>
      <c r="BG31" s="80" t="s">
        <v>54</v>
      </c>
      <c r="BH31" s="80" t="s">
        <v>54</v>
      </c>
    </row>
    <row r="32" spans="1:60" ht="18" customHeight="1" x14ac:dyDescent="0.25">
      <c r="A32" s="89" t="s">
        <v>447</v>
      </c>
      <c r="B32" s="90">
        <v>32</v>
      </c>
      <c r="C32" s="91">
        <v>11</v>
      </c>
      <c r="D32" s="91">
        <v>2</v>
      </c>
      <c r="E32" s="91">
        <v>5</v>
      </c>
      <c r="F32" s="91">
        <v>3</v>
      </c>
      <c r="G32" s="91">
        <v>2</v>
      </c>
      <c r="H32" s="91">
        <v>3</v>
      </c>
      <c r="I32" s="91">
        <v>0</v>
      </c>
      <c r="J32" s="91">
        <v>6</v>
      </c>
      <c r="K32" s="91">
        <v>0</v>
      </c>
      <c r="L32" s="91">
        <v>2</v>
      </c>
      <c r="M32" s="91">
        <v>2</v>
      </c>
      <c r="N32" s="91">
        <v>0</v>
      </c>
      <c r="O32" s="91">
        <v>0</v>
      </c>
      <c r="P32" s="91">
        <v>0</v>
      </c>
      <c r="Q32" s="91">
        <v>1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2">
        <v>18</v>
      </c>
      <c r="AC32" s="92">
        <v>8</v>
      </c>
      <c r="AD32" s="92">
        <v>10</v>
      </c>
      <c r="AE32" s="92">
        <v>0</v>
      </c>
      <c r="AF32" s="92">
        <v>0</v>
      </c>
      <c r="AG32" s="92">
        <v>0</v>
      </c>
      <c r="AH32" s="92">
        <v>1</v>
      </c>
      <c r="AI32" s="92">
        <v>3</v>
      </c>
      <c r="AJ32" s="92">
        <v>0</v>
      </c>
      <c r="AK32" s="92">
        <v>0</v>
      </c>
      <c r="AL32" s="92">
        <v>3</v>
      </c>
      <c r="AM32" s="92">
        <v>3</v>
      </c>
      <c r="AN32" s="92">
        <v>0</v>
      </c>
      <c r="AO32" s="92">
        <v>0</v>
      </c>
      <c r="AP32" s="92">
        <v>6</v>
      </c>
      <c r="AQ32" s="92">
        <v>25</v>
      </c>
      <c r="AR32" s="92">
        <v>0</v>
      </c>
      <c r="AS32" s="92">
        <v>0</v>
      </c>
      <c r="AT32" s="92">
        <v>2</v>
      </c>
      <c r="AU32" s="92">
        <v>2</v>
      </c>
      <c r="AV32" s="92">
        <v>0</v>
      </c>
      <c r="AW32" s="92">
        <v>0</v>
      </c>
      <c r="AX32" s="92">
        <v>2</v>
      </c>
      <c r="AY32" s="92">
        <v>0</v>
      </c>
      <c r="AZ32" s="92">
        <v>0</v>
      </c>
      <c r="BA32" s="92">
        <v>0</v>
      </c>
      <c r="BB32" s="92">
        <v>10</v>
      </c>
      <c r="BC32" s="93" t="s">
        <v>448</v>
      </c>
      <c r="BD32" s="80"/>
      <c r="BE32" s="80"/>
      <c r="BF32" s="80" t="s">
        <v>57</v>
      </c>
      <c r="BG32" s="80">
        <v>1500</v>
      </c>
      <c r="BH32" s="80">
        <v>2000</v>
      </c>
    </row>
    <row r="33" spans="1:60" ht="18.75" x14ac:dyDescent="0.3">
      <c r="A33" s="87" t="s">
        <v>90</v>
      </c>
      <c r="B33" s="88">
        <f t="shared" ref="B33:AG33" si="4">B34+B35+B36+B37</f>
        <v>92</v>
      </c>
      <c r="C33" s="88">
        <f t="shared" si="4"/>
        <v>23</v>
      </c>
      <c r="D33" s="88">
        <f t="shared" si="4"/>
        <v>1</v>
      </c>
      <c r="E33" s="88">
        <f t="shared" si="4"/>
        <v>11</v>
      </c>
      <c r="F33" s="88">
        <f t="shared" si="4"/>
        <v>3</v>
      </c>
      <c r="G33" s="88">
        <f t="shared" si="4"/>
        <v>3</v>
      </c>
      <c r="H33" s="88">
        <f t="shared" si="4"/>
        <v>6</v>
      </c>
      <c r="I33" s="88">
        <f t="shared" si="4"/>
        <v>4</v>
      </c>
      <c r="J33" s="88">
        <f t="shared" si="4"/>
        <v>12</v>
      </c>
      <c r="K33" s="88">
        <f t="shared" si="4"/>
        <v>4</v>
      </c>
      <c r="L33" s="88">
        <f t="shared" si="4"/>
        <v>1</v>
      </c>
      <c r="M33" s="88">
        <f t="shared" si="4"/>
        <v>8</v>
      </c>
      <c r="N33" s="88">
        <f t="shared" si="4"/>
        <v>0</v>
      </c>
      <c r="O33" s="88">
        <f t="shared" si="4"/>
        <v>0</v>
      </c>
      <c r="P33" s="88">
        <f t="shared" si="4"/>
        <v>7</v>
      </c>
      <c r="Q33" s="88">
        <f t="shared" si="4"/>
        <v>1</v>
      </c>
      <c r="R33" s="88">
        <f t="shared" si="4"/>
        <v>0</v>
      </c>
      <c r="S33" s="88">
        <f t="shared" si="4"/>
        <v>0</v>
      </c>
      <c r="T33" s="88">
        <f t="shared" si="4"/>
        <v>5</v>
      </c>
      <c r="U33" s="88">
        <f t="shared" si="4"/>
        <v>5</v>
      </c>
      <c r="V33" s="88">
        <f t="shared" si="4"/>
        <v>2</v>
      </c>
      <c r="W33" s="88">
        <f t="shared" si="4"/>
        <v>2</v>
      </c>
      <c r="X33" s="88">
        <f t="shared" si="4"/>
        <v>0</v>
      </c>
      <c r="Y33" s="88">
        <f t="shared" si="4"/>
        <v>0</v>
      </c>
      <c r="Z33" s="88">
        <f t="shared" si="4"/>
        <v>0</v>
      </c>
      <c r="AA33" s="88">
        <f t="shared" si="4"/>
        <v>0</v>
      </c>
      <c r="AB33" s="88">
        <f t="shared" si="4"/>
        <v>12</v>
      </c>
      <c r="AC33" s="88">
        <f t="shared" si="4"/>
        <v>7</v>
      </c>
      <c r="AD33" s="88">
        <f t="shared" si="4"/>
        <v>4</v>
      </c>
      <c r="AE33" s="88">
        <f t="shared" si="4"/>
        <v>0</v>
      </c>
      <c r="AF33" s="88">
        <f t="shared" si="4"/>
        <v>0</v>
      </c>
      <c r="AG33" s="88">
        <f t="shared" si="4"/>
        <v>0</v>
      </c>
      <c r="AH33" s="88">
        <f t="shared" ref="AH33:BM33" si="5">AH34+AH35+AH36+AH37</f>
        <v>0</v>
      </c>
      <c r="AI33" s="88">
        <f t="shared" si="5"/>
        <v>0</v>
      </c>
      <c r="AJ33" s="88">
        <f t="shared" si="5"/>
        <v>1</v>
      </c>
      <c r="AK33" s="88">
        <f t="shared" si="5"/>
        <v>1</v>
      </c>
      <c r="AL33" s="88">
        <f t="shared" si="5"/>
        <v>1</v>
      </c>
      <c r="AM33" s="88">
        <f t="shared" si="5"/>
        <v>1</v>
      </c>
      <c r="AN33" s="88">
        <f t="shared" si="5"/>
        <v>0</v>
      </c>
      <c r="AO33" s="88">
        <f t="shared" si="5"/>
        <v>0</v>
      </c>
      <c r="AP33" s="88">
        <f t="shared" si="5"/>
        <v>7</v>
      </c>
      <c r="AQ33" s="88">
        <f t="shared" si="5"/>
        <v>7</v>
      </c>
      <c r="AR33" s="88">
        <f t="shared" si="5"/>
        <v>5</v>
      </c>
      <c r="AS33" s="88">
        <f t="shared" si="5"/>
        <v>5</v>
      </c>
      <c r="AT33" s="88">
        <f t="shared" si="5"/>
        <v>0</v>
      </c>
      <c r="AU33" s="88">
        <f t="shared" si="5"/>
        <v>0</v>
      </c>
      <c r="AV33" s="88">
        <f t="shared" si="5"/>
        <v>0</v>
      </c>
      <c r="AW33" s="88">
        <f t="shared" si="5"/>
        <v>0</v>
      </c>
      <c r="AX33" s="88">
        <f t="shared" si="5"/>
        <v>1</v>
      </c>
      <c r="AY33" s="88">
        <f t="shared" si="5"/>
        <v>0</v>
      </c>
      <c r="AZ33" s="88">
        <f t="shared" si="5"/>
        <v>0</v>
      </c>
      <c r="BA33" s="88">
        <f t="shared" si="5"/>
        <v>0</v>
      </c>
      <c r="BB33" s="88">
        <f t="shared" si="5"/>
        <v>13</v>
      </c>
      <c r="BC33" s="69"/>
      <c r="BD33" s="69"/>
      <c r="BE33" s="69"/>
      <c r="BF33" s="69"/>
      <c r="BG33" s="69"/>
      <c r="BH33" s="69"/>
    </row>
    <row r="34" spans="1:60" ht="17.25" customHeight="1" x14ac:dyDescent="0.25">
      <c r="A34" s="89" t="s">
        <v>449</v>
      </c>
      <c r="B34" s="170">
        <v>14</v>
      </c>
      <c r="C34" s="38">
        <v>6</v>
      </c>
      <c r="D34" s="38">
        <v>0</v>
      </c>
      <c r="E34" s="38">
        <v>4</v>
      </c>
      <c r="F34" s="38">
        <v>0</v>
      </c>
      <c r="G34" s="38">
        <v>0</v>
      </c>
      <c r="H34" s="38">
        <v>2</v>
      </c>
      <c r="I34" s="38">
        <v>2</v>
      </c>
      <c r="J34" s="38">
        <v>2</v>
      </c>
      <c r="K34" s="38">
        <v>0</v>
      </c>
      <c r="L34" s="38">
        <v>0</v>
      </c>
      <c r="M34" s="38">
        <v>4</v>
      </c>
      <c r="N34" s="38">
        <v>0</v>
      </c>
      <c r="O34" s="38">
        <v>0</v>
      </c>
      <c r="P34" s="38">
        <v>2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9">
        <v>4</v>
      </c>
      <c r="AC34" s="39">
        <v>4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1</v>
      </c>
      <c r="AS34" s="39">
        <v>1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4</v>
      </c>
      <c r="BC34" s="181" t="s">
        <v>450</v>
      </c>
      <c r="BD34" s="21"/>
      <c r="BE34" s="182" t="s">
        <v>451</v>
      </c>
      <c r="BF34" s="21" t="s">
        <v>57</v>
      </c>
      <c r="BG34" s="21">
        <v>1340</v>
      </c>
      <c r="BH34" s="21" t="s">
        <v>54</v>
      </c>
    </row>
    <row r="35" spans="1:60" ht="30" x14ac:dyDescent="0.25">
      <c r="A35" s="89" t="s">
        <v>452</v>
      </c>
      <c r="B35" s="90">
        <v>21</v>
      </c>
      <c r="C35" s="91">
        <v>8</v>
      </c>
      <c r="D35" s="91">
        <v>1</v>
      </c>
      <c r="E35" s="91">
        <v>3</v>
      </c>
      <c r="F35" s="91">
        <v>2</v>
      </c>
      <c r="G35" s="91">
        <v>1</v>
      </c>
      <c r="H35" s="91">
        <v>1</v>
      </c>
      <c r="I35" s="38">
        <v>0</v>
      </c>
      <c r="J35" s="38">
        <v>7</v>
      </c>
      <c r="K35" s="38">
        <v>4</v>
      </c>
      <c r="L35" s="38">
        <v>1</v>
      </c>
      <c r="M35" s="38">
        <v>3</v>
      </c>
      <c r="N35" s="38">
        <v>0</v>
      </c>
      <c r="O35" s="38">
        <v>0</v>
      </c>
      <c r="P35" s="38">
        <v>3</v>
      </c>
      <c r="Q35" s="38">
        <v>0</v>
      </c>
      <c r="R35" s="38">
        <v>0</v>
      </c>
      <c r="S35" s="38">
        <v>0</v>
      </c>
      <c r="T35" s="38">
        <v>5</v>
      </c>
      <c r="U35" s="38">
        <v>5</v>
      </c>
      <c r="V35" s="38">
        <v>1</v>
      </c>
      <c r="W35" s="38">
        <v>1</v>
      </c>
      <c r="X35" s="38">
        <v>0</v>
      </c>
      <c r="Y35" s="38">
        <v>0</v>
      </c>
      <c r="Z35" s="38">
        <v>0</v>
      </c>
      <c r="AA35" s="38">
        <v>0</v>
      </c>
      <c r="AB35" s="39">
        <v>5</v>
      </c>
      <c r="AC35" s="39">
        <v>1</v>
      </c>
      <c r="AD35" s="39">
        <v>4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5</v>
      </c>
      <c r="AQ35" s="39">
        <v>5</v>
      </c>
      <c r="AR35" s="39">
        <v>4</v>
      </c>
      <c r="AS35" s="39">
        <v>4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5</v>
      </c>
      <c r="BC35" s="23" t="s">
        <v>453</v>
      </c>
      <c r="BD35" s="23" t="s">
        <v>453</v>
      </c>
      <c r="BE35" s="21"/>
      <c r="BF35" s="23" t="s">
        <v>454</v>
      </c>
      <c r="BG35" s="21">
        <v>2243</v>
      </c>
      <c r="BH35" s="21">
        <v>2000</v>
      </c>
    </row>
    <row r="36" spans="1:60" x14ac:dyDescent="0.25">
      <c r="A36" s="89" t="s">
        <v>455</v>
      </c>
      <c r="B36" s="90">
        <v>19</v>
      </c>
      <c r="C36" s="91">
        <v>8</v>
      </c>
      <c r="D36" s="91">
        <v>0</v>
      </c>
      <c r="E36" s="91">
        <v>4</v>
      </c>
      <c r="F36" s="91">
        <v>1</v>
      </c>
      <c r="G36" s="91">
        <v>2</v>
      </c>
      <c r="H36" s="91">
        <v>3</v>
      </c>
      <c r="I36" s="38">
        <v>2</v>
      </c>
      <c r="J36" s="38">
        <v>3</v>
      </c>
      <c r="K36" s="38">
        <v>0</v>
      </c>
      <c r="L36" s="38">
        <v>0</v>
      </c>
      <c r="M36" s="38">
        <v>1</v>
      </c>
      <c r="N36" s="38">
        <v>0</v>
      </c>
      <c r="O36" s="38">
        <v>0</v>
      </c>
      <c r="P36" s="38">
        <v>2</v>
      </c>
      <c r="Q36" s="38">
        <v>1</v>
      </c>
      <c r="R36" s="38">
        <v>0</v>
      </c>
      <c r="S36" s="38">
        <v>0</v>
      </c>
      <c r="T36" s="38">
        <v>0</v>
      </c>
      <c r="U36" s="38">
        <v>0</v>
      </c>
      <c r="V36" s="38">
        <v>1</v>
      </c>
      <c r="W36" s="38">
        <v>1</v>
      </c>
      <c r="X36" s="38">
        <v>0</v>
      </c>
      <c r="Y36" s="38">
        <v>0</v>
      </c>
      <c r="Z36" s="38">
        <v>0</v>
      </c>
      <c r="AA36" s="38">
        <v>0</v>
      </c>
      <c r="AB36" s="39">
        <v>3</v>
      </c>
      <c r="AC36" s="39">
        <v>2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1</v>
      </c>
      <c r="AK36" s="39">
        <v>1</v>
      </c>
      <c r="AL36" s="39">
        <v>1</v>
      </c>
      <c r="AM36" s="39">
        <v>1</v>
      </c>
      <c r="AN36" s="39">
        <v>0</v>
      </c>
      <c r="AO36" s="39">
        <v>0</v>
      </c>
      <c r="AP36" s="39">
        <v>2</v>
      </c>
      <c r="AQ36" s="39">
        <v>2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1</v>
      </c>
      <c r="AY36" s="39">
        <v>0</v>
      </c>
      <c r="AZ36" s="39">
        <v>0</v>
      </c>
      <c r="BA36" s="39">
        <v>0</v>
      </c>
      <c r="BB36" s="39">
        <v>3</v>
      </c>
      <c r="BC36" s="23" t="s">
        <v>456</v>
      </c>
      <c r="BD36" s="23" t="s">
        <v>456</v>
      </c>
      <c r="BE36" s="23" t="s">
        <v>457</v>
      </c>
      <c r="BF36" s="21" t="s">
        <v>57</v>
      </c>
      <c r="BG36" s="21">
        <v>1240</v>
      </c>
      <c r="BH36" s="21" t="s">
        <v>54</v>
      </c>
    </row>
    <row r="37" spans="1:60" x14ac:dyDescent="0.25">
      <c r="A37" s="89" t="s">
        <v>458</v>
      </c>
      <c r="B37" s="90">
        <v>38</v>
      </c>
      <c r="C37" s="91">
        <v>1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1</v>
      </c>
      <c r="BC37" s="23" t="s">
        <v>459</v>
      </c>
      <c r="BD37" s="21"/>
      <c r="BE37" s="21"/>
      <c r="BF37" s="21"/>
      <c r="BG37" s="21"/>
      <c r="BH37" s="21"/>
    </row>
    <row r="38" spans="1:60" ht="18.75" x14ac:dyDescent="0.3">
      <c r="A38" s="97" t="s">
        <v>93</v>
      </c>
      <c r="B38" s="88">
        <f t="shared" ref="B38:AG38" si="6">B33+B26+B10</f>
        <v>770</v>
      </c>
      <c r="C38" s="88">
        <f t="shared" si="6"/>
        <v>161</v>
      </c>
      <c r="D38" s="88">
        <f t="shared" si="6"/>
        <v>30</v>
      </c>
      <c r="E38" s="88">
        <f t="shared" si="6"/>
        <v>50</v>
      </c>
      <c r="F38" s="88">
        <f t="shared" si="6"/>
        <v>32</v>
      </c>
      <c r="G38" s="88">
        <f t="shared" si="6"/>
        <v>46</v>
      </c>
      <c r="H38" s="88">
        <f t="shared" si="6"/>
        <v>68</v>
      </c>
      <c r="I38" s="88">
        <f t="shared" si="6"/>
        <v>16</v>
      </c>
      <c r="J38" s="88">
        <f t="shared" si="6"/>
        <v>72</v>
      </c>
      <c r="K38" s="88">
        <f t="shared" si="6"/>
        <v>15</v>
      </c>
      <c r="L38" s="88">
        <f t="shared" si="6"/>
        <v>30</v>
      </c>
      <c r="M38" s="88">
        <f t="shared" si="6"/>
        <v>38</v>
      </c>
      <c r="N38" s="88">
        <f t="shared" si="6"/>
        <v>6</v>
      </c>
      <c r="O38" s="88">
        <f t="shared" si="6"/>
        <v>16</v>
      </c>
      <c r="P38" s="88">
        <f t="shared" si="6"/>
        <v>44</v>
      </c>
      <c r="Q38" s="88">
        <f t="shared" si="6"/>
        <v>6</v>
      </c>
      <c r="R38" s="88">
        <f t="shared" si="6"/>
        <v>26</v>
      </c>
      <c r="S38" s="88">
        <f t="shared" si="6"/>
        <v>1</v>
      </c>
      <c r="T38" s="88">
        <f t="shared" si="6"/>
        <v>16</v>
      </c>
      <c r="U38" s="88">
        <f t="shared" si="6"/>
        <v>33</v>
      </c>
      <c r="V38" s="88">
        <f t="shared" si="6"/>
        <v>10</v>
      </c>
      <c r="W38" s="88">
        <f t="shared" si="6"/>
        <v>9</v>
      </c>
      <c r="X38" s="88">
        <f t="shared" si="6"/>
        <v>12</v>
      </c>
      <c r="Y38" s="88">
        <f t="shared" si="6"/>
        <v>16</v>
      </c>
      <c r="Z38" s="88">
        <f t="shared" si="6"/>
        <v>2</v>
      </c>
      <c r="AA38" s="88">
        <f t="shared" si="6"/>
        <v>2</v>
      </c>
      <c r="AB38" s="88">
        <f t="shared" si="6"/>
        <v>88</v>
      </c>
      <c r="AC38" s="88">
        <f t="shared" si="6"/>
        <v>45</v>
      </c>
      <c r="AD38" s="88">
        <f t="shared" si="6"/>
        <v>39</v>
      </c>
      <c r="AE38" s="88">
        <f t="shared" si="6"/>
        <v>0</v>
      </c>
      <c r="AF38" s="88">
        <f t="shared" si="6"/>
        <v>5</v>
      </c>
      <c r="AG38" s="88">
        <f t="shared" si="6"/>
        <v>3</v>
      </c>
      <c r="AH38" s="88">
        <f t="shared" ref="AH38:BB38" si="7">AH33+AH26+AH10</f>
        <v>11</v>
      </c>
      <c r="AI38" s="88">
        <f t="shared" si="7"/>
        <v>31</v>
      </c>
      <c r="AJ38" s="88">
        <f t="shared" si="7"/>
        <v>11</v>
      </c>
      <c r="AK38" s="88">
        <f t="shared" si="7"/>
        <v>11</v>
      </c>
      <c r="AL38" s="88">
        <f t="shared" si="7"/>
        <v>18</v>
      </c>
      <c r="AM38" s="88">
        <f t="shared" si="7"/>
        <v>23</v>
      </c>
      <c r="AN38" s="88">
        <f t="shared" si="7"/>
        <v>6</v>
      </c>
      <c r="AO38" s="88">
        <f t="shared" si="7"/>
        <v>6</v>
      </c>
      <c r="AP38" s="88">
        <f t="shared" si="7"/>
        <v>29</v>
      </c>
      <c r="AQ38" s="88">
        <f t="shared" si="7"/>
        <v>48</v>
      </c>
      <c r="AR38" s="88">
        <f t="shared" si="7"/>
        <v>5</v>
      </c>
      <c r="AS38" s="88">
        <f t="shared" si="7"/>
        <v>5</v>
      </c>
      <c r="AT38" s="88">
        <f t="shared" si="7"/>
        <v>3</v>
      </c>
      <c r="AU38" s="88">
        <f t="shared" si="7"/>
        <v>3</v>
      </c>
      <c r="AV38" s="88">
        <f t="shared" si="7"/>
        <v>0</v>
      </c>
      <c r="AW38" s="88">
        <f t="shared" si="7"/>
        <v>0</v>
      </c>
      <c r="AX38" s="88">
        <f t="shared" si="7"/>
        <v>5</v>
      </c>
      <c r="AY38" s="88">
        <f t="shared" si="7"/>
        <v>1</v>
      </c>
      <c r="AZ38" s="88">
        <f t="shared" si="7"/>
        <v>0</v>
      </c>
      <c r="BA38" s="88" t="e">
        <f t="shared" si="7"/>
        <v>#VALUE!</v>
      </c>
      <c r="BB38" s="88">
        <f t="shared" si="7"/>
        <v>37</v>
      </c>
      <c r="BC38" s="69"/>
      <c r="BD38" s="69"/>
      <c r="BE38" s="69"/>
      <c r="BF38" s="69"/>
      <c r="BG38" s="69"/>
      <c r="BH38" s="69"/>
    </row>
    <row r="39" spans="1:60" x14ac:dyDescent="0.25">
      <c r="A39" s="44"/>
      <c r="B39" s="44"/>
      <c r="C39" s="44"/>
      <c r="D39" s="44"/>
      <c r="E39" s="44"/>
      <c r="F39" s="44"/>
      <c r="G39" s="44"/>
      <c r="H39" s="44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</row>
    <row r="40" spans="1:60" x14ac:dyDescent="0.25">
      <c r="A40" s="99"/>
      <c r="B40" s="99"/>
      <c r="C40" s="99"/>
      <c r="D40" s="99"/>
      <c r="E40" s="99"/>
      <c r="F40" s="99"/>
      <c r="G40" s="99"/>
      <c r="H40" s="9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45" x14ac:dyDescent="0.25">
      <c r="A41" s="454" t="s">
        <v>94</v>
      </c>
      <c r="B41" s="454"/>
      <c r="C41" s="101"/>
      <c r="D41" s="101"/>
      <c r="E41" s="102" t="s">
        <v>460</v>
      </c>
      <c r="F41" s="102" t="s">
        <v>95</v>
      </c>
      <c r="G41" s="102" t="s">
        <v>95</v>
      </c>
      <c r="H41" s="102" t="s">
        <v>95</v>
      </c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01"/>
      <c r="B42" s="101"/>
      <c r="C42" s="101"/>
      <c r="D42" s="101"/>
      <c r="E42" s="455" t="s">
        <v>96</v>
      </c>
      <c r="F42" s="455"/>
      <c r="G42" s="455"/>
      <c r="H42" s="455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456" t="s">
        <v>461</v>
      </c>
      <c r="B43" s="456"/>
      <c r="C43" s="456"/>
      <c r="D43" s="456"/>
      <c r="E43" s="456"/>
      <c r="F43" s="456"/>
      <c r="G43" s="456"/>
      <c r="H43" s="456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455" t="s">
        <v>97</v>
      </c>
      <c r="B44" s="455"/>
      <c r="C44" s="455"/>
      <c r="D44" s="455"/>
      <c r="E44" s="455"/>
      <c r="F44" s="455"/>
      <c r="G44" s="103"/>
      <c r="H44" s="103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104"/>
      <c r="B45" s="104"/>
      <c r="C45" s="104"/>
      <c r="D45" s="104"/>
      <c r="E45" s="104"/>
      <c r="F45" s="104"/>
      <c r="G45" s="104"/>
      <c r="H45" s="10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04"/>
      <c r="B46" s="104"/>
      <c r="C46" s="104"/>
      <c r="D46" s="104"/>
      <c r="E46" s="104"/>
      <c r="F46" s="104"/>
      <c r="G46" s="104"/>
      <c r="H46" s="10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x14ac:dyDescent="0.25">
      <c r="A47" s="104"/>
      <c r="B47" s="104"/>
      <c r="C47" s="104"/>
      <c r="D47" s="104"/>
      <c r="E47" s="104"/>
      <c r="F47" s="104"/>
      <c r="G47" s="104"/>
      <c r="H47" s="10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x14ac:dyDescent="0.25">
      <c r="A49" s="1"/>
      <c r="B49" s="1"/>
      <c r="C49" s="1"/>
      <c r="D49" s="1"/>
      <c r="E49" s="1"/>
      <c r="F49" s="1"/>
      <c r="G49" s="1"/>
      <c r="H49" s="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</sheetData>
  <mergeCells count="66">
    <mergeCell ref="BC14:BE14"/>
    <mergeCell ref="A41:B41"/>
    <mergeCell ref="E42:H42"/>
    <mergeCell ref="A43:H43"/>
    <mergeCell ref="A44:F44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0B00-000000000000}"/>
    <hyperlink ref="BC12" r:id="rId2" xr:uid="{00000000-0004-0000-0B00-000001000000}"/>
    <hyperlink ref="BD12" r:id="rId3" xr:uid="{00000000-0004-0000-0B00-000002000000}"/>
    <hyperlink ref="BE12" r:id="rId4" xr:uid="{00000000-0004-0000-0B00-000003000000}"/>
    <hyperlink ref="BC13" r:id="rId5" xr:uid="{00000000-0004-0000-0B00-000004000000}"/>
    <hyperlink ref="BD13" r:id="rId6" xr:uid="{00000000-0004-0000-0B00-000005000000}"/>
    <hyperlink ref="BE13" r:id="rId7" xr:uid="{00000000-0004-0000-0B00-000006000000}"/>
    <hyperlink ref="BC14" r:id="rId8" xr:uid="{00000000-0004-0000-0B00-000007000000}"/>
    <hyperlink ref="BC15" r:id="rId9" xr:uid="{00000000-0004-0000-0B00-000008000000}"/>
    <hyperlink ref="BD15" r:id="rId10" xr:uid="{00000000-0004-0000-0B00-000009000000}"/>
    <hyperlink ref="BC16" r:id="rId11" xr:uid="{00000000-0004-0000-0B00-00000A000000}"/>
    <hyperlink ref="BD16" r:id="rId12" xr:uid="{00000000-0004-0000-0B00-00000B000000}"/>
    <hyperlink ref="BE16" r:id="rId13" xr:uid="{00000000-0004-0000-0B00-00000C000000}"/>
    <hyperlink ref="BC18" r:id="rId14" xr:uid="{00000000-0004-0000-0B00-00000D000000}"/>
    <hyperlink ref="BD18" r:id="rId15" xr:uid="{00000000-0004-0000-0B00-00000E000000}"/>
    <hyperlink ref="BE18" r:id="rId16" xr:uid="{00000000-0004-0000-0B00-00000F000000}"/>
    <hyperlink ref="BC19" r:id="rId17" xr:uid="{00000000-0004-0000-0B00-000010000000}"/>
    <hyperlink ref="BC20" r:id="rId18" xr:uid="{00000000-0004-0000-0B00-000011000000}"/>
    <hyperlink ref="BD20" r:id="rId19" xr:uid="{00000000-0004-0000-0B00-000012000000}"/>
    <hyperlink ref="BE20" r:id="rId20" xr:uid="{00000000-0004-0000-0B00-000013000000}"/>
    <hyperlink ref="BC21" r:id="rId21" xr:uid="{00000000-0004-0000-0B00-000014000000}"/>
    <hyperlink ref="BD21" r:id="rId22" xr:uid="{00000000-0004-0000-0B00-000015000000}"/>
    <hyperlink ref="BE21" r:id="rId23" xr:uid="{00000000-0004-0000-0B00-000016000000}"/>
    <hyperlink ref="BC22" r:id="rId24" xr:uid="{00000000-0004-0000-0B00-000017000000}"/>
    <hyperlink ref="BC23" r:id="rId25" xr:uid="{00000000-0004-0000-0B00-000018000000}"/>
    <hyperlink ref="BD23" r:id="rId26" xr:uid="{00000000-0004-0000-0B00-000019000000}"/>
    <hyperlink ref="BE23" r:id="rId27" xr:uid="{00000000-0004-0000-0B00-00001A000000}"/>
    <hyperlink ref="BC24" r:id="rId28" xr:uid="{00000000-0004-0000-0B00-00001B000000}"/>
    <hyperlink ref="BD24" r:id="rId29" xr:uid="{00000000-0004-0000-0B00-00001C000000}"/>
    <hyperlink ref="BE24" r:id="rId30" xr:uid="{00000000-0004-0000-0B00-00001D000000}"/>
    <hyperlink ref="BC25" r:id="rId31" xr:uid="{00000000-0004-0000-0B00-00001E000000}"/>
    <hyperlink ref="BC27" r:id="rId32" xr:uid="{00000000-0004-0000-0B00-00001F000000}"/>
    <hyperlink ref="BE27" r:id="rId33" xr:uid="{00000000-0004-0000-0B00-000020000000}"/>
    <hyperlink ref="BC28" r:id="rId34" xr:uid="{00000000-0004-0000-0B00-000021000000}"/>
    <hyperlink ref="BD28" r:id="rId35" xr:uid="{00000000-0004-0000-0B00-000022000000}"/>
    <hyperlink ref="BE28" r:id="rId36" xr:uid="{00000000-0004-0000-0B00-000023000000}"/>
    <hyperlink ref="BC29" r:id="rId37" xr:uid="{00000000-0004-0000-0B00-000024000000}"/>
    <hyperlink ref="BC30" r:id="rId38" xr:uid="{00000000-0004-0000-0B00-000025000000}"/>
    <hyperlink ref="BE30" r:id="rId39" xr:uid="{00000000-0004-0000-0B00-000026000000}"/>
    <hyperlink ref="BC31" r:id="rId40" xr:uid="{00000000-0004-0000-0B00-000027000000}"/>
    <hyperlink ref="BD31" r:id="rId41" xr:uid="{00000000-0004-0000-0B00-000028000000}"/>
    <hyperlink ref="BE31" r:id="rId42" xr:uid="{00000000-0004-0000-0B00-000029000000}"/>
    <hyperlink ref="BC32" r:id="rId43" xr:uid="{00000000-0004-0000-0B00-00002A000000}"/>
    <hyperlink ref="BC34" r:id="rId44" xr:uid="{00000000-0004-0000-0B00-00002B000000}"/>
    <hyperlink ref="BE34" r:id="rId45" xr:uid="{00000000-0004-0000-0B00-00002C000000}"/>
    <hyperlink ref="BC35" r:id="rId46" xr:uid="{00000000-0004-0000-0B00-00002D000000}"/>
    <hyperlink ref="BD35" r:id="rId47" xr:uid="{00000000-0004-0000-0B00-00002E000000}"/>
    <hyperlink ref="BF35" r:id="rId48" xr:uid="{00000000-0004-0000-0B00-00002F000000}"/>
    <hyperlink ref="BC36" r:id="rId49" xr:uid="{00000000-0004-0000-0B00-000030000000}"/>
    <hyperlink ref="BD36" r:id="rId50" xr:uid="{00000000-0004-0000-0B00-000031000000}"/>
    <hyperlink ref="BE36" r:id="rId51" xr:uid="{00000000-0004-0000-0B00-000032000000}"/>
    <hyperlink ref="BC37" r:id="rId52" xr:uid="{00000000-0004-0000-0B00-000033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H34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8.140625" customWidth="1"/>
    <col min="2" max="2" width="12.140625" customWidth="1"/>
    <col min="3" max="13" width="12.5703125" bestFit="1"/>
    <col min="14" max="14" width="10.7109375" customWidth="1"/>
    <col min="15" max="53" width="12.5703125" bestFit="1"/>
    <col min="54" max="54" width="14.140625" customWidth="1"/>
    <col min="55" max="60" width="16.7109375" customWidth="1"/>
  </cols>
  <sheetData>
    <row r="1" spans="1:60" ht="22.9" customHeight="1" x14ac:dyDescent="0.25">
      <c r="A1" s="394" t="s">
        <v>462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1.6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ht="17.45" customHeight="1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31.15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30.6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99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83" t="s">
        <v>74</v>
      </c>
      <c r="B10" s="74">
        <f t="shared" ref="B10:AG10" si="0">B11+B12+B13+B14+B15+B16+B17</f>
        <v>1</v>
      </c>
      <c r="C10" s="74">
        <f t="shared" si="0"/>
        <v>0</v>
      </c>
      <c r="D10" s="74">
        <f t="shared" si="0"/>
        <v>0</v>
      </c>
      <c r="E10" s="74">
        <f t="shared" si="0"/>
        <v>0</v>
      </c>
      <c r="F10" s="74">
        <f t="shared" si="0"/>
        <v>0</v>
      </c>
      <c r="G10" s="74">
        <f t="shared" si="0"/>
        <v>0</v>
      </c>
      <c r="H10" s="74">
        <f t="shared" si="0"/>
        <v>0</v>
      </c>
      <c r="I10" s="74">
        <f t="shared" si="0"/>
        <v>0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4">
        <f t="shared" si="0"/>
        <v>0</v>
      </c>
      <c r="P10" s="74">
        <f t="shared" si="0"/>
        <v>0</v>
      </c>
      <c r="Q10" s="74">
        <f t="shared" si="0"/>
        <v>0</v>
      </c>
      <c r="R10" s="74">
        <f t="shared" si="0"/>
        <v>0</v>
      </c>
      <c r="S10" s="74">
        <f t="shared" si="0"/>
        <v>0</v>
      </c>
      <c r="T10" s="74">
        <f t="shared" si="0"/>
        <v>0</v>
      </c>
      <c r="U10" s="74">
        <f t="shared" si="0"/>
        <v>0</v>
      </c>
      <c r="V10" s="74">
        <f t="shared" si="0"/>
        <v>0</v>
      </c>
      <c r="W10" s="74">
        <f t="shared" si="0"/>
        <v>0</v>
      </c>
      <c r="X10" s="74">
        <f t="shared" si="0"/>
        <v>0</v>
      </c>
      <c r="Y10" s="74">
        <f t="shared" si="0"/>
        <v>0</v>
      </c>
      <c r="Z10" s="74">
        <f t="shared" si="0"/>
        <v>0</v>
      </c>
      <c r="AA10" s="74">
        <f t="shared" si="0"/>
        <v>0</v>
      </c>
      <c r="AB10" s="74">
        <f t="shared" si="0"/>
        <v>0</v>
      </c>
      <c r="AC10" s="74">
        <f t="shared" si="0"/>
        <v>0</v>
      </c>
      <c r="AD10" s="74">
        <f t="shared" si="0"/>
        <v>0</v>
      </c>
      <c r="AE10" s="74">
        <f t="shared" si="0"/>
        <v>0</v>
      </c>
      <c r="AF10" s="74">
        <f t="shared" si="0"/>
        <v>0</v>
      </c>
      <c r="AG10" s="74">
        <f t="shared" si="0"/>
        <v>0</v>
      </c>
      <c r="AH10" s="74">
        <f t="shared" ref="AH10:BM10" si="1">AH11+AH12+AH13+AH14+AH15+AH16+AH17</f>
        <v>0</v>
      </c>
      <c r="AI10" s="74">
        <f t="shared" si="1"/>
        <v>0</v>
      </c>
      <c r="AJ10" s="74">
        <f t="shared" si="1"/>
        <v>0</v>
      </c>
      <c r="AK10" s="74">
        <f t="shared" si="1"/>
        <v>0</v>
      </c>
      <c r="AL10" s="74">
        <f t="shared" si="1"/>
        <v>0</v>
      </c>
      <c r="AM10" s="74">
        <f t="shared" si="1"/>
        <v>0</v>
      </c>
      <c r="AN10" s="74">
        <f t="shared" si="1"/>
        <v>0</v>
      </c>
      <c r="AO10" s="74">
        <f t="shared" si="1"/>
        <v>0</v>
      </c>
      <c r="AP10" s="74">
        <f t="shared" si="1"/>
        <v>0</v>
      </c>
      <c r="AQ10" s="74">
        <f t="shared" si="1"/>
        <v>0</v>
      </c>
      <c r="AR10" s="74">
        <f t="shared" si="1"/>
        <v>0</v>
      </c>
      <c r="AS10" s="74">
        <f t="shared" si="1"/>
        <v>0</v>
      </c>
      <c r="AT10" s="74">
        <f t="shared" si="1"/>
        <v>0</v>
      </c>
      <c r="AU10" s="74">
        <f t="shared" si="1"/>
        <v>0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0</v>
      </c>
      <c r="BA10" s="74">
        <f t="shared" si="1"/>
        <v>0</v>
      </c>
      <c r="BB10" s="74">
        <f t="shared" si="1"/>
        <v>0</v>
      </c>
      <c r="BC10" s="58"/>
      <c r="BD10" s="58"/>
      <c r="BE10" s="58"/>
      <c r="BF10" s="58"/>
      <c r="BG10" s="58"/>
      <c r="BH10" s="58"/>
    </row>
    <row r="11" spans="1:60" x14ac:dyDescent="0.25">
      <c r="A11" s="184" t="s">
        <v>463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80"/>
      <c r="BD11" s="80"/>
      <c r="BE11" s="80"/>
      <c r="BF11" s="80"/>
      <c r="BG11" s="80"/>
      <c r="BH11" s="80"/>
    </row>
    <row r="12" spans="1:60" ht="30" x14ac:dyDescent="0.25">
      <c r="A12" s="184" t="s">
        <v>464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80"/>
      <c r="BD12" s="80"/>
      <c r="BE12" s="80"/>
      <c r="BF12" s="80"/>
      <c r="BG12" s="80"/>
      <c r="BH12" s="80"/>
    </row>
    <row r="13" spans="1:60" x14ac:dyDescent="0.25">
      <c r="A13" s="184" t="s">
        <v>465</v>
      </c>
      <c r="B13" s="81"/>
      <c r="C13" s="82"/>
      <c r="D13" s="82"/>
      <c r="E13" s="82"/>
      <c r="F13" s="82"/>
      <c r="G13" s="82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80"/>
      <c r="BD13" s="80"/>
      <c r="BE13" s="80"/>
      <c r="BF13" s="80"/>
      <c r="BG13" s="80"/>
      <c r="BH13" s="80"/>
    </row>
    <row r="14" spans="1:60" x14ac:dyDescent="0.25">
      <c r="A14" s="184" t="s">
        <v>466</v>
      </c>
      <c r="B14" s="84"/>
      <c r="C14" s="85"/>
      <c r="D14" s="85"/>
      <c r="E14" s="85"/>
      <c r="F14" s="85"/>
      <c r="G14" s="85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80"/>
      <c r="BD14" s="80"/>
      <c r="BE14" s="80"/>
      <c r="BF14" s="80"/>
      <c r="BG14" s="80"/>
      <c r="BH14" s="80"/>
    </row>
    <row r="15" spans="1:60" x14ac:dyDescent="0.25">
      <c r="A15" s="184" t="s">
        <v>467</v>
      </c>
      <c r="B15" s="81"/>
      <c r="C15" s="82"/>
      <c r="D15" s="82"/>
      <c r="E15" s="82"/>
      <c r="F15" s="82"/>
      <c r="G15" s="82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80"/>
      <c r="BD15" s="80"/>
      <c r="BE15" s="80"/>
      <c r="BF15" s="80"/>
      <c r="BG15" s="80"/>
      <c r="BH15" s="80"/>
    </row>
    <row r="16" spans="1:60" ht="30" x14ac:dyDescent="0.25">
      <c r="A16" s="184" t="s">
        <v>468</v>
      </c>
      <c r="B16" s="84"/>
      <c r="C16" s="85"/>
      <c r="D16" s="85"/>
      <c r="E16" s="85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80"/>
      <c r="BD16" s="80"/>
      <c r="BE16" s="80"/>
      <c r="BF16" s="80"/>
      <c r="BG16" s="80"/>
      <c r="BH16" s="80"/>
    </row>
    <row r="17" spans="1:60" x14ac:dyDescent="0.25">
      <c r="A17" s="184" t="s">
        <v>469</v>
      </c>
      <c r="B17" s="84">
        <v>1</v>
      </c>
      <c r="C17" s="85">
        <v>0</v>
      </c>
      <c r="D17" s="85">
        <v>0</v>
      </c>
      <c r="E17" s="85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80">
        <v>0</v>
      </c>
      <c r="BD17" s="80">
        <v>0</v>
      </c>
      <c r="BE17" s="80">
        <v>0</v>
      </c>
      <c r="BF17" s="80">
        <v>0</v>
      </c>
      <c r="BG17" s="80">
        <v>0</v>
      </c>
      <c r="BH17" s="80">
        <v>0</v>
      </c>
    </row>
    <row r="18" spans="1:60" ht="18.75" x14ac:dyDescent="0.3">
      <c r="A18" s="108" t="s">
        <v>85</v>
      </c>
      <c r="B18" s="88">
        <f t="shared" ref="B18:AG18" si="2">B19</f>
        <v>0</v>
      </c>
      <c r="C18" s="88">
        <f t="shared" si="2"/>
        <v>0</v>
      </c>
      <c r="D18" s="88">
        <f t="shared" si="2"/>
        <v>0</v>
      </c>
      <c r="E18" s="88">
        <f t="shared" si="2"/>
        <v>0</v>
      </c>
      <c r="F18" s="88">
        <f t="shared" si="2"/>
        <v>0</v>
      </c>
      <c r="G18" s="88">
        <f t="shared" si="2"/>
        <v>0</v>
      </c>
      <c r="H18" s="88">
        <f t="shared" si="2"/>
        <v>0</v>
      </c>
      <c r="I18" s="88">
        <f t="shared" si="2"/>
        <v>0</v>
      </c>
      <c r="J18" s="88">
        <f t="shared" si="2"/>
        <v>0</v>
      </c>
      <c r="K18" s="88">
        <f t="shared" si="2"/>
        <v>0</v>
      </c>
      <c r="L18" s="88">
        <f t="shared" si="2"/>
        <v>0</v>
      </c>
      <c r="M18" s="88">
        <f t="shared" si="2"/>
        <v>0</v>
      </c>
      <c r="N18" s="88">
        <f t="shared" si="2"/>
        <v>0</v>
      </c>
      <c r="O18" s="88">
        <f t="shared" si="2"/>
        <v>0</v>
      </c>
      <c r="P18" s="88">
        <f t="shared" si="2"/>
        <v>0</v>
      </c>
      <c r="Q18" s="88">
        <f t="shared" si="2"/>
        <v>0</v>
      </c>
      <c r="R18" s="88">
        <f t="shared" si="2"/>
        <v>0</v>
      </c>
      <c r="S18" s="88">
        <f t="shared" si="2"/>
        <v>0</v>
      </c>
      <c r="T18" s="88">
        <f t="shared" si="2"/>
        <v>0</v>
      </c>
      <c r="U18" s="88">
        <f t="shared" si="2"/>
        <v>0</v>
      </c>
      <c r="V18" s="88">
        <f t="shared" si="2"/>
        <v>0</v>
      </c>
      <c r="W18" s="88">
        <f t="shared" si="2"/>
        <v>0</v>
      </c>
      <c r="X18" s="88">
        <f t="shared" si="2"/>
        <v>0</v>
      </c>
      <c r="Y18" s="88">
        <f t="shared" si="2"/>
        <v>0</v>
      </c>
      <c r="Z18" s="88">
        <f t="shared" si="2"/>
        <v>0</v>
      </c>
      <c r="AA18" s="88">
        <f t="shared" si="2"/>
        <v>0</v>
      </c>
      <c r="AB18" s="88">
        <f t="shared" si="2"/>
        <v>0</v>
      </c>
      <c r="AC18" s="88">
        <f t="shared" si="2"/>
        <v>0</v>
      </c>
      <c r="AD18" s="88">
        <f t="shared" si="2"/>
        <v>0</v>
      </c>
      <c r="AE18" s="88">
        <f t="shared" si="2"/>
        <v>0</v>
      </c>
      <c r="AF18" s="88">
        <f t="shared" si="2"/>
        <v>0</v>
      </c>
      <c r="AG18" s="88">
        <f t="shared" si="2"/>
        <v>0</v>
      </c>
      <c r="AH18" s="88">
        <f t="shared" ref="AH18:BM18" si="3">AH19</f>
        <v>0</v>
      </c>
      <c r="AI18" s="88">
        <f t="shared" si="3"/>
        <v>0</v>
      </c>
      <c r="AJ18" s="88">
        <f t="shared" si="3"/>
        <v>0</v>
      </c>
      <c r="AK18" s="88">
        <f t="shared" si="3"/>
        <v>0</v>
      </c>
      <c r="AL18" s="88">
        <f t="shared" si="3"/>
        <v>0</v>
      </c>
      <c r="AM18" s="88">
        <f t="shared" si="3"/>
        <v>0</v>
      </c>
      <c r="AN18" s="88">
        <f t="shared" si="3"/>
        <v>0</v>
      </c>
      <c r="AO18" s="88">
        <f t="shared" si="3"/>
        <v>0</v>
      </c>
      <c r="AP18" s="88">
        <f t="shared" si="3"/>
        <v>0</v>
      </c>
      <c r="AQ18" s="88">
        <f t="shared" si="3"/>
        <v>0</v>
      </c>
      <c r="AR18" s="88">
        <f t="shared" si="3"/>
        <v>0</v>
      </c>
      <c r="AS18" s="88">
        <f t="shared" si="3"/>
        <v>0</v>
      </c>
      <c r="AT18" s="88">
        <f t="shared" si="3"/>
        <v>0</v>
      </c>
      <c r="AU18" s="88">
        <f t="shared" si="3"/>
        <v>0</v>
      </c>
      <c r="AV18" s="88">
        <f t="shared" si="3"/>
        <v>0</v>
      </c>
      <c r="AW18" s="88">
        <f t="shared" si="3"/>
        <v>0</v>
      </c>
      <c r="AX18" s="88">
        <f t="shared" si="3"/>
        <v>0</v>
      </c>
      <c r="AY18" s="88">
        <f t="shared" si="3"/>
        <v>0</v>
      </c>
      <c r="AZ18" s="88">
        <f t="shared" si="3"/>
        <v>0</v>
      </c>
      <c r="BA18" s="88">
        <f t="shared" si="3"/>
        <v>0</v>
      </c>
      <c r="BB18" s="88">
        <f t="shared" si="3"/>
        <v>0</v>
      </c>
      <c r="BC18" s="69"/>
      <c r="BD18" s="69"/>
      <c r="BE18" s="69"/>
      <c r="BF18" s="69"/>
      <c r="BG18" s="69"/>
      <c r="BH18" s="69"/>
    </row>
    <row r="19" spans="1:60" ht="30" x14ac:dyDescent="0.25">
      <c r="A19" s="148" t="s">
        <v>470</v>
      </c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80"/>
      <c r="BD19" s="80"/>
      <c r="BE19" s="80"/>
      <c r="BF19" s="80"/>
      <c r="BG19" s="80"/>
      <c r="BH19" s="80"/>
    </row>
    <row r="20" spans="1:60" ht="18.75" x14ac:dyDescent="0.3">
      <c r="A20" s="108" t="s">
        <v>90</v>
      </c>
      <c r="B20" s="88">
        <f t="shared" ref="B20:AG20" si="4">B21+B22</f>
        <v>0</v>
      </c>
      <c r="C20" s="88">
        <f t="shared" si="4"/>
        <v>0</v>
      </c>
      <c r="D20" s="88">
        <f t="shared" si="4"/>
        <v>0</v>
      </c>
      <c r="E20" s="88">
        <f t="shared" si="4"/>
        <v>0</v>
      </c>
      <c r="F20" s="88">
        <f t="shared" si="4"/>
        <v>0</v>
      </c>
      <c r="G20" s="88">
        <f t="shared" si="4"/>
        <v>0</v>
      </c>
      <c r="H20" s="88">
        <f t="shared" si="4"/>
        <v>0</v>
      </c>
      <c r="I20" s="88">
        <f t="shared" si="4"/>
        <v>0</v>
      </c>
      <c r="J20" s="88">
        <f t="shared" si="4"/>
        <v>0</v>
      </c>
      <c r="K20" s="88">
        <f t="shared" si="4"/>
        <v>0</v>
      </c>
      <c r="L20" s="88">
        <f t="shared" si="4"/>
        <v>0</v>
      </c>
      <c r="M20" s="88">
        <f t="shared" si="4"/>
        <v>0</v>
      </c>
      <c r="N20" s="88">
        <f t="shared" si="4"/>
        <v>0</v>
      </c>
      <c r="O20" s="88">
        <f t="shared" si="4"/>
        <v>0</v>
      </c>
      <c r="P20" s="88">
        <f t="shared" si="4"/>
        <v>0</v>
      </c>
      <c r="Q20" s="88">
        <f t="shared" si="4"/>
        <v>0</v>
      </c>
      <c r="R20" s="88">
        <f t="shared" si="4"/>
        <v>0</v>
      </c>
      <c r="S20" s="88">
        <f t="shared" si="4"/>
        <v>0</v>
      </c>
      <c r="T20" s="88">
        <f t="shared" si="4"/>
        <v>0</v>
      </c>
      <c r="U20" s="88">
        <f t="shared" si="4"/>
        <v>0</v>
      </c>
      <c r="V20" s="88">
        <f t="shared" si="4"/>
        <v>0</v>
      </c>
      <c r="W20" s="88">
        <f t="shared" si="4"/>
        <v>0</v>
      </c>
      <c r="X20" s="88">
        <f t="shared" si="4"/>
        <v>0</v>
      </c>
      <c r="Y20" s="88">
        <f t="shared" si="4"/>
        <v>0</v>
      </c>
      <c r="Z20" s="88">
        <f t="shared" si="4"/>
        <v>0</v>
      </c>
      <c r="AA20" s="88">
        <f t="shared" si="4"/>
        <v>0</v>
      </c>
      <c r="AB20" s="88">
        <f t="shared" si="4"/>
        <v>0</v>
      </c>
      <c r="AC20" s="88">
        <f t="shared" si="4"/>
        <v>0</v>
      </c>
      <c r="AD20" s="88">
        <f t="shared" si="4"/>
        <v>0</v>
      </c>
      <c r="AE20" s="88">
        <f t="shared" si="4"/>
        <v>0</v>
      </c>
      <c r="AF20" s="88">
        <f t="shared" si="4"/>
        <v>0</v>
      </c>
      <c r="AG20" s="88">
        <f t="shared" si="4"/>
        <v>0</v>
      </c>
      <c r="AH20" s="88">
        <f t="shared" ref="AH20:BM20" si="5">AH21+AH22</f>
        <v>0</v>
      </c>
      <c r="AI20" s="88">
        <f t="shared" si="5"/>
        <v>0</v>
      </c>
      <c r="AJ20" s="88">
        <f t="shared" si="5"/>
        <v>0</v>
      </c>
      <c r="AK20" s="88">
        <f t="shared" si="5"/>
        <v>0</v>
      </c>
      <c r="AL20" s="88">
        <f t="shared" si="5"/>
        <v>0</v>
      </c>
      <c r="AM20" s="88">
        <f t="shared" si="5"/>
        <v>0</v>
      </c>
      <c r="AN20" s="88">
        <f t="shared" si="5"/>
        <v>0</v>
      </c>
      <c r="AO20" s="88">
        <f t="shared" si="5"/>
        <v>0</v>
      </c>
      <c r="AP20" s="88">
        <f t="shared" si="5"/>
        <v>0</v>
      </c>
      <c r="AQ20" s="88">
        <f t="shared" si="5"/>
        <v>0</v>
      </c>
      <c r="AR20" s="88">
        <f t="shared" si="5"/>
        <v>0</v>
      </c>
      <c r="AS20" s="88">
        <f t="shared" si="5"/>
        <v>0</v>
      </c>
      <c r="AT20" s="88">
        <f t="shared" si="5"/>
        <v>0</v>
      </c>
      <c r="AU20" s="88">
        <f t="shared" si="5"/>
        <v>0</v>
      </c>
      <c r="AV20" s="88">
        <f t="shared" si="5"/>
        <v>0</v>
      </c>
      <c r="AW20" s="88">
        <f t="shared" si="5"/>
        <v>0</v>
      </c>
      <c r="AX20" s="88">
        <f t="shared" si="5"/>
        <v>0</v>
      </c>
      <c r="AY20" s="88">
        <f t="shared" si="5"/>
        <v>0</v>
      </c>
      <c r="AZ20" s="88">
        <f t="shared" si="5"/>
        <v>0</v>
      </c>
      <c r="BA20" s="88">
        <f t="shared" si="5"/>
        <v>0</v>
      </c>
      <c r="BB20" s="88">
        <f t="shared" si="5"/>
        <v>0</v>
      </c>
      <c r="BC20" s="69"/>
      <c r="BD20" s="69"/>
      <c r="BE20" s="69"/>
      <c r="BF20" s="69"/>
      <c r="BG20" s="69"/>
      <c r="BH20" s="69"/>
    </row>
    <row r="21" spans="1:60" x14ac:dyDescent="0.25">
      <c r="A21" s="148" t="s">
        <v>471</v>
      </c>
      <c r="B21" s="90"/>
      <c r="C21" s="91"/>
      <c r="D21" s="91"/>
      <c r="E21" s="91"/>
      <c r="F21" s="91"/>
      <c r="G21" s="91"/>
      <c r="H21" s="91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21"/>
      <c r="BD21" s="21"/>
      <c r="BE21" s="21"/>
      <c r="BF21" s="21"/>
      <c r="BG21" s="21"/>
      <c r="BH21" s="21"/>
    </row>
    <row r="22" spans="1:60" x14ac:dyDescent="0.25">
      <c r="A22" s="148" t="s">
        <v>472</v>
      </c>
      <c r="B22" s="90"/>
      <c r="C22" s="91"/>
      <c r="D22" s="91"/>
      <c r="E22" s="91"/>
      <c r="F22" s="91"/>
      <c r="G22" s="91"/>
      <c r="H22" s="91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21"/>
      <c r="BD22" s="21"/>
      <c r="BE22" s="21"/>
      <c r="BF22" s="21"/>
      <c r="BG22" s="21"/>
      <c r="BH22" s="21"/>
    </row>
    <row r="23" spans="1:60" ht="18.75" x14ac:dyDescent="0.3">
      <c r="A23" s="125" t="s">
        <v>93</v>
      </c>
      <c r="B23" s="88">
        <f t="shared" ref="B23:AG23" si="6">B20+B18+B10</f>
        <v>1</v>
      </c>
      <c r="C23" s="88">
        <f t="shared" si="6"/>
        <v>0</v>
      </c>
      <c r="D23" s="88">
        <f t="shared" si="6"/>
        <v>0</v>
      </c>
      <c r="E23" s="88">
        <f t="shared" si="6"/>
        <v>0</v>
      </c>
      <c r="F23" s="88">
        <f t="shared" si="6"/>
        <v>0</v>
      </c>
      <c r="G23" s="88">
        <f t="shared" si="6"/>
        <v>0</v>
      </c>
      <c r="H23" s="88">
        <f t="shared" si="6"/>
        <v>0</v>
      </c>
      <c r="I23" s="88">
        <f t="shared" si="6"/>
        <v>0</v>
      </c>
      <c r="J23" s="88">
        <f t="shared" si="6"/>
        <v>0</v>
      </c>
      <c r="K23" s="88">
        <f t="shared" si="6"/>
        <v>0</v>
      </c>
      <c r="L23" s="88">
        <f t="shared" si="6"/>
        <v>0</v>
      </c>
      <c r="M23" s="88">
        <f t="shared" si="6"/>
        <v>0</v>
      </c>
      <c r="N23" s="88">
        <f t="shared" si="6"/>
        <v>0</v>
      </c>
      <c r="O23" s="88">
        <f t="shared" si="6"/>
        <v>0</v>
      </c>
      <c r="P23" s="88">
        <f t="shared" si="6"/>
        <v>0</v>
      </c>
      <c r="Q23" s="88">
        <f t="shared" si="6"/>
        <v>0</v>
      </c>
      <c r="R23" s="88">
        <f t="shared" si="6"/>
        <v>0</v>
      </c>
      <c r="S23" s="88">
        <f t="shared" si="6"/>
        <v>0</v>
      </c>
      <c r="T23" s="88">
        <f t="shared" si="6"/>
        <v>0</v>
      </c>
      <c r="U23" s="88">
        <f t="shared" si="6"/>
        <v>0</v>
      </c>
      <c r="V23" s="88">
        <f t="shared" si="6"/>
        <v>0</v>
      </c>
      <c r="W23" s="88">
        <f t="shared" si="6"/>
        <v>0</v>
      </c>
      <c r="X23" s="88">
        <f t="shared" si="6"/>
        <v>0</v>
      </c>
      <c r="Y23" s="88">
        <f t="shared" si="6"/>
        <v>0</v>
      </c>
      <c r="Z23" s="88">
        <f t="shared" si="6"/>
        <v>0</v>
      </c>
      <c r="AA23" s="88">
        <f t="shared" si="6"/>
        <v>0</v>
      </c>
      <c r="AB23" s="88">
        <f t="shared" si="6"/>
        <v>0</v>
      </c>
      <c r="AC23" s="88">
        <f t="shared" si="6"/>
        <v>0</v>
      </c>
      <c r="AD23" s="88">
        <f t="shared" si="6"/>
        <v>0</v>
      </c>
      <c r="AE23" s="88">
        <f t="shared" si="6"/>
        <v>0</v>
      </c>
      <c r="AF23" s="88">
        <f t="shared" si="6"/>
        <v>0</v>
      </c>
      <c r="AG23" s="88">
        <f t="shared" si="6"/>
        <v>0</v>
      </c>
      <c r="AH23" s="88">
        <f t="shared" ref="AH23:BB23" si="7">AH20+AH18+AH10</f>
        <v>0</v>
      </c>
      <c r="AI23" s="88">
        <f t="shared" si="7"/>
        <v>0</v>
      </c>
      <c r="AJ23" s="88">
        <f t="shared" si="7"/>
        <v>0</v>
      </c>
      <c r="AK23" s="88">
        <f t="shared" si="7"/>
        <v>0</v>
      </c>
      <c r="AL23" s="88">
        <f t="shared" si="7"/>
        <v>0</v>
      </c>
      <c r="AM23" s="88">
        <f t="shared" si="7"/>
        <v>0</v>
      </c>
      <c r="AN23" s="88">
        <f t="shared" si="7"/>
        <v>0</v>
      </c>
      <c r="AO23" s="88">
        <f t="shared" si="7"/>
        <v>0</v>
      </c>
      <c r="AP23" s="88">
        <f t="shared" si="7"/>
        <v>0</v>
      </c>
      <c r="AQ23" s="88">
        <f t="shared" si="7"/>
        <v>0</v>
      </c>
      <c r="AR23" s="88">
        <f t="shared" si="7"/>
        <v>0</v>
      </c>
      <c r="AS23" s="88">
        <f t="shared" si="7"/>
        <v>0</v>
      </c>
      <c r="AT23" s="88">
        <f t="shared" si="7"/>
        <v>0</v>
      </c>
      <c r="AU23" s="88">
        <f t="shared" si="7"/>
        <v>0</v>
      </c>
      <c r="AV23" s="88">
        <f t="shared" si="7"/>
        <v>0</v>
      </c>
      <c r="AW23" s="88">
        <f t="shared" si="7"/>
        <v>0</v>
      </c>
      <c r="AX23" s="88">
        <f t="shared" si="7"/>
        <v>0</v>
      </c>
      <c r="AY23" s="88">
        <f t="shared" si="7"/>
        <v>0</v>
      </c>
      <c r="AZ23" s="88">
        <f t="shared" si="7"/>
        <v>0</v>
      </c>
      <c r="BA23" s="88">
        <f t="shared" si="7"/>
        <v>0</v>
      </c>
      <c r="BB23" s="88">
        <f t="shared" si="7"/>
        <v>0</v>
      </c>
      <c r="BC23" s="69"/>
      <c r="BD23" s="69"/>
      <c r="BE23" s="69"/>
      <c r="BF23" s="69"/>
      <c r="BG23" s="69"/>
      <c r="BH23" s="69"/>
    </row>
    <row r="24" spans="1:60" x14ac:dyDescent="0.25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</row>
    <row r="25" spans="1:60" x14ac:dyDescent="0.25">
      <c r="A25" s="99"/>
      <c r="B25" s="99"/>
      <c r="C25" s="99"/>
      <c r="D25" s="99"/>
      <c r="E25" s="99"/>
      <c r="F25" s="99"/>
      <c r="G25" s="99"/>
      <c r="H25" s="99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x14ac:dyDescent="0.25">
      <c r="A26" s="454" t="s">
        <v>94</v>
      </c>
      <c r="B26" s="454"/>
      <c r="C26" s="101"/>
      <c r="D26" s="101"/>
      <c r="E26" s="102" t="s">
        <v>95</v>
      </c>
      <c r="F26" s="102" t="s">
        <v>95</v>
      </c>
      <c r="G26" s="102" t="s">
        <v>95</v>
      </c>
      <c r="H26" s="102" t="s">
        <v>95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x14ac:dyDescent="0.25">
      <c r="A27" s="101"/>
      <c r="B27" s="101"/>
      <c r="C27" s="101"/>
      <c r="D27" s="101"/>
      <c r="E27" s="455" t="s">
        <v>96</v>
      </c>
      <c r="F27" s="455"/>
      <c r="G27" s="455"/>
      <c r="H27" s="455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x14ac:dyDescent="0.25">
      <c r="A28" s="456" t="s">
        <v>95</v>
      </c>
      <c r="B28" s="456"/>
      <c r="C28" s="456"/>
      <c r="D28" s="456"/>
      <c r="E28" s="456"/>
      <c r="F28" s="456"/>
      <c r="G28" s="456"/>
      <c r="H28" s="456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455" t="s">
        <v>97</v>
      </c>
      <c r="B29" s="455"/>
      <c r="C29" s="455"/>
      <c r="D29" s="455"/>
      <c r="E29" s="455"/>
      <c r="F29" s="455"/>
      <c r="G29" s="103"/>
      <c r="H29" s="103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04"/>
      <c r="B30" s="104"/>
      <c r="C30" s="104"/>
      <c r="D30" s="104"/>
      <c r="E30" s="104"/>
      <c r="F30" s="104"/>
      <c r="G30" s="104"/>
      <c r="H30" s="10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104"/>
      <c r="B31" s="104"/>
      <c r="C31" s="104"/>
      <c r="D31" s="104"/>
      <c r="E31" s="104"/>
      <c r="F31" s="104"/>
      <c r="G31" s="104"/>
      <c r="H31" s="10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104"/>
      <c r="B32" s="104"/>
      <c r="C32" s="104"/>
      <c r="D32" s="104"/>
      <c r="E32" s="104"/>
      <c r="F32" s="104"/>
      <c r="G32" s="104"/>
      <c r="H32" s="10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"/>
      <c r="B33" s="1"/>
      <c r="C33" s="1"/>
      <c r="D33" s="1"/>
      <c r="E33" s="1"/>
      <c r="F33" s="1"/>
      <c r="G33" s="1"/>
      <c r="H33" s="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"/>
      <c r="B34" s="1"/>
      <c r="C34" s="1"/>
      <c r="D34" s="1"/>
      <c r="E34" s="1"/>
      <c r="F34" s="1"/>
      <c r="G34" s="1"/>
      <c r="H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</sheetData>
  <mergeCells count="65">
    <mergeCell ref="A26:B26"/>
    <mergeCell ref="E27:H27"/>
    <mergeCell ref="A28:H28"/>
    <mergeCell ref="A29:F29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H321"/>
  <sheetViews>
    <sheetView topLeftCell="AR3" workbookViewId="0"/>
  </sheetViews>
  <sheetFormatPr defaultRowHeight="15" x14ac:dyDescent="0.25"/>
  <cols>
    <col min="1" max="1" width="38" style="185" customWidth="1"/>
    <col min="2" max="2" width="24" style="185" customWidth="1"/>
    <col min="3" max="3" width="11.28515625" style="185" customWidth="1"/>
    <col min="4" max="4" width="11" style="185" customWidth="1"/>
    <col min="5" max="18" width="9.140625" style="185"/>
    <col min="19" max="19" width="11.85546875" style="185" customWidth="1"/>
    <col min="20" max="54" width="9.140625" style="185"/>
    <col min="55" max="60" width="16.7109375" style="185" customWidth="1"/>
    <col min="61" max="16384" width="9.140625" style="185"/>
  </cols>
  <sheetData>
    <row r="1" spans="1:60" x14ac:dyDescent="0.25">
      <c r="A1" s="464" t="s">
        <v>170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465"/>
      <c r="AY1" s="465"/>
      <c r="AZ1" s="465"/>
      <c r="BA1" s="188"/>
      <c r="BB1" s="188"/>
      <c r="BC1" s="189"/>
      <c r="BD1" s="189"/>
      <c r="BE1" s="189"/>
      <c r="BF1" s="189"/>
      <c r="BG1" s="189"/>
      <c r="BH1" s="189"/>
    </row>
    <row r="2" spans="1:60" x14ac:dyDescent="0.25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465"/>
      <c r="AY2" s="465"/>
      <c r="AZ2" s="465"/>
      <c r="BA2" s="188"/>
      <c r="BB2" s="188"/>
      <c r="BC2" s="189"/>
      <c r="BD2" s="189"/>
      <c r="BE2" s="189"/>
      <c r="BF2" s="189"/>
      <c r="BG2" s="189"/>
      <c r="BH2" s="189"/>
    </row>
    <row r="3" spans="1:60" ht="29.25" customHeight="1" x14ac:dyDescent="0.25">
      <c r="A3" s="467" t="s">
        <v>2</v>
      </c>
      <c r="B3" s="468" t="s">
        <v>3</v>
      </c>
      <c r="C3" s="469" t="s">
        <v>4</v>
      </c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70" t="s">
        <v>5</v>
      </c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190"/>
      <c r="BC3" s="471" t="s">
        <v>6</v>
      </c>
      <c r="BD3" s="471" t="s">
        <v>7</v>
      </c>
      <c r="BE3" s="471" t="s">
        <v>8</v>
      </c>
      <c r="BF3" s="471" t="s">
        <v>9</v>
      </c>
      <c r="BG3" s="471" t="s">
        <v>10</v>
      </c>
      <c r="BH3" s="471" t="s">
        <v>11</v>
      </c>
    </row>
    <row r="4" spans="1:60" ht="26.25" customHeight="1" x14ac:dyDescent="0.25">
      <c r="A4" s="467"/>
      <c r="B4" s="468"/>
      <c r="C4" s="472" t="s">
        <v>12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0" t="s">
        <v>13</v>
      </c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  <c r="AZ4" s="470"/>
      <c r="BA4" s="470"/>
      <c r="BB4" s="190"/>
      <c r="BC4" s="471"/>
      <c r="BD4" s="471"/>
      <c r="BE4" s="471"/>
      <c r="BF4" s="471"/>
      <c r="BG4" s="471"/>
      <c r="BH4" s="471"/>
    </row>
    <row r="5" spans="1:60" ht="27.75" customHeight="1" x14ac:dyDescent="0.25">
      <c r="A5" s="467"/>
      <c r="B5" s="468"/>
      <c r="C5" s="473" t="s">
        <v>14</v>
      </c>
      <c r="D5" s="191"/>
      <c r="E5" s="469" t="s">
        <v>15</v>
      </c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74" t="s">
        <v>16</v>
      </c>
      <c r="AC5" s="470" t="s">
        <v>17</v>
      </c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190"/>
      <c r="BC5" s="471"/>
      <c r="BD5" s="471"/>
      <c r="BE5" s="471"/>
      <c r="BF5" s="471"/>
      <c r="BG5" s="471"/>
      <c r="BH5" s="471"/>
    </row>
    <row r="6" spans="1:60" ht="70.5" customHeight="1" x14ac:dyDescent="0.25">
      <c r="A6" s="467"/>
      <c r="B6" s="468"/>
      <c r="C6" s="473"/>
      <c r="D6" s="473" t="s">
        <v>18</v>
      </c>
      <c r="E6" s="473" t="s">
        <v>19</v>
      </c>
      <c r="F6" s="473" t="s">
        <v>20</v>
      </c>
      <c r="G6" s="473" t="s">
        <v>21</v>
      </c>
      <c r="H6" s="473" t="s">
        <v>22</v>
      </c>
      <c r="I6" s="473" t="s">
        <v>23</v>
      </c>
      <c r="J6" s="473" t="s">
        <v>24</v>
      </c>
      <c r="K6" s="473" t="s">
        <v>25</v>
      </c>
      <c r="L6" s="473" t="s">
        <v>26</v>
      </c>
      <c r="M6" s="473"/>
      <c r="N6" s="473"/>
      <c r="O6" s="473" t="s">
        <v>27</v>
      </c>
      <c r="P6" s="473"/>
      <c r="Q6" s="473"/>
      <c r="R6" s="473" t="s">
        <v>28</v>
      </c>
      <c r="S6" s="473" t="s">
        <v>29</v>
      </c>
      <c r="T6" s="473" t="s">
        <v>30</v>
      </c>
      <c r="U6" s="473"/>
      <c r="V6" s="473"/>
      <c r="W6" s="473"/>
      <c r="X6" s="473"/>
      <c r="Y6" s="473"/>
      <c r="Z6" s="473"/>
      <c r="AA6" s="473"/>
      <c r="AB6" s="475"/>
      <c r="AC6" s="474" t="s">
        <v>31</v>
      </c>
      <c r="AD6" s="474" t="s">
        <v>32</v>
      </c>
      <c r="AE6" s="474" t="s">
        <v>33</v>
      </c>
      <c r="AF6" s="474" t="s">
        <v>28</v>
      </c>
      <c r="AG6" s="474" t="s">
        <v>34</v>
      </c>
      <c r="AH6" s="474" t="s">
        <v>30</v>
      </c>
      <c r="AI6" s="474"/>
      <c r="AJ6" s="474"/>
      <c r="AK6" s="474"/>
      <c r="AL6" s="474"/>
      <c r="AM6" s="474"/>
      <c r="AN6" s="474"/>
      <c r="AO6" s="474"/>
      <c r="AP6" s="474" t="s">
        <v>35</v>
      </c>
      <c r="AQ6" s="474"/>
      <c r="AR6" s="474"/>
      <c r="AS6" s="474"/>
      <c r="AT6" s="474"/>
      <c r="AU6" s="474"/>
      <c r="AV6" s="474"/>
      <c r="AW6" s="474"/>
      <c r="AX6" s="474" t="s">
        <v>99</v>
      </c>
      <c r="AY6" s="474"/>
      <c r="AZ6" s="474"/>
      <c r="BA6" s="474"/>
      <c r="BB6" s="474" t="s">
        <v>37</v>
      </c>
      <c r="BC6" s="471"/>
      <c r="BD6" s="471"/>
      <c r="BE6" s="471"/>
      <c r="BF6" s="471"/>
      <c r="BG6" s="471"/>
      <c r="BH6" s="471"/>
    </row>
    <row r="7" spans="1:60" ht="48" customHeight="1" x14ac:dyDescent="0.25">
      <c r="A7" s="467"/>
      <c r="B7" s="468"/>
      <c r="C7" s="473"/>
      <c r="D7" s="473"/>
      <c r="E7" s="476"/>
      <c r="F7" s="476"/>
      <c r="G7" s="476"/>
      <c r="H7" s="476"/>
      <c r="I7" s="476"/>
      <c r="J7" s="476"/>
      <c r="K7" s="476"/>
      <c r="L7" s="473" t="s">
        <v>38</v>
      </c>
      <c r="M7" s="473" t="s">
        <v>39</v>
      </c>
      <c r="N7" s="473" t="s">
        <v>40</v>
      </c>
      <c r="O7" s="473" t="s">
        <v>41</v>
      </c>
      <c r="P7" s="473" t="s">
        <v>32</v>
      </c>
      <c r="Q7" s="473" t="s">
        <v>42</v>
      </c>
      <c r="R7" s="473"/>
      <c r="S7" s="473"/>
      <c r="T7" s="473" t="s">
        <v>43</v>
      </c>
      <c r="U7" s="473"/>
      <c r="V7" s="473" t="s">
        <v>44</v>
      </c>
      <c r="W7" s="473"/>
      <c r="X7" s="473" t="s">
        <v>45</v>
      </c>
      <c r="Y7" s="473"/>
      <c r="Z7" s="473" t="s">
        <v>46</v>
      </c>
      <c r="AA7" s="473"/>
      <c r="AB7" s="475"/>
      <c r="AC7" s="474"/>
      <c r="AD7" s="474"/>
      <c r="AE7" s="474"/>
      <c r="AF7" s="474"/>
      <c r="AG7" s="474"/>
      <c r="AH7" s="474" t="s">
        <v>43</v>
      </c>
      <c r="AI7" s="474"/>
      <c r="AJ7" s="474" t="s">
        <v>44</v>
      </c>
      <c r="AK7" s="474"/>
      <c r="AL7" s="474" t="s">
        <v>45</v>
      </c>
      <c r="AM7" s="474"/>
      <c r="AN7" s="474" t="s">
        <v>46</v>
      </c>
      <c r="AO7" s="474"/>
      <c r="AP7" s="474" t="s">
        <v>43</v>
      </c>
      <c r="AQ7" s="474"/>
      <c r="AR7" s="474" t="s">
        <v>44</v>
      </c>
      <c r="AS7" s="474"/>
      <c r="AT7" s="474" t="s">
        <v>45</v>
      </c>
      <c r="AU7" s="474"/>
      <c r="AV7" s="474" t="s">
        <v>46</v>
      </c>
      <c r="AW7" s="474"/>
      <c r="AX7" s="475"/>
      <c r="AY7" s="477"/>
      <c r="AZ7" s="477"/>
      <c r="BA7" s="477"/>
      <c r="BB7" s="474"/>
      <c r="BC7" s="471"/>
      <c r="BD7" s="471"/>
      <c r="BE7" s="471"/>
      <c r="BF7" s="471"/>
      <c r="BG7" s="471"/>
      <c r="BH7" s="471"/>
    </row>
    <row r="8" spans="1:60" ht="30" customHeight="1" x14ac:dyDescent="0.25">
      <c r="A8" s="467"/>
      <c r="B8" s="468"/>
      <c r="C8" s="473"/>
      <c r="D8" s="473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3"/>
      <c r="S8" s="473"/>
      <c r="T8" s="191" t="s">
        <v>47</v>
      </c>
      <c r="U8" s="191" t="s">
        <v>48</v>
      </c>
      <c r="V8" s="191" t="s">
        <v>47</v>
      </c>
      <c r="W8" s="191" t="s">
        <v>48</v>
      </c>
      <c r="X8" s="191" t="s">
        <v>47</v>
      </c>
      <c r="Y8" s="191" t="s">
        <v>48</v>
      </c>
      <c r="Z8" s="191" t="s">
        <v>47</v>
      </c>
      <c r="AA8" s="191" t="s">
        <v>48</v>
      </c>
      <c r="AB8" s="475"/>
      <c r="AC8" s="474"/>
      <c r="AD8" s="474"/>
      <c r="AE8" s="474"/>
      <c r="AF8" s="474"/>
      <c r="AG8" s="474"/>
      <c r="AH8" s="192" t="s">
        <v>47</v>
      </c>
      <c r="AI8" s="192" t="s">
        <v>48</v>
      </c>
      <c r="AJ8" s="192" t="s">
        <v>47</v>
      </c>
      <c r="AK8" s="192" t="s">
        <v>48</v>
      </c>
      <c r="AL8" s="192" t="s">
        <v>47</v>
      </c>
      <c r="AM8" s="192" t="s">
        <v>48</v>
      </c>
      <c r="AN8" s="192" t="s">
        <v>47</v>
      </c>
      <c r="AO8" s="192" t="s">
        <v>48</v>
      </c>
      <c r="AP8" s="192" t="s">
        <v>47</v>
      </c>
      <c r="AQ8" s="192" t="s">
        <v>48</v>
      </c>
      <c r="AR8" s="192" t="s">
        <v>47</v>
      </c>
      <c r="AS8" s="192" t="s">
        <v>48</v>
      </c>
      <c r="AT8" s="192" t="s">
        <v>47</v>
      </c>
      <c r="AU8" s="192" t="s">
        <v>48</v>
      </c>
      <c r="AV8" s="192" t="s">
        <v>47</v>
      </c>
      <c r="AW8" s="192" t="s">
        <v>48</v>
      </c>
      <c r="AX8" s="192" t="s">
        <v>49</v>
      </c>
      <c r="AY8" s="192" t="s">
        <v>50</v>
      </c>
      <c r="AZ8" s="192" t="s">
        <v>51</v>
      </c>
      <c r="BA8" s="192" t="s">
        <v>52</v>
      </c>
      <c r="BB8" s="474"/>
      <c r="BC8" s="471"/>
      <c r="BD8" s="471"/>
      <c r="BE8" s="471"/>
      <c r="BF8" s="471"/>
      <c r="BG8" s="471"/>
      <c r="BH8" s="471"/>
    </row>
    <row r="9" spans="1:60" ht="24" customHeight="1" x14ac:dyDescent="0.25">
      <c r="A9" s="193">
        <v>1</v>
      </c>
      <c r="B9" s="194">
        <v>2</v>
      </c>
      <c r="C9" s="194">
        <v>3</v>
      </c>
      <c r="D9" s="194">
        <v>4</v>
      </c>
      <c r="E9" s="194">
        <v>5</v>
      </c>
      <c r="F9" s="194">
        <v>6</v>
      </c>
      <c r="G9" s="194">
        <v>7</v>
      </c>
      <c r="H9" s="194">
        <v>8</v>
      </c>
      <c r="I9" s="194">
        <v>9</v>
      </c>
      <c r="J9" s="194">
        <v>10</v>
      </c>
      <c r="K9" s="194">
        <v>11</v>
      </c>
      <c r="L9" s="194">
        <v>12</v>
      </c>
      <c r="M9" s="194">
        <v>13</v>
      </c>
      <c r="N9" s="194">
        <v>14</v>
      </c>
      <c r="O9" s="194">
        <v>15</v>
      </c>
      <c r="P9" s="194">
        <v>16</v>
      </c>
      <c r="Q9" s="194">
        <v>17</v>
      </c>
      <c r="R9" s="194">
        <v>18</v>
      </c>
      <c r="S9" s="194">
        <v>19</v>
      </c>
      <c r="T9" s="194">
        <v>20</v>
      </c>
      <c r="U9" s="194">
        <v>21</v>
      </c>
      <c r="V9" s="194">
        <v>22</v>
      </c>
      <c r="W9" s="194">
        <v>23</v>
      </c>
      <c r="X9" s="194">
        <v>24</v>
      </c>
      <c r="Y9" s="194">
        <v>25</v>
      </c>
      <c r="Z9" s="194">
        <v>26</v>
      </c>
      <c r="AA9" s="194">
        <v>27</v>
      </c>
      <c r="AB9" s="194">
        <v>28</v>
      </c>
      <c r="AC9" s="194">
        <v>29</v>
      </c>
      <c r="AD9" s="194">
        <v>30</v>
      </c>
      <c r="AE9" s="194">
        <v>31</v>
      </c>
      <c r="AF9" s="194">
        <v>32</v>
      </c>
      <c r="AG9" s="194">
        <v>33</v>
      </c>
      <c r="AH9" s="194">
        <v>34</v>
      </c>
      <c r="AI9" s="194">
        <v>35</v>
      </c>
      <c r="AJ9" s="194">
        <v>36</v>
      </c>
      <c r="AK9" s="194">
        <v>37</v>
      </c>
      <c r="AL9" s="194">
        <v>38</v>
      </c>
      <c r="AM9" s="194">
        <v>39</v>
      </c>
      <c r="AN9" s="194">
        <v>40</v>
      </c>
      <c r="AO9" s="194">
        <v>41</v>
      </c>
      <c r="AP9" s="194">
        <v>42</v>
      </c>
      <c r="AQ9" s="194">
        <v>43</v>
      </c>
      <c r="AR9" s="194">
        <v>44</v>
      </c>
      <c r="AS9" s="194">
        <v>45</v>
      </c>
      <c r="AT9" s="194">
        <v>46</v>
      </c>
      <c r="AU9" s="194">
        <v>47</v>
      </c>
      <c r="AV9" s="194">
        <v>48</v>
      </c>
      <c r="AW9" s="194">
        <v>49</v>
      </c>
      <c r="AX9" s="194">
        <v>50</v>
      </c>
      <c r="AY9" s="194">
        <v>51</v>
      </c>
      <c r="AZ9" s="194">
        <v>52</v>
      </c>
      <c r="BA9" s="194">
        <v>53</v>
      </c>
      <c r="BB9" s="194">
        <v>54</v>
      </c>
      <c r="BC9" s="194">
        <v>55</v>
      </c>
      <c r="BD9" s="194">
        <v>56</v>
      </c>
      <c r="BE9" s="194">
        <v>57</v>
      </c>
      <c r="BF9" s="194">
        <v>58</v>
      </c>
      <c r="BG9" s="194">
        <v>59</v>
      </c>
      <c r="BH9" s="194">
        <v>60</v>
      </c>
    </row>
    <row r="10" spans="1:60" s="195" customFormat="1" ht="20.25" customHeight="1" x14ac:dyDescent="0.25">
      <c r="A10" s="196" t="s">
        <v>473</v>
      </c>
      <c r="B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C10" s="197">
        <v>2</v>
      </c>
      <c r="D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J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K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L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M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N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O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P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Q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R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S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T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U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V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W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X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Y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Z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A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B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C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D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E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F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G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H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I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J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K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L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M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N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O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P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Q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R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S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T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U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V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W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X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Y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Z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BA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BB10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BC10" s="198"/>
      <c r="BD10" s="198"/>
      <c r="BE10" s="198"/>
      <c r="BF10" s="198"/>
      <c r="BG10" s="198"/>
      <c r="BH10" s="198"/>
    </row>
    <row r="11" spans="1:60" ht="24.75" customHeight="1" x14ac:dyDescent="0.3">
      <c r="A11" s="199" t="s">
        <v>85</v>
      </c>
      <c r="B11" s="200" t="e">
        <f>B12+B13+B14+B15+B16+B17+B18+B19+B20+B21+B22+B23+B24+B25+B26+B27+B28+B29+B30+B31+B32+B33+B34+B35+B36+B37+B38+B39+B40+B42+B43+B44+B45+B46+B47+B48+B49+B50+B51+B52+B53+B54+B55+B56+B57+B58+B59+B60+B61+B62+B63+#REF!+B67+B68+B69+B70+B71+B72+B73+B74+B75</f>
        <v>#REF!</v>
      </c>
      <c r="C11" s="200" t="e">
        <f>C12+C13+C14+C15+C16+C17+C18+C19+C20+C21+C22+C23+C24+C25+C26+C27+C28+C29+C30+C31+C32+C33+C34+C35+C36+C37+C38+C39+C40+C42+C43+C44+C45+C46+C47+C48+C49+C50+C51+C52+C53+C54+C55+C56+C57+C58+C59+C60+C61+C62+C63+#REF!+C67+C68+C69+C70+C71+C72+C73+C74+C75</f>
        <v>#REF!</v>
      </c>
      <c r="D11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11" s="200" t="e">
        <f>E12+E13+E14+E15+E16+E17+E18+E19+E20+E21+E22+E23+E24+E25+E26+E27+E28+E29+E30+E31+E32+E33+E34+E35+E36+E37+E38+E39+E40+E42+E43+E44+E45+E46+E47+E48+E49+E50+E51+E52+E53+E54+E55+E56+E57+E58+E59+E60+E61+E62+E63+#REF!+E67+E68+E69+E70+E71+E72+E73+E74+E75</f>
        <v>#REF!</v>
      </c>
      <c r="F11" s="200" t="e">
        <f>F12+F13+F14+F15+F16+F17+F18+F19+F20+F21+F22+F23+F24+F25+F26+F27+F28+F29+F30+F31+F32+F33+F34+F35+F36+F37+F38+F39+F40+F42+F43+F44+F45+F46+F47+F48+F49+F50+F51+F52+F53+F54+F55+F56+F57+F58+F59+F60+F61+F62+F63+#REF!+F67+F68+F69+F70+F71+F72+F73+F74+F75</f>
        <v>#REF!</v>
      </c>
      <c r="G11" s="200" t="e">
        <f>G12+G13+G14+G15+G16+G17+G18+G19+G20+G21+G22+G23+G24+G25+G26+G27+G28+G29+G30+G31+G32+G33+G34+G35+G36+G37+G38+G39+G40+G42+G43+G44+G45+G46+G47+G48+G49+G50+G51+G52+G53+G54+G55+G56+G57+G58+G59+G60+G61+G62+G63+#REF!+G67+G68+G69+G70+G71+G72+G73+G74+G75</f>
        <v>#REF!</v>
      </c>
      <c r="H11" s="200" t="e">
        <f>H12+H13+H14+H15+H16+H17+H18+H19+H20+H21+H22+H23+H24+H25+H26+H27+H28+H29+H30+H31+H32+H33+H34+H35+H36+H37+H38+H39+H40+H42+H43+H44+H45+H46+H47+H48+H49+H50+H51+H52+H53+H54+H55+H56+H57+H58+H59+H60+H61+H62+H63+#REF!+H67+H68+H69+H70+H71+H72+H73+H74+H75</f>
        <v>#REF!</v>
      </c>
      <c r="I11" s="200" t="e">
        <f>I12+I13+I14+I15+I16+I17+I18+I19+I20+I21+I22+I23+I24+I25+I26+I27+I28+I29+I30+I31+I32+I33+I34+I35+I36+I37+I38+I39+I40+I42+I43+I44+I45+I46+I47+I48+I49+I50+I51+I52+I53+I54+I55+I56+I57+I58+I59+I60+I61+I62+I63+#REF!+I67+I68+I69+I70+I71+I72+I73+I74+I75</f>
        <v>#REF!</v>
      </c>
      <c r="J11" s="200" t="e">
        <f>J12+J13+J14+J15+J16+J17+J18+J19+J20+J21+J22+J23+J24+J25+J26+J27+J28+J29+J30+J31+J32+J33+J34+J35+J36+J37+J38+J39+J40+J42+J43+J44+J45+J46+J47+J48+J49+J50+J51+J52+J53+J54+J55+J56+J57+J58+J59+J60+J61+J62+J63+#REF!+J67+J68+J69+J70+J71+J72+J73+J74+J75</f>
        <v>#REF!</v>
      </c>
      <c r="K11" s="200" t="e">
        <f>K12+K13+K14+K15+K16+K17+K18+K19+K20+K21+K22+K23+K24+K25+K26+K27+K28+K29+K30+K31+K32+K33+K34+K35+K36+K37+K38+K39+K40+K42+K43+K44+K45+K46+K47+K48+K49+K50+K51+K52+K53+K54+K55+K56+K57+K58+K59+K60+K61+K62+K63+#REF!+K67+K68+K69+K70+K71+K72+K73+K74+K75</f>
        <v>#REF!</v>
      </c>
      <c r="L11" s="200" t="e">
        <f>L12+L13+L14+L15+L16+L17+L18+L19+L20+L21+L22+L23+L24+L25+L26+L27+L28+L29+L30+L31+L32+L33+L34+L35+L36+L37+L38+L39+L40+L42+L43+L44+L45+L46+L47+L48+L49+L50+L51+L52+L53+L54+L55+L56+L57+L58+L59+L60+L61+L62+L63+#REF!+L67+L68+L69+L70+L71+L72+L73+L74+L75</f>
        <v>#REF!</v>
      </c>
      <c r="M11" s="200" t="e">
        <f>M12+M13+M14+M15+M16+M17+M18+M19+M20+M21+M22+M23+M24+M25+M26+M27+M28+M29+M30+M31+M32+M33+M34+M35+M36+M37+M38+M39+M40+M42+M43+M44+M45+M46+M47+M48+M49+M50+M51+M52+M53+M54+M55+M56+M57+M58+M59+M60+M61+M62+M63+#REF!+M67+M68+M69+M70+M71+M72+M73+M74+M75</f>
        <v>#REF!</v>
      </c>
      <c r="N11" s="200" t="e">
        <f>N12+N13+N14+N15+N16+N17+N18+N19+N20+N21+N22+N23+N24+N25+N26+N27+N28+N29+N30+N31+N32+N33+N34+N35+N36+N37+N38+N39+N40+N42+N43+N44+N45+N46+N47+N48+N49+N50+N51+N52+N53+N54+N55+N56+N57+N58+N59+N60+N61+N62+N63+#REF!+N67+N68+N69+N70+N71+N72+N73+N74+N75</f>
        <v>#REF!</v>
      </c>
      <c r="O11" s="200" t="e">
        <f>O12+O13+O14+O15+O16+O17+O18+O19+O20+O21+O22+O23+O24+O25+O26+O27+O28+O29+O30+O31+O32+O33+O34+O35+O36+O37+O38+O39+O40+O42+O43+O44+O45+O46+O47+O48+O49+O50+O51+O52+O53+O54+O55+O56+O57+O58+O59+O60+O61+O62+O63+#REF!+O67+O68+O69+O70+O71+O72+O73+O74+O75</f>
        <v>#REF!</v>
      </c>
      <c r="P11" s="200" t="e">
        <f>P12+P13+P14+P15+P16+P17+P18+P19+P20+P21+P22+P23+P24+P25+P26+P27+P28+P29+P30+P31+P32+P33+P34+P35+P36+P37+P38+P39+P40+P42+P43+P44+P45+P46+P47+P48+P49+P50+P51+P52+P53+P54+P55+P56+P57+P58+P59+P60+P61+P62+P63+#REF!+P67+P68+P69+P70+P71+P72+P73+P74+P75</f>
        <v>#REF!</v>
      </c>
      <c r="Q11" s="200" t="e">
        <f>Q12+Q13+Q14+Q15+Q16+Q17+Q18+Q19+Q20+Q21+Q22+Q23+Q24+Q25+Q26+Q27+Q28+Q29+Q30+Q31+Q32+Q33+Q34+Q35+Q36+Q37+Q38+Q39+Q40+Q42+Q43+Q44+Q45+Q46+Q47+Q48+Q49+Q50+Q51+Q52+Q53+Q54+Q55+Q56+Q57+Q58+Q59+Q60+Q61+Q62+Q63+#REF!+Q67+Q68+Q69+Q70+Q71+Q72+Q73+Q74+Q75</f>
        <v>#REF!</v>
      </c>
      <c r="R11" s="200" t="e">
        <f>R12+R13+R14+R15+R16+R17+R18+R19+R20+R21+R22+R23+R24+R25+R26+R27+R28+R29+R30+R31+R32+R33+R34+R35+R36+R37+R38+R39+R40+R42+R43+R44+R45+R46+R47+R48+R49+R50+R51+R52+R53+R54+R55+R56+R57+R58+R59+R60+R61+R62+R63+#REF!+R67+R68+R69+R70+R71+R72+R73+R74+R75</f>
        <v>#REF!</v>
      </c>
      <c r="S11" s="200" t="e">
        <f>S12+S13+S14+S15+S16+S17+S18+S19+S20+S21+S22+S23+S24+S25+S26+S27+S28+S29+S30+S31+S32+S33+S34+S35+S36+S37+S38+S39+S40+S42+S43+S44+S45+S46+S47+S48+S49+S50+S51+S52+S53+S54+S55+S56+S57+S58+S59+S60+S61+S62+S63+#REF!+S67+S68+S69+S70+S71+S72+S73+S74+S75</f>
        <v>#REF!</v>
      </c>
      <c r="T11" s="200" t="e">
        <f>T12+T13+T14+T15+T16+T17+T18+T19+T20+T21+T22+T23+T24+T25+T26+T27+T28+T29+T30+T31+T32+T33+T34+T35+T36+T37+T38+T39+T40+T42+T43+T44+T45+T46+T47+T48+T49+T50+T51+T52+T53+T54+T55+T56+T57+T58+T59+T60+T61+T62+T63+#REF!+T67+T68+T69+T70+T71+T72+T73+T74+T75</f>
        <v>#REF!</v>
      </c>
      <c r="U11" s="200" t="e">
        <f>U12+U13+U14+U15+U16+U17+U18+U19+U20+U21+U22+U23+U24+U25+U26+U27+U28+U29+U30+U31+U32+U33+U34+U35+U36+U37+U38+U39+U40+U42+U43+U44+U45+U46+U47+U48+U49+U50+U51+U52+U53+U54+U55+U56+U57+U58+U59+U60+U61+U62+U63+#REF!+U67+U68+U69+U70+U71+U72+U73+U74+U75</f>
        <v>#REF!</v>
      </c>
      <c r="V11" s="200" t="e">
        <f>V12+V13+V14+V15+V16+V17+V18+V19+V20+V21+V22+V23+V24+V25+V26+V27+V28+V29+V30+V31+V32+V33+V34+V35+V36+V37+V38+V39+V40+V42+V43+V44+V45+V46+V47+V48+V49+V50+V51+V52+V53+V54+V55+V56+V57+V58+V59+V60+V61+V62+V63+#REF!+V67+V68+V69+V70+V71+V72+V73+V74+V75</f>
        <v>#REF!</v>
      </c>
      <c r="W11" s="200" t="e">
        <f>W12+W13+W14+W15+W16+W17+W18+W19+W20+W21+W22+W23+W24+W25+W26+W27+W28+W29+W30+W31+W32+W33+W34+W35+W36+W37+W38+W39+W40+W42+W43+W44+W45+W46+W47+W48+W49+W50+W51+W52+W53+W54+W55+W56+W57+W58+W59+W60+W61+W62+W63+#REF!+W67+W68+W69+W70+W71+W72+W73+W74+W75</f>
        <v>#REF!</v>
      </c>
      <c r="X11" s="200" t="e">
        <f>X12+X13+X14+X15+X16+X17+X18+X19+X20+X21+X22+X23+X24+X25+X26+X27+X28+X29+X30+X31+X32+X33+X34+X35+X36+X37+X38+X39+X40+X42+X43+X44+X45+X46+X47+X48+X49+X50+X51+X52+X53+X54+X55+X56+X57+X58+X59+X60+X61+X62+X63+#REF!+X67+X68+X69+X70+X71+X72+X73+X74+X75</f>
        <v>#REF!</v>
      </c>
      <c r="Y11" s="200" t="e">
        <f>Y12+Y13+Y14+Y15+Y16+Y17+Y18+Y19+Y20+Y21+Y22+Y23+Y24+Y25+Y26+Y27+Y28+Y29+Y30+Y31+Y32+Y33+Y34+Y35+Y36+Y37+Y38+Y39+Y40+Y42+Y43+Y44+Y45+Y46+Y47+Y48+Y49+Y50+Y51+Y52+Y53+Y54+Y55+Y56+Y57+Y58+Y59+Y60+Y61+Y62+Y63+#REF!+Y67+Y68+Y69+Y70+Y71+Y72+Y73+Y74+Y75</f>
        <v>#REF!</v>
      </c>
      <c r="Z11" s="200" t="e">
        <f>Z12+Z13+Z14+Z15+Z16+Z17+Z18+Z19+Z20+Z21+Z22+Z23+Z24+Z25+Z26+Z27+Z28+Z29+Z30+Z31+Z32+Z33+Z34+Z35+Z36+Z37+Z38+Z39+Z40+Z42+Z43+Z44+Z45+Z46+Z47+Z48+Z49+Z50+Z51+Z52+Z53+Z54+Z55+Z56+Z57+Z58+Z59+Z60+Z61+Z62+Z63+#REF!+Z67+Z68+Z69+Z70+Z71+Z72+Z73+Z74+Z75</f>
        <v>#REF!</v>
      </c>
      <c r="AA11" s="200" t="e">
        <f>AA12+AA13+AA14+AA15+AA16+AA17+AA18+AA19+AA20+AA21+AA22+AA23+AA24+AA25+AA26+AA27+AA28+AA29+AA30+AA31+AA32+AA33+AA34+AA35+AA36+AA37+AA38+AA39+AA40+AA42+AA43+AA44+AA45+AA46+AA47+AA48+AA49+AA50+AA51+AA52+AA53+AA54+AA55+AA56+AA57+AA58+AA59+AA60+AA61+AA62+AA63+#REF!+AA67+AA68+AA69+AA70+AA71+AA72+AA73+AA74+AA75</f>
        <v>#REF!</v>
      </c>
      <c r="AB11" s="200" t="e">
        <f>AB12+AB13+AB14+AB15+AB16+AB17+AB18+AB19+AB20+AB21+AB22+AB23+AB24+AB25+AB26+AB27+AB28+AB29+AB30+AB31+AB32+AB33+AB34+AB35+AB36+AB37+AB38+AB39+AB40+AB42+AB43+AB44+AB45+AB46+AB47+AB48+AB49+AB50+AB51+AB52+AB53+AB54+AB55+AB56+AB57+AB58+AB59+AB60+AB61+AB62+AB63+#REF!+AB67+AB68+AB69+AB70+AB71+AB72+AB73+AB74+AB75</f>
        <v>#REF!</v>
      </c>
      <c r="AC11" s="200" t="e">
        <f>AC12+AC13+AC14+AC15+AC16+AC17+AC18+AC19+AC20+AC21+AC22+AC23+AC24+AC25+AC26+AC27+AC28+AC29+AC30+AC31+AC32+AC33+AC34+AC35+AC36+AC37+AC38+AC39+AC40+AC42+AC43+AC44+AC45+AC46+AC47+AC48+AC49+AC50+AC51+AC52+AC53+AC54+AC55+AC56+AC57+AC58+AC59+AC60+AC61+AC62+AC63+#REF!+AC67+AC68+AH73+AC70+AC71+AC72+AC73+AC74+AC75</f>
        <v>#REF!</v>
      </c>
      <c r="AD11" s="200" t="e">
        <f>AD12+AD13+AD14+AD15+AD16+AD17+AD18+AD19+AD20+AD21+AD22+AD23+AD24+AD25+AD26+AD27+AD28+AD29+AD30+AD31+AD32+AD33+AD34+AD35+AD36+AD37+AD38+AD39+AD40+AD42+AD43+AD44+AD45+AD46+AD47+AD48+AD49+AD50+AD51+AD52+AD53+AD54+AD55+AD56+AD57+AD58+AD59+AD60+AD61+AD62+AD63+#REF!+AD67+AD68+AD69+AD70+AD71+AD72+AD73+AD74+AD75</f>
        <v>#REF!</v>
      </c>
      <c r="AE11" s="200" t="e">
        <f>AE12+AE13+AE14+AE15+AE16+AE17+AE18+AE19+AE20+AE21+AE22+AE23+AE24+AE25+AE26+AE27+AE28+AE29+AE30+AE31+AE32+AE33+AE34+AE35+AE36+AE37+AE38+AE39+AE40+AE42+AE43+AE44+AE45+AE46+AE47+AE48+AE49+AE50+AE51+AE52+AE53+AE54+AE55+AE56+AE57+AE58+AE59+AE60+AE61+AE62+AE63+#REF!+AE67+AE68+AE69+AE70+AE71+AE72+AE73+AE74+AE75</f>
        <v>#REF!</v>
      </c>
      <c r="AF11" s="200" t="e">
        <f>AF12+AF13+AF14+AF15+AF16+AF17+AF18+AF19+AF20+AF21+AF22+AF23+AF24+AF25+AF26+AF27+AF28+AF29+AF30+AF31+AF32+AF33+AF34+AF35+AF36+AF37+AF38+AF39+AF40+AF42+AF43+AF44+AF45+AF46+AF47+AF48+AF49+AF50+AF51+AF52+AF53+AF54+AF55+AF56+AF57+AF58+AF59+AF60+AF61+AF62+AF63+#REF!+AF67+AF68+AF69+AF70+AF71+AF72+AF73+AF74+AF75</f>
        <v>#REF!</v>
      </c>
      <c r="AG11" s="200" t="e">
        <f>AG12+AG13+AG14+AG15+AG16+AG17+AG18+AG19+AG20+AG21+AG22+AG23+AG24+AG25+AG26+AG27+AG28+AG29+AG30+AG31+AG32+AG33+AG34+AG35+AG36+AG37+AG38+AG39+AG40+AG42+AG43+AG44+AG45+AG46+AG47+AG48+AG49+AG50+AG51+AG52+AG53+AG54+AG55+AG56+AG57+AG58+AG59+AG60+AG61+AG62+AG63+#REF!+AG67+AG68+AG69+AG70+AG71+AG72+AG73+AG74+AG75</f>
        <v>#REF!</v>
      </c>
      <c r="AH11" s="200" t="e">
        <f>AH12+AH13+AH14+AH15+AH16+AH17+AH18+AH19+AH20+AH21+AH22+AH23+AH24+AH25+AH26+AH27+AH28+AH29+AH30+AH31+AH32+AH33+AH34+AH35+AH36+AH37+AH38+AH39+AH40+AH42+AH43+AH44+AH45+AH46+AH47+AH48+AH49+AH50+AH51+AH52+AH53+AH54+AH55+AH56+AH57+AH58+AH59+AH60+AH61+AH62+AH63+#REF!+AH67+AH68+AH69+AH70+AH71+AH72+#REF!+AH74+AH75</f>
        <v>#REF!</v>
      </c>
      <c r="AI11" s="200" t="e">
        <f>AI12+AI13+AI14+AI15+AI16+AI17+AI18+AI19+AI20+AI21+AI22+AI23+AI24+AI25+AI26+AI27+AI28+AI29+AI30+AI31+AI32+AI33+AI34+AI35+AI36+AI37+AI38+AI39+AI40+AI42+AI43+AI44+AI45+AI46+AI47+AI48+AI49+AI50+AI51+AI52+AI53+AI54+AI55+AI56+AI57+AI58+AI59+AI60+AI61+AI62+AI63+#REF!+AI67+AI68+AI69+AI70+AI71+AI72+AI73+AI74+AI75</f>
        <v>#REF!</v>
      </c>
      <c r="AJ11" s="200" t="e">
        <f>AJ12+AJ13+AJ14+AJ15+AJ16+AJ17+AJ18+AJ19+AJ20+AJ21+AJ22+AJ23+AJ24+AJ25+AJ26+AJ27+AJ28+AJ29+AJ30+AJ31+AJ32+AJ33+AJ34+AJ35+AJ36+AJ37+AJ38+AJ39+AJ40+AJ42+AJ43+AJ44+AJ45+AJ46+AJ47+AJ48+AJ49+AJ50+AJ51+AJ52+AJ53+AJ54+AJ55+AJ56+AJ57+AJ58+AJ59+AJ60+AJ61+AJ62+AJ63+#REF!+AJ67+AJ68+AJ69+AJ70+AJ71+AJ72+AJ73+AJ74+AJ75</f>
        <v>#REF!</v>
      </c>
      <c r="AK11" s="200" t="e">
        <f>AK12+AK13+AK14+AK15+AK16+AK17+AK18+AK19+AK20+AK21+AK22+AK23+AK24+AK25+AK26+AK27+AK28+AK29+AK30+AK31+AK32+AK33+AK34+AK35+AK36+AK37+AK38+AK39+AK40+AK42+AK43+AK44+AK45+AK46+AK47+AK48+AK49+AK50+AK51+AK52+AK53+AK54+AK55+AK56+AK57+AK58+AK59+AK60+AK61+AK62+AK63+#REF!+AK67+AK68+AK69+AK70+AK71+AK72+AK73+AK74+AK75</f>
        <v>#REF!</v>
      </c>
      <c r="AL11" s="200" t="e">
        <f>AL12+AL13+AL14+AL15+AL16+AL17+AL18+AL19+AL20+AL21+AL22+AL23+AL24+AL25+AL26+AL27+AL28+AL29+AL30+AL31+AL32+AL33+AL34+AL35+AL36+AL37+AL38+AL39+AL40+AL42+AL43+AL44+AL45+AL46+AL47+AL48+AL49+AL50+AL51+AL52+AL53+AL54+AL55+AL56+AL57+AL58+AL59+AL60+AL61+AL62+AL63+#REF!+AL67+AL68+AL69+AL70+AL71+AL72+AL73+AL74+AL75</f>
        <v>#REF!</v>
      </c>
      <c r="AM11" s="200" t="e">
        <f>AM12+AM13+AM14+AM15+AM16+AM17+AM18+AM19+AM20+AM21+AM22+AM23+AM24+AM25+AM26+AM27+AM28+AM29+AM30+AM31+AM32+AM33+AM34+AM35+AM36+AM37+AM38+AM39+AM40+AM42+AM43+AM44+AM45+AM46+AM47+AM48+AM49+AM50+AM51+AM52+AM53+AM54+AM55+AM56+AM57+AM58+AM59+AM60+AM61+AM62+AM63+#REF!+AM67+AM68+AM69+AM70+AM71+AM72+AM73+AM74+AM75</f>
        <v>#REF!</v>
      </c>
      <c r="AN11" s="200" t="e">
        <f>AN12+AN13+AN14+AN15+AN16+AN17+AN18+AN19+AN20+AN21+AN22+AN23+AN24+AN25+AN26+AN27+AN28+AN29+AN30+AN31+AN32+AN33+AN34+AN35+AN36+AN37+AN38+AN39+AN40+AN42+AN43+AN44+AN45+AN46+AN47+AN48+AN49+AN50+AN51+AN52+AN53+AN54+AN55+AN56+AN57+AN58+AN59+AN60+AN61+AN62+AN63+#REF!+AN67+AN68+AN69+AN70+AN71+AN72+AN73+AN74+AN75</f>
        <v>#REF!</v>
      </c>
      <c r="AO11" s="200" t="e">
        <f>AO12+AO13+AO14+AO15+AO16+AO17+AO18+AO19+AO20+AO21+AO22+AO23+AO24+AO25+AO26+AO27+AO28+AO29+AO30+AO31+AO32+AO33+AO34+AO35+AO36+AO37+AO38+AO39+AO40+AO42+AO43+AO44+AO45+AO46+AO47+AO48+AO49+AO50+AO51+AO52+AO53+AO54+AO55+AO56+AO57+AO58+AO59+AO60+AO61+AO62+AO63+#REF!+AO67+AO68+AO69+AO70+AO71+AO72+AO73+AO74+AO75</f>
        <v>#REF!</v>
      </c>
      <c r="AP11" s="200" t="e">
        <f>AP12+AP13+AP14+AP15+AP16+AP17+AP18+AP19+AP20+AP21+AP22+AP23+AP24+AP25+AP26+AP27+AP28+AP29+AP30+AP31+AP32+AP33+AP34+AP35+AP36+AP37+AP38+AP39+AP40+AP42+AP43+AP44+AP45+AP46+AP47+AP48+AP49+AP50+AP51+AP52+AP53+AP54+AP55+AP56+AP57+AP58+AP59+AP60+AP61+AP62+AP63+#REF!+AP67+AP68+AP69+AP70+AP71+AP72+AP73+AP74+AP75</f>
        <v>#REF!</v>
      </c>
      <c r="AQ11" s="200" t="e">
        <f>AQ12+AQ13+AQ14+AQ15+AQ16+AQ17+AQ18+AQ19+AQ20+AQ21+AQ22+AQ23+AQ24+AQ25+AQ26+AQ27+AQ28+AQ29+AQ30+AQ31+AQ32+AQ33+AQ34+AQ35+AQ36+AQ37+AQ38+AQ39+AQ40+AQ42+AQ43+AQ44+AQ45+AQ46+AQ47+AQ48+AQ49+AQ50+AQ51+AQ52+AQ53+AQ54+AQ55+AQ56+AQ57+AQ58+AQ59+AQ60+AQ61+AQ62+AQ63+#REF!+AQ67+AQ68+AQ69+AQ70+AQ71+AQ72+AQ73+AQ74+AQ75</f>
        <v>#REF!</v>
      </c>
      <c r="AR11" s="200" t="e">
        <f>AR12+AR13+AR14+AR15+AR16+AR17+AR18+AR19+AR20+AR21+AR22+AR23+AR24+AR25+AR26+AR27+AR28+AR29+AR30+AR31+AR32+AR33+AR34+AR35+AR36+AR37+AR38+AR39+AR40+AR42+AR43+AR44+AR45+AR46+AR47+AR48+AR49+AR50+AR51+AR52+AR53+AR54+AR55+AR56+AR57+AR58+AR59+AR60+AR61+AR62+AR63+#REF!+AR67+AR68+AR69+AR70+AR71+AR72+AR73+AR74+AR75</f>
        <v>#REF!</v>
      </c>
      <c r="AS11" s="200" t="e">
        <f>AS12+AS13+AS14+AS15+AS16+AS17+AS18+AS19+AS20+AS21+AS22+AS23+AS24+AS25+AS26+AS27+AS28+AS29+AS30+AS31+AS32+AS33+AS34+AS35+AS36+AS37+AS38+AS39+AS40+AS42+AS43+AS44+AS45+AS46+AS47+AS48+AS49+AS50+AS51+AS52+AS53+AS54+AS55+AS56+AS57+AS58+AS59+AS60+AS61+AS62+AS63+#REF!+AS67+AS68+AS69+AS70+AS71+AS72+AS73+AS74+AS75</f>
        <v>#REF!</v>
      </c>
      <c r="AT11" s="200" t="e">
        <f>AT12+AT13+AT14+AT15+AT16+AT17+AT18+AT19+AT20+AT21+AT22+AT23+AT24+AT25+AT26+AT27+AT28+AT29+AT30+AT31+AT32+AT33+AT34+AT35+AT36+AT37+AT38+AT39+AT40+AT42+AT43+AT44+AT45+AT46+AT47+AT48+AT49+AT50+AT51+AT52+AT53+AT54+AT55+AT56+AT57+AT58+AT59+AT60+AT61+AT62+AT63+#REF!+AT67+AT68+AT69+AT70+AT71+AT72+AT73+AT74+AT75</f>
        <v>#REF!</v>
      </c>
      <c r="AU11" s="200" t="e">
        <f>AU12+AU13+AU14+AU15+AU16+AU17+AU18+AU19+AU20+AU21+AU22+AU23+AU24+AU25+AU26+AU27+AU28+AU29+AU30+AU31+AU32+AU33+AU34+AU35+AU36+AU37+AU38+AU39+AU40+AU42+AU43+AU44+AU45+AU46+AU47+AU48+AU49+AU50+AU51+AU52+AU53+AU54+AU55+AU56+AU57+AU58+AU59+AU60+AU61+AU62+AU63+#REF!+AU67+AU68+AU69+AU70+AU71+AU72+AU73+AU74+AU75</f>
        <v>#REF!</v>
      </c>
      <c r="AV11" s="200" t="e">
        <f>AV12+AV13+AV14+AV15+AV16+AV17+AV18+AV19+AV20+AV21+AV22+AV23+AV24+AV25+AV26+AV27+AV28+AV29+AV30+AV31+AV32+AV33+AV34+AV35+AV36+AV37+AV38+AV39+AV40+AV42+AV43+AV44+AV45+AV46+AV47+AV48+AV49+AV50+AV51+AV52+AV53+AV54+AV55+AV56+AV57+AV58+AV59+AV60+AV61+AV62+AV63+#REF!+AV67+AV68+AV69+AV70+AV71+AV72+AV73+AV74+AV75</f>
        <v>#REF!</v>
      </c>
      <c r="AW11" s="200" t="e">
        <f>AW12+AW13+AW14+AW15+AW16+AW17+AW18+AW19+AW20+AW21+AW22+AW23+AW24+AW25+AW26+AW27+AW28+AW29+AW30+AW31+AW32+AW33+AW34+AW35+AW36+AW37+AW38+AW39+AW40+AW42+AW43+AW44+AW45+AW46+AW47+AW48+AW49+AW50+AW51+AW52+AW53+AW54+AW55+AW56+AW57+AW58+AW59+AW60+AW61+AW62+AW63+#REF!+AW67+AW68+AW69+AW70+AW71+AW72+AW73+AW74+AW75</f>
        <v>#REF!</v>
      </c>
      <c r="AX11" s="200" t="e">
        <f>AX12+AX13+AX14+AX15+AX16+AX17+AX18+AX19+AX20+AX21+AX22+AX23+AX24+AX25+AX26+AX27+AX28+AX29+AX30+AX31+AX32+AX33+AX34+AX35+AX36+AX37+AX38+AX39+AX40+AX42+AX43+AX44+AX45+AX46+AX47+AX48+AX49+AX50+AX51+AX52+AX53+AX54+AX55+AX56+AX57+AX58+AX59+AX60+AX61+AX62+AX63+#REF!+AX67+AX68+AX69+AX70+AX71+AX72+AX73+AX74+AX75</f>
        <v>#REF!</v>
      </c>
      <c r="AY11" s="200" t="e">
        <f>AY12+AY13+AY14+AY15+AY16+AY17+AY18+AY19+AY20+AY21+AY22+AY23+AY24+AY25+AY26+AY27+AY28+AY29+AY30+AY31+AY32+AY33+AY34+AY35+AY36+AY37+AY38+AY39+AY40+AY42+AY43+AY44+AY45+AY46+AY47+AY48+AY49+AY50+AY51+AY52+AY53+AY54+AY55+AY56+AY57+AY58+AY59+AY60+AY61+AY62+AY63+#REF!+AY67+AY68+AY69+AY70+AY71+AY72+AY73+AY74+AY75</f>
        <v>#REF!</v>
      </c>
      <c r="AZ11" s="200" t="e">
        <f>AZ12+AZ13+AZ14+AZ15+AZ16+AZ17+AZ18+AZ19+AZ20+AZ21+AZ22+AZ23+AZ24+AZ25+AZ26+AZ27+AZ28+AZ29+AZ30+AZ31+AZ32+AZ33+AZ34+AZ35+AZ36+AZ37+AZ38+AZ39+AZ40+AZ42+AZ43+AZ44+AZ45+AZ46+AZ47+AZ48+AZ49+AZ50+AZ51+AZ52+AZ53+AZ54+AZ55+AZ56+AZ57+AZ58+AZ59+AZ60+AZ61+AZ62+AZ63+#REF!+AZ67+AZ68+AZ69+AZ70+AZ71+AZ72+AZ73+AZ74+AZ75</f>
        <v>#REF!</v>
      </c>
      <c r="BA11" s="200" t="e">
        <f>BA12+BA13+BA14+BA15+BA16+BA17+BA18+BA19+BA20+BA21+BA22+BA23+BA24+BA25+BA26+BA27+BA28+BA29+BA30+BA31+BA32+BA33+BA34+BA35+BA36+BA37+BA38+BA39+BA40+BA42+BA43+BA44+BA45+BA46+BA47+BA48+BA49+BA50+BA51+BA52+BA53+BA54+BA55+BA56+BA57+BA58+BA59+BA60+BA61+BA62+BA63+#REF!+BA67+BA68+BA69+BA70+BA71+BA72+BA73+BA74+BA75</f>
        <v>#REF!</v>
      </c>
      <c r="BB11" s="200" t="e">
        <f>BB12+BB13+BB14+BB15+BB16+BB17+BB18+BB19+BB20+BB21+BB22+BB23+BB24+BB25+BB26+BB27+BB28+BB29+BB30+BB31+BB32+BB33+BB34+BB35+BB36+BB37+BB38+BB39+BB40+BB42+BB43+BB44+BB45+BB46+BB47+BB48+BB49+BB50+BB51+BB52+BB53+BB54+BB55+BB56+BB57+BB58+BB59+BB60+BB61+BB62+BB63+#REF!+BB67+BB68+BB69+BB70+BB71+BB72+BB73+BB74+BB75</f>
        <v>#REF!</v>
      </c>
      <c r="BC11" s="201"/>
      <c r="BD11" s="201"/>
      <c r="BE11" s="201"/>
      <c r="BF11" s="201"/>
      <c r="BG11" s="201"/>
      <c r="BH11" s="202"/>
    </row>
    <row r="12" spans="1:60" ht="24" customHeight="1" x14ac:dyDescent="0.3">
      <c r="A12" s="203" t="s">
        <v>474</v>
      </c>
      <c r="B12" s="200"/>
      <c r="C12" s="204">
        <v>32</v>
      </c>
      <c r="D12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12" s="204">
        <v>1</v>
      </c>
      <c r="F12" s="204"/>
      <c r="G12" s="204"/>
      <c r="H12" s="204"/>
      <c r="I12" s="204"/>
      <c r="J12" s="204">
        <v>1</v>
      </c>
      <c r="K12" s="204"/>
      <c r="L12" s="204">
        <v>1</v>
      </c>
      <c r="M12" s="204"/>
      <c r="N12" s="204"/>
      <c r="O12" s="204"/>
      <c r="P12" s="204"/>
      <c r="Q12" s="204"/>
      <c r="R12" s="204"/>
      <c r="S12" s="204"/>
      <c r="T12" s="204"/>
      <c r="U12" s="204"/>
      <c r="V12" s="204">
        <v>1</v>
      </c>
      <c r="W12" s="204"/>
      <c r="X12" s="204"/>
      <c r="Y12" s="204"/>
      <c r="Z12" s="204"/>
      <c r="AA12" s="204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1"/>
      <c r="BD12" s="201"/>
      <c r="BE12" s="201"/>
      <c r="BF12" s="201"/>
      <c r="BG12" s="201"/>
      <c r="BH12" s="202"/>
    </row>
    <row r="13" spans="1:60" ht="24" customHeight="1" x14ac:dyDescent="0.3">
      <c r="A13" s="203" t="s">
        <v>475</v>
      </c>
      <c r="B13" s="200">
        <v>58</v>
      </c>
      <c r="C13" s="204"/>
      <c r="D13" s="19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13" s="204">
        <v>4</v>
      </c>
      <c r="F13" s="204">
        <v>4</v>
      </c>
      <c r="G13" s="204">
        <v>11</v>
      </c>
      <c r="H13" s="204">
        <v>13</v>
      </c>
      <c r="I13" s="204">
        <v>0</v>
      </c>
      <c r="J13" s="204">
        <v>6</v>
      </c>
      <c r="K13" s="204">
        <v>0</v>
      </c>
      <c r="L13" s="204">
        <v>0</v>
      </c>
      <c r="M13" s="204">
        <v>4</v>
      </c>
      <c r="N13" s="204">
        <v>0</v>
      </c>
      <c r="O13" s="204">
        <v>1</v>
      </c>
      <c r="P13" s="204">
        <v>5</v>
      </c>
      <c r="Q13" s="204">
        <v>6</v>
      </c>
      <c r="R13" s="204">
        <v>0</v>
      </c>
      <c r="S13" s="204">
        <v>0</v>
      </c>
      <c r="T13" s="204">
        <v>0</v>
      </c>
      <c r="U13" s="204">
        <v>0</v>
      </c>
      <c r="V13" s="204">
        <v>0</v>
      </c>
      <c r="W13" s="204">
        <v>0</v>
      </c>
      <c r="X13" s="204">
        <v>0</v>
      </c>
      <c r="Y13" s="204">
        <v>0</v>
      </c>
      <c r="Z13" s="204">
        <v>0</v>
      </c>
      <c r="AA13" s="204">
        <v>0</v>
      </c>
      <c r="AB13" s="205">
        <v>4</v>
      </c>
      <c r="AC13" s="205">
        <v>3</v>
      </c>
      <c r="AD13" s="205">
        <v>1</v>
      </c>
      <c r="AE13" s="205">
        <v>0</v>
      </c>
      <c r="AF13" s="205">
        <v>0</v>
      </c>
      <c r="AG13" s="205">
        <v>0</v>
      </c>
      <c r="AH13" s="205">
        <v>0</v>
      </c>
      <c r="AI13" s="205">
        <v>0</v>
      </c>
      <c r="AJ13" s="205">
        <v>0</v>
      </c>
      <c r="AK13" s="205">
        <v>0</v>
      </c>
      <c r="AL13" s="205">
        <v>0</v>
      </c>
      <c r="AM13" s="205">
        <v>0</v>
      </c>
      <c r="AN13" s="205">
        <v>0</v>
      </c>
      <c r="AO13" s="205">
        <v>0</v>
      </c>
      <c r="AP13" s="205">
        <v>0</v>
      </c>
      <c r="AQ13" s="205">
        <v>0</v>
      </c>
      <c r="AR13" s="205">
        <v>0</v>
      </c>
      <c r="AS13" s="205">
        <v>0</v>
      </c>
      <c r="AT13" s="205">
        <v>0</v>
      </c>
      <c r="AU13" s="205">
        <v>0</v>
      </c>
      <c r="AV13" s="205">
        <v>0</v>
      </c>
      <c r="AW13" s="205">
        <v>0</v>
      </c>
      <c r="AX13" s="205">
        <v>0</v>
      </c>
      <c r="AY13" s="205">
        <v>0</v>
      </c>
      <c r="AZ13" s="205">
        <v>0</v>
      </c>
      <c r="BA13" s="205">
        <v>0</v>
      </c>
      <c r="BB13" s="205">
        <v>0</v>
      </c>
      <c r="BC13" s="201"/>
      <c r="BD13" s="201"/>
      <c r="BE13" s="201"/>
      <c r="BF13" s="201" t="s">
        <v>57</v>
      </c>
      <c r="BG13" s="201"/>
      <c r="BH13" s="202"/>
    </row>
    <row r="14" spans="1:60" ht="24" customHeight="1" x14ac:dyDescent="0.3">
      <c r="A14" s="203" t="s">
        <v>433</v>
      </c>
      <c r="B14" s="200">
        <v>98</v>
      </c>
      <c r="C14" s="204"/>
      <c r="D14" s="204">
        <v>0</v>
      </c>
      <c r="E14" s="204">
        <v>1</v>
      </c>
      <c r="F14" s="204">
        <v>1</v>
      </c>
      <c r="G14" s="204">
        <v>3</v>
      </c>
      <c r="H14" s="204">
        <v>1</v>
      </c>
      <c r="I14" s="204">
        <v>1</v>
      </c>
      <c r="J14" s="204">
        <v>4</v>
      </c>
      <c r="K14" s="204">
        <v>0</v>
      </c>
      <c r="L14" s="204">
        <v>0</v>
      </c>
      <c r="M14" s="204">
        <v>0</v>
      </c>
      <c r="N14" s="204">
        <v>0</v>
      </c>
      <c r="O14" s="204">
        <v>3</v>
      </c>
      <c r="P14" s="204">
        <v>1</v>
      </c>
      <c r="Q14" s="204">
        <v>0</v>
      </c>
      <c r="R14" s="204">
        <v>0</v>
      </c>
      <c r="S14" s="204">
        <v>0</v>
      </c>
      <c r="T14" s="204">
        <v>6</v>
      </c>
      <c r="U14" s="204">
        <v>6</v>
      </c>
      <c r="V14" s="204">
        <v>6</v>
      </c>
      <c r="W14" s="204">
        <v>6</v>
      </c>
      <c r="X14" s="204">
        <v>4</v>
      </c>
      <c r="Y14" s="204">
        <v>4</v>
      </c>
      <c r="Z14" s="204">
        <v>3</v>
      </c>
      <c r="AA14" s="204">
        <v>3</v>
      </c>
      <c r="AB14" s="205">
        <v>0</v>
      </c>
      <c r="AC14" s="205">
        <v>0</v>
      </c>
      <c r="AD14" s="205">
        <v>0</v>
      </c>
      <c r="AE14" s="205">
        <v>0</v>
      </c>
      <c r="AF14" s="205">
        <v>0</v>
      </c>
      <c r="AG14" s="205">
        <v>0</v>
      </c>
      <c r="AH14" s="205">
        <v>0</v>
      </c>
      <c r="AI14" s="205">
        <v>0</v>
      </c>
      <c r="AJ14" s="205">
        <v>0</v>
      </c>
      <c r="AK14" s="205">
        <v>0</v>
      </c>
      <c r="AL14" s="205">
        <v>0</v>
      </c>
      <c r="AM14" s="205">
        <v>0</v>
      </c>
      <c r="AN14" s="205">
        <v>0</v>
      </c>
      <c r="AO14" s="205">
        <v>0</v>
      </c>
      <c r="AP14" s="205">
        <v>0</v>
      </c>
      <c r="AQ14" s="205">
        <v>0</v>
      </c>
      <c r="AR14" s="205">
        <v>0</v>
      </c>
      <c r="AS14" s="205">
        <v>0</v>
      </c>
      <c r="AT14" s="205">
        <v>0</v>
      </c>
      <c r="AU14" s="205">
        <v>0</v>
      </c>
      <c r="AV14" s="205">
        <v>0</v>
      </c>
      <c r="AW14" s="205">
        <v>0</v>
      </c>
      <c r="AX14" s="205">
        <v>0</v>
      </c>
      <c r="AY14" s="205">
        <v>0</v>
      </c>
      <c r="AZ14" s="205">
        <v>0</v>
      </c>
      <c r="BA14" s="205">
        <v>0</v>
      </c>
      <c r="BB14" s="205"/>
      <c r="BC14" s="201" t="s">
        <v>114</v>
      </c>
      <c r="BD14" s="201" t="s">
        <v>114</v>
      </c>
      <c r="BE14" s="201"/>
      <c r="BF14" s="201"/>
      <c r="BG14" s="201">
        <v>0</v>
      </c>
      <c r="BH14" s="202">
        <v>0</v>
      </c>
    </row>
    <row r="15" spans="1:60" ht="24" customHeight="1" x14ac:dyDescent="0.3">
      <c r="A15" s="203" t="s">
        <v>476</v>
      </c>
      <c r="B15" s="200"/>
      <c r="C15" s="204"/>
      <c r="D15" s="204"/>
      <c r="E15" s="206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1"/>
      <c r="BD15" s="201"/>
      <c r="BE15" s="201"/>
      <c r="BF15" s="201"/>
      <c r="BG15" s="201"/>
      <c r="BH15" s="202"/>
    </row>
    <row r="16" spans="1:60" ht="24" hidden="1" customHeight="1" x14ac:dyDescent="0.3">
      <c r="A16" s="203" t="s">
        <v>477</v>
      </c>
      <c r="B16" s="200">
        <v>78</v>
      </c>
      <c r="C16" s="204">
        <v>20</v>
      </c>
      <c r="D16" s="204">
        <v>1</v>
      </c>
      <c r="E16" s="204">
        <v>2</v>
      </c>
      <c r="F16" s="204">
        <v>5</v>
      </c>
      <c r="G16" s="204">
        <v>8</v>
      </c>
      <c r="H16" s="204">
        <v>11</v>
      </c>
      <c r="I16" s="204">
        <v>6</v>
      </c>
      <c r="J16" s="204">
        <v>9</v>
      </c>
      <c r="K16" s="204">
        <v>0</v>
      </c>
      <c r="L16" s="204">
        <v>2</v>
      </c>
      <c r="M16" s="204">
        <v>1</v>
      </c>
      <c r="N16" s="204">
        <v>1</v>
      </c>
      <c r="O16" s="204">
        <v>0</v>
      </c>
      <c r="P16" s="204">
        <v>0</v>
      </c>
      <c r="Q16" s="204">
        <v>0</v>
      </c>
      <c r="R16" s="204">
        <v>0</v>
      </c>
      <c r="S16" s="204">
        <v>0</v>
      </c>
      <c r="T16" s="204">
        <v>0</v>
      </c>
      <c r="U16" s="204">
        <v>0</v>
      </c>
      <c r="V16" s="204">
        <v>0</v>
      </c>
      <c r="W16" s="204">
        <v>0</v>
      </c>
      <c r="X16" s="204">
        <v>2</v>
      </c>
      <c r="Y16" s="204">
        <v>2</v>
      </c>
      <c r="Z16" s="204">
        <v>0</v>
      </c>
      <c r="AA16" s="204">
        <v>0</v>
      </c>
      <c r="AB16" s="205">
        <v>7</v>
      </c>
      <c r="AC16" s="205">
        <v>0</v>
      </c>
      <c r="AD16" s="205">
        <v>0</v>
      </c>
      <c r="AE16" s="205">
        <v>0</v>
      </c>
      <c r="AF16" s="205">
        <v>0</v>
      </c>
      <c r="AG16" s="205">
        <v>0</v>
      </c>
      <c r="AH16" s="205">
        <v>0</v>
      </c>
      <c r="AI16" s="205">
        <v>0</v>
      </c>
      <c r="AJ16" s="205">
        <v>0</v>
      </c>
      <c r="AK16" s="205">
        <v>0</v>
      </c>
      <c r="AL16" s="205">
        <v>0</v>
      </c>
      <c r="AM16" s="205">
        <v>0</v>
      </c>
      <c r="AN16" s="205">
        <v>0</v>
      </c>
      <c r="AO16" s="205">
        <v>0</v>
      </c>
      <c r="AP16" s="205">
        <v>0</v>
      </c>
      <c r="AQ16" s="205">
        <v>0</v>
      </c>
      <c r="AR16" s="205">
        <v>0</v>
      </c>
      <c r="AS16" s="205">
        <v>0</v>
      </c>
      <c r="AT16" s="205">
        <v>0</v>
      </c>
      <c r="AU16" s="205">
        <v>0</v>
      </c>
      <c r="AV16" s="205">
        <v>0</v>
      </c>
      <c r="AW16" s="205">
        <v>0</v>
      </c>
      <c r="AX16" s="205">
        <v>0</v>
      </c>
      <c r="AY16" s="205">
        <v>0</v>
      </c>
      <c r="AZ16" s="205">
        <v>0</v>
      </c>
      <c r="BA16" s="205">
        <v>0</v>
      </c>
      <c r="BB16" s="205">
        <v>0</v>
      </c>
      <c r="BC16" s="201" t="s">
        <v>114</v>
      </c>
      <c r="BD16" s="201" t="s">
        <v>114</v>
      </c>
      <c r="BE16" s="201">
        <v>0</v>
      </c>
      <c r="BF16" s="201">
        <v>0</v>
      </c>
      <c r="BG16" s="201">
        <v>0</v>
      </c>
      <c r="BH16" s="202">
        <v>3300</v>
      </c>
    </row>
    <row r="17" spans="1:60" ht="24" hidden="1" customHeight="1" x14ac:dyDescent="0.3">
      <c r="A17" s="203" t="s">
        <v>478</v>
      </c>
      <c r="B17" s="200">
        <v>81</v>
      </c>
      <c r="C17" s="204">
        <v>45</v>
      </c>
      <c r="D17" s="204">
        <v>6</v>
      </c>
      <c r="E17" s="204">
        <v>9</v>
      </c>
      <c r="F17" s="204">
        <v>3</v>
      </c>
      <c r="G17" s="204">
        <v>12</v>
      </c>
      <c r="H17" s="204">
        <v>29</v>
      </c>
      <c r="I17" s="204">
        <v>0</v>
      </c>
      <c r="J17" s="204">
        <v>16</v>
      </c>
      <c r="K17" s="204">
        <v>0</v>
      </c>
      <c r="L17" s="204">
        <v>6</v>
      </c>
      <c r="M17" s="204">
        <v>0</v>
      </c>
      <c r="N17" s="204">
        <v>0</v>
      </c>
      <c r="O17" s="204">
        <v>17</v>
      </c>
      <c r="P17" s="204">
        <v>7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4">
        <v>0</v>
      </c>
      <c r="W17" s="204">
        <v>0</v>
      </c>
      <c r="X17" s="204">
        <v>0</v>
      </c>
      <c r="Y17" s="204">
        <v>0</v>
      </c>
      <c r="Z17" s="204">
        <v>0</v>
      </c>
      <c r="AA17" s="204">
        <v>0</v>
      </c>
      <c r="AB17" s="205">
        <v>6</v>
      </c>
      <c r="AC17" s="205">
        <v>2</v>
      </c>
      <c r="AD17" s="205">
        <v>4</v>
      </c>
      <c r="AE17" s="205">
        <v>0</v>
      </c>
      <c r="AF17" s="205">
        <v>0</v>
      </c>
      <c r="AG17" s="205">
        <v>0</v>
      </c>
      <c r="AH17" s="205">
        <v>0</v>
      </c>
      <c r="AI17" s="205">
        <v>0</v>
      </c>
      <c r="AJ17" s="205">
        <v>0</v>
      </c>
      <c r="AK17" s="205">
        <v>0</v>
      </c>
      <c r="AL17" s="205">
        <v>0</v>
      </c>
      <c r="AM17" s="205">
        <v>0</v>
      </c>
      <c r="AN17" s="205">
        <v>0</v>
      </c>
      <c r="AO17" s="205">
        <v>0</v>
      </c>
      <c r="AP17" s="205">
        <v>0</v>
      </c>
      <c r="AQ17" s="205">
        <v>0</v>
      </c>
      <c r="AR17" s="205">
        <v>0</v>
      </c>
      <c r="AS17" s="205">
        <v>0</v>
      </c>
      <c r="AT17" s="205">
        <v>0</v>
      </c>
      <c r="AU17" s="205">
        <v>0</v>
      </c>
      <c r="AV17" s="205">
        <v>0</v>
      </c>
      <c r="AW17" s="205">
        <v>0</v>
      </c>
      <c r="AX17" s="205">
        <v>0</v>
      </c>
      <c r="AY17" s="205">
        <v>0</v>
      </c>
      <c r="AZ17" s="205">
        <v>0</v>
      </c>
      <c r="BA17" s="205">
        <v>0</v>
      </c>
      <c r="BB17" s="205">
        <v>0</v>
      </c>
      <c r="BC17" s="201" t="s">
        <v>114</v>
      </c>
      <c r="BD17" s="201" t="s">
        <v>114</v>
      </c>
      <c r="BE17" s="201" t="s">
        <v>57</v>
      </c>
      <c r="BF17" s="201" t="s">
        <v>57</v>
      </c>
      <c r="BG17" s="201">
        <v>0</v>
      </c>
      <c r="BH17" s="202">
        <v>2000</v>
      </c>
    </row>
    <row r="18" spans="1:60" ht="24" hidden="1" customHeight="1" x14ac:dyDescent="0.3">
      <c r="A18" s="203" t="s">
        <v>479</v>
      </c>
      <c r="B18" s="200">
        <v>44</v>
      </c>
      <c r="C18" s="204">
        <v>10</v>
      </c>
      <c r="D18" s="204">
        <v>5</v>
      </c>
      <c r="E18" s="204">
        <v>4</v>
      </c>
      <c r="F18" s="204">
        <v>4</v>
      </c>
      <c r="G18" s="204">
        <v>2</v>
      </c>
      <c r="H18" s="204">
        <v>4</v>
      </c>
      <c r="I18" s="204">
        <v>1</v>
      </c>
      <c r="J18" s="204">
        <v>5</v>
      </c>
      <c r="K18" s="204">
        <v>0</v>
      </c>
      <c r="L18" s="204">
        <v>5</v>
      </c>
      <c r="M18" s="204">
        <v>2</v>
      </c>
      <c r="N18" s="204">
        <v>1</v>
      </c>
      <c r="O18" s="204">
        <v>5</v>
      </c>
      <c r="P18" s="204">
        <v>1</v>
      </c>
      <c r="Q18" s="204">
        <v>0</v>
      </c>
      <c r="R18" s="204">
        <v>0</v>
      </c>
      <c r="S18" s="204">
        <v>0</v>
      </c>
      <c r="T18" s="204">
        <v>8</v>
      </c>
      <c r="U18" s="204">
        <v>8</v>
      </c>
      <c r="V18" s="204">
        <v>0</v>
      </c>
      <c r="W18" s="204">
        <v>0</v>
      </c>
      <c r="X18" s="204">
        <v>1</v>
      </c>
      <c r="Y18" s="204">
        <v>0</v>
      </c>
      <c r="Z18" s="204">
        <v>0</v>
      </c>
      <c r="AA18" s="204">
        <v>0</v>
      </c>
      <c r="AB18" s="205">
        <v>5</v>
      </c>
      <c r="AC18" s="205">
        <v>3</v>
      </c>
      <c r="AD18" s="205">
        <v>2</v>
      </c>
      <c r="AE18" s="205">
        <v>0</v>
      </c>
      <c r="AF18" s="205">
        <v>0</v>
      </c>
      <c r="AG18" s="205">
        <v>0</v>
      </c>
      <c r="AH18" s="205">
        <v>2</v>
      </c>
      <c r="AI18" s="205">
        <v>2</v>
      </c>
      <c r="AJ18" s="205">
        <v>0</v>
      </c>
      <c r="AK18" s="205">
        <v>0</v>
      </c>
      <c r="AL18" s="205">
        <v>0</v>
      </c>
      <c r="AM18" s="205">
        <v>0</v>
      </c>
      <c r="AN18" s="205">
        <v>0</v>
      </c>
      <c r="AO18" s="205">
        <v>0</v>
      </c>
      <c r="AP18" s="205">
        <v>0</v>
      </c>
      <c r="AQ18" s="205">
        <v>0</v>
      </c>
      <c r="AR18" s="205">
        <v>0</v>
      </c>
      <c r="AS18" s="205">
        <v>0</v>
      </c>
      <c r="AT18" s="205">
        <v>0</v>
      </c>
      <c r="AU18" s="205">
        <v>0</v>
      </c>
      <c r="AV18" s="205">
        <v>0</v>
      </c>
      <c r="AW18" s="205">
        <v>0</v>
      </c>
      <c r="AX18" s="205">
        <v>0</v>
      </c>
      <c r="AY18" s="205">
        <v>0</v>
      </c>
      <c r="AZ18" s="205">
        <v>0</v>
      </c>
      <c r="BA18" s="205">
        <v>0</v>
      </c>
      <c r="BB18" s="205">
        <v>2</v>
      </c>
      <c r="BC18" s="201" t="s">
        <v>54</v>
      </c>
      <c r="BD18" s="201" t="s">
        <v>54</v>
      </c>
      <c r="BE18" s="207" t="s">
        <v>480</v>
      </c>
      <c r="BF18" s="201" t="s">
        <v>57</v>
      </c>
      <c r="BG18" s="201">
        <v>500</v>
      </c>
      <c r="BH18" s="202">
        <v>1300</v>
      </c>
    </row>
    <row r="19" spans="1:60" ht="24" hidden="1" customHeight="1" x14ac:dyDescent="0.3">
      <c r="A19" s="203" t="s">
        <v>481</v>
      </c>
      <c r="B19" s="200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1"/>
      <c r="BD19" s="201"/>
      <c r="BE19" s="201"/>
      <c r="BF19" s="201"/>
      <c r="BG19" s="201"/>
      <c r="BH19" s="202"/>
    </row>
    <row r="20" spans="1:60" ht="24" hidden="1" customHeight="1" x14ac:dyDescent="0.3">
      <c r="A20" s="203" t="s">
        <v>482</v>
      </c>
      <c r="B20" s="208">
        <v>98</v>
      </c>
      <c r="C20" s="209">
        <v>51</v>
      </c>
      <c r="D20" s="209">
        <v>12</v>
      </c>
      <c r="E20" s="209">
        <v>4</v>
      </c>
      <c r="F20" s="209">
        <v>20</v>
      </c>
      <c r="G20" s="209">
        <v>7</v>
      </c>
      <c r="H20" s="209"/>
      <c r="I20" s="210"/>
      <c r="J20" s="210"/>
      <c r="K20" s="210"/>
      <c r="L20" s="210"/>
      <c r="M20" s="210"/>
      <c r="N20" s="210"/>
      <c r="O20" s="210"/>
      <c r="P20" s="210">
        <v>37</v>
      </c>
      <c r="Q20" s="210">
        <v>18</v>
      </c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3"/>
      <c r="BD20" s="213"/>
      <c r="BE20" s="213"/>
      <c r="BF20" s="213"/>
      <c r="BG20" s="214">
        <v>3000</v>
      </c>
      <c r="BH20" s="215">
        <v>1300</v>
      </c>
    </row>
    <row r="21" spans="1:60" ht="24" hidden="1" customHeight="1" x14ac:dyDescent="0.3">
      <c r="A21" s="203" t="s">
        <v>483</v>
      </c>
      <c r="B21" s="200">
        <v>41</v>
      </c>
      <c r="C21" s="204">
        <v>4</v>
      </c>
      <c r="D21" s="204">
        <v>2</v>
      </c>
      <c r="E21" s="204">
        <v>1</v>
      </c>
      <c r="F21" s="204">
        <v>1</v>
      </c>
      <c r="G21" s="204">
        <v>2</v>
      </c>
      <c r="H21" s="204">
        <v>0</v>
      </c>
      <c r="I21" s="204">
        <v>0</v>
      </c>
      <c r="J21" s="204">
        <v>4</v>
      </c>
      <c r="K21" s="204">
        <v>2</v>
      </c>
      <c r="L21" s="204">
        <v>4</v>
      </c>
      <c r="M21" s="204">
        <v>0</v>
      </c>
      <c r="N21" s="204">
        <v>1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4">
        <v>0</v>
      </c>
      <c r="W21" s="204">
        <v>0</v>
      </c>
      <c r="X21" s="204">
        <v>0</v>
      </c>
      <c r="Y21" s="204">
        <v>0</v>
      </c>
      <c r="Z21" s="204">
        <v>0</v>
      </c>
      <c r="AA21" s="204">
        <v>0</v>
      </c>
      <c r="AB21" s="205">
        <v>6</v>
      </c>
      <c r="AC21" s="205">
        <v>5</v>
      </c>
      <c r="AD21" s="205">
        <v>1</v>
      </c>
      <c r="AE21" s="205">
        <v>0</v>
      </c>
      <c r="AF21" s="205">
        <v>0</v>
      </c>
      <c r="AG21" s="205">
        <v>0</v>
      </c>
      <c r="AH21" s="205">
        <v>0</v>
      </c>
      <c r="AI21" s="205">
        <v>0</v>
      </c>
      <c r="AJ21" s="205">
        <v>2</v>
      </c>
      <c r="AK21" s="205">
        <v>2</v>
      </c>
      <c r="AL21" s="205">
        <v>4</v>
      </c>
      <c r="AM21" s="205">
        <v>4</v>
      </c>
      <c r="AN21" s="205">
        <v>5</v>
      </c>
      <c r="AO21" s="205">
        <v>5</v>
      </c>
      <c r="AP21" s="205">
        <v>0</v>
      </c>
      <c r="AQ21" s="205">
        <v>0</v>
      </c>
      <c r="AR21" s="205">
        <v>0</v>
      </c>
      <c r="AS21" s="205">
        <v>0</v>
      </c>
      <c r="AT21" s="205">
        <v>0</v>
      </c>
      <c r="AU21" s="205">
        <v>0</v>
      </c>
      <c r="AV21" s="205">
        <v>0</v>
      </c>
      <c r="AW21" s="205">
        <v>0</v>
      </c>
      <c r="AX21" s="205">
        <v>0</v>
      </c>
      <c r="AY21" s="205">
        <v>0</v>
      </c>
      <c r="AZ21" s="205">
        <v>0</v>
      </c>
      <c r="BA21" s="205">
        <v>0</v>
      </c>
      <c r="BB21" s="205">
        <v>2</v>
      </c>
      <c r="BC21" s="201" t="s">
        <v>54</v>
      </c>
      <c r="BD21" s="201" t="s">
        <v>54</v>
      </c>
      <c r="BE21" s="207" t="s">
        <v>484</v>
      </c>
      <c r="BF21" s="201" t="s">
        <v>57</v>
      </c>
      <c r="BG21" s="201">
        <v>1000</v>
      </c>
      <c r="BH21" s="202">
        <v>1300</v>
      </c>
    </row>
    <row r="22" spans="1:60" ht="24" hidden="1" customHeight="1" x14ac:dyDescent="0.3">
      <c r="A22" s="203" t="s">
        <v>485</v>
      </c>
      <c r="B22" s="200">
        <v>19</v>
      </c>
      <c r="C22" s="204">
        <v>5</v>
      </c>
      <c r="D22" s="204">
        <v>1</v>
      </c>
      <c r="E22" s="204">
        <v>1</v>
      </c>
      <c r="F22" s="204">
        <v>1</v>
      </c>
      <c r="G22" s="204">
        <v>1</v>
      </c>
      <c r="H22" s="204">
        <v>4</v>
      </c>
      <c r="I22" s="204">
        <v>0</v>
      </c>
      <c r="J22" s="204">
        <v>1</v>
      </c>
      <c r="K22" s="204">
        <v>0</v>
      </c>
      <c r="L22" s="204">
        <v>1</v>
      </c>
      <c r="M22" s="204">
        <v>0</v>
      </c>
      <c r="N22" s="204">
        <v>0</v>
      </c>
      <c r="O22" s="204">
        <v>1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4">
        <v>0</v>
      </c>
      <c r="W22" s="204">
        <v>0</v>
      </c>
      <c r="X22" s="204">
        <v>0</v>
      </c>
      <c r="Y22" s="204">
        <v>0</v>
      </c>
      <c r="Z22" s="204">
        <v>0</v>
      </c>
      <c r="AA22" s="204">
        <v>0</v>
      </c>
      <c r="AB22" s="205">
        <v>1</v>
      </c>
      <c r="AC22" s="205">
        <v>0</v>
      </c>
      <c r="AD22" s="205">
        <v>0</v>
      </c>
      <c r="AE22" s="205">
        <v>0</v>
      </c>
      <c r="AF22" s="205">
        <v>0</v>
      </c>
      <c r="AG22" s="205">
        <v>0</v>
      </c>
      <c r="AH22" s="205">
        <v>0</v>
      </c>
      <c r="AI22" s="205">
        <v>0</v>
      </c>
      <c r="AJ22" s="205">
        <v>0</v>
      </c>
      <c r="AK22" s="205">
        <v>0</v>
      </c>
      <c r="AL22" s="205">
        <v>0</v>
      </c>
      <c r="AM22" s="205">
        <v>0</v>
      </c>
      <c r="AN22" s="205">
        <v>0</v>
      </c>
      <c r="AO22" s="205">
        <v>0</v>
      </c>
      <c r="AP22" s="205">
        <v>0</v>
      </c>
      <c r="AQ22" s="205">
        <v>0</v>
      </c>
      <c r="AR22" s="205">
        <v>0</v>
      </c>
      <c r="AS22" s="205">
        <v>0</v>
      </c>
      <c r="AT22" s="205">
        <v>0</v>
      </c>
      <c r="AU22" s="205">
        <v>0</v>
      </c>
      <c r="AV22" s="205">
        <v>0</v>
      </c>
      <c r="AW22" s="205">
        <v>0</v>
      </c>
      <c r="AX22" s="205">
        <v>0</v>
      </c>
      <c r="AY22" s="205">
        <v>0</v>
      </c>
      <c r="AZ22" s="205">
        <v>0</v>
      </c>
      <c r="BA22" s="205">
        <v>0</v>
      </c>
      <c r="BB22" s="205">
        <v>2</v>
      </c>
      <c r="BC22" s="201" t="s">
        <v>114</v>
      </c>
      <c r="BD22" s="201" t="s">
        <v>114</v>
      </c>
      <c r="BE22" s="207" t="s">
        <v>486</v>
      </c>
      <c r="BF22" s="201" t="s">
        <v>57</v>
      </c>
      <c r="BG22" s="201">
        <v>0</v>
      </c>
      <c r="BH22" s="202">
        <v>1300</v>
      </c>
    </row>
    <row r="23" spans="1:60" ht="24" hidden="1" customHeight="1" x14ac:dyDescent="0.3">
      <c r="A23" s="203" t="s">
        <v>487</v>
      </c>
      <c r="B23" s="200">
        <v>24</v>
      </c>
      <c r="C23" s="204">
        <v>23</v>
      </c>
      <c r="D23" s="204">
        <v>0</v>
      </c>
      <c r="E23" s="204">
        <v>0</v>
      </c>
      <c r="F23" s="204">
        <v>0</v>
      </c>
      <c r="G23" s="204">
        <v>1</v>
      </c>
      <c r="H23" s="204">
        <v>0</v>
      </c>
      <c r="I23" s="204">
        <v>0</v>
      </c>
      <c r="J23" s="204">
        <v>1</v>
      </c>
      <c r="K23" s="204">
        <v>1</v>
      </c>
      <c r="L23" s="204">
        <v>0</v>
      </c>
      <c r="M23" s="204">
        <v>0</v>
      </c>
      <c r="N23" s="204">
        <v>0</v>
      </c>
      <c r="O23" s="204">
        <v>0</v>
      </c>
      <c r="P23" s="204">
        <v>1</v>
      </c>
      <c r="Q23" s="204">
        <v>0</v>
      </c>
      <c r="R23" s="204">
        <v>0</v>
      </c>
      <c r="S23" s="204">
        <v>0</v>
      </c>
      <c r="T23" s="204">
        <v>1</v>
      </c>
      <c r="U23" s="204">
        <v>1</v>
      </c>
      <c r="V23" s="204">
        <v>0</v>
      </c>
      <c r="W23" s="204">
        <v>0</v>
      </c>
      <c r="X23" s="204">
        <v>0</v>
      </c>
      <c r="Y23" s="204">
        <v>0</v>
      </c>
      <c r="Z23" s="204">
        <v>0</v>
      </c>
      <c r="AA23" s="204">
        <v>0</v>
      </c>
      <c r="AB23" s="205">
        <v>1</v>
      </c>
      <c r="AC23" s="205">
        <v>1</v>
      </c>
      <c r="AD23" s="205">
        <v>0</v>
      </c>
      <c r="AE23" s="205">
        <v>0</v>
      </c>
      <c r="AF23" s="205">
        <v>0</v>
      </c>
      <c r="AG23" s="205">
        <v>0</v>
      </c>
      <c r="AH23" s="205">
        <v>1</v>
      </c>
      <c r="AI23" s="205">
        <v>0</v>
      </c>
      <c r="AJ23" s="205">
        <v>0</v>
      </c>
      <c r="AK23" s="205">
        <v>0</v>
      </c>
      <c r="AL23" s="205">
        <v>0</v>
      </c>
      <c r="AM23" s="205">
        <v>0</v>
      </c>
      <c r="AN23" s="205">
        <v>0</v>
      </c>
      <c r="AO23" s="205">
        <v>0</v>
      </c>
      <c r="AP23" s="205">
        <v>0</v>
      </c>
      <c r="AQ23" s="205">
        <v>0</v>
      </c>
      <c r="AR23" s="205">
        <v>0</v>
      </c>
      <c r="AS23" s="205">
        <v>0</v>
      </c>
      <c r="AT23" s="205">
        <v>0</v>
      </c>
      <c r="AU23" s="205">
        <v>0</v>
      </c>
      <c r="AV23" s="205">
        <v>0</v>
      </c>
      <c r="AW23" s="205">
        <v>0</v>
      </c>
      <c r="AX23" s="205">
        <v>0</v>
      </c>
      <c r="AY23" s="205">
        <v>0</v>
      </c>
      <c r="AZ23" s="205">
        <v>0</v>
      </c>
      <c r="BA23" s="205">
        <v>0</v>
      </c>
      <c r="BB23" s="205">
        <v>1</v>
      </c>
      <c r="BC23" s="201" t="s">
        <v>54</v>
      </c>
      <c r="BD23" s="201" t="s">
        <v>54</v>
      </c>
      <c r="BE23" s="201" t="s">
        <v>57</v>
      </c>
      <c r="BF23" s="201" t="s">
        <v>57</v>
      </c>
      <c r="BG23" s="201">
        <v>1000</v>
      </c>
      <c r="BH23" s="202">
        <v>0</v>
      </c>
    </row>
    <row r="24" spans="1:60" ht="24" hidden="1" customHeight="1" x14ac:dyDescent="0.3">
      <c r="A24" s="203" t="s">
        <v>488</v>
      </c>
      <c r="B24" s="200">
        <v>90</v>
      </c>
      <c r="C24" s="204">
        <v>31</v>
      </c>
      <c r="D24" s="204">
        <v>7</v>
      </c>
      <c r="E24" s="204">
        <v>5</v>
      </c>
      <c r="F24" s="204">
        <v>7</v>
      </c>
      <c r="G24" s="204">
        <v>19</v>
      </c>
      <c r="H24" s="204">
        <v>11</v>
      </c>
      <c r="I24" s="204">
        <v>6</v>
      </c>
      <c r="J24" s="204">
        <v>14</v>
      </c>
      <c r="K24" s="204">
        <v>0</v>
      </c>
      <c r="L24" s="204">
        <v>7</v>
      </c>
      <c r="M24" s="204">
        <v>5</v>
      </c>
      <c r="N24" s="204">
        <v>0</v>
      </c>
      <c r="O24" s="204">
        <v>10</v>
      </c>
      <c r="P24" s="204">
        <v>6</v>
      </c>
      <c r="Q24" s="204">
        <v>2</v>
      </c>
      <c r="R24" s="204">
        <v>0</v>
      </c>
      <c r="S24" s="204">
        <v>0</v>
      </c>
      <c r="T24" s="204">
        <v>2</v>
      </c>
      <c r="U24" s="204">
        <v>2</v>
      </c>
      <c r="V24" s="204">
        <v>0</v>
      </c>
      <c r="W24" s="204">
        <v>0</v>
      </c>
      <c r="X24" s="204">
        <v>0</v>
      </c>
      <c r="Y24" s="204">
        <v>0</v>
      </c>
      <c r="Z24" s="204">
        <v>0</v>
      </c>
      <c r="AA24" s="204">
        <v>0</v>
      </c>
      <c r="AB24" s="205">
        <v>9</v>
      </c>
      <c r="AC24" s="205">
        <v>2</v>
      </c>
      <c r="AD24" s="205">
        <v>7</v>
      </c>
      <c r="AE24" s="205">
        <v>0</v>
      </c>
      <c r="AF24" s="205">
        <v>0</v>
      </c>
      <c r="AG24" s="205">
        <v>0</v>
      </c>
      <c r="AH24" s="205">
        <v>2</v>
      </c>
      <c r="AI24" s="205">
        <v>2</v>
      </c>
      <c r="AJ24" s="205">
        <v>1</v>
      </c>
      <c r="AK24" s="205">
        <v>1</v>
      </c>
      <c r="AL24" s="205">
        <v>0</v>
      </c>
      <c r="AM24" s="205">
        <v>0</v>
      </c>
      <c r="AN24" s="205">
        <v>0</v>
      </c>
      <c r="AO24" s="205">
        <v>0</v>
      </c>
      <c r="AP24" s="205">
        <v>9</v>
      </c>
      <c r="AQ24" s="205">
        <v>9</v>
      </c>
      <c r="AR24" s="205">
        <v>0</v>
      </c>
      <c r="AS24" s="205">
        <v>0</v>
      </c>
      <c r="AT24" s="205">
        <v>0</v>
      </c>
      <c r="AU24" s="205">
        <v>0</v>
      </c>
      <c r="AV24" s="205">
        <v>0</v>
      </c>
      <c r="AW24" s="205">
        <v>0</v>
      </c>
      <c r="AX24" s="205">
        <v>0</v>
      </c>
      <c r="AY24" s="205">
        <v>0</v>
      </c>
      <c r="AZ24" s="205">
        <v>0</v>
      </c>
      <c r="BA24" s="205">
        <v>0</v>
      </c>
      <c r="BB24" s="205">
        <v>1</v>
      </c>
      <c r="BC24" s="201" t="s">
        <v>114</v>
      </c>
      <c r="BD24" s="201" t="s">
        <v>114</v>
      </c>
      <c r="BE24" s="216" t="s">
        <v>489</v>
      </c>
      <c r="BF24" s="201" t="s">
        <v>57</v>
      </c>
      <c r="BG24" s="201">
        <v>350</v>
      </c>
      <c r="BH24" s="202">
        <v>1300</v>
      </c>
    </row>
    <row r="25" spans="1:60" ht="24" hidden="1" customHeight="1" x14ac:dyDescent="0.3">
      <c r="A25" s="203" t="s">
        <v>490</v>
      </c>
      <c r="B25" s="200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1"/>
      <c r="BD25" s="201"/>
      <c r="BE25" s="201"/>
      <c r="BF25" s="201"/>
      <c r="BG25" s="201"/>
      <c r="BH25" s="202"/>
    </row>
    <row r="26" spans="1:60" ht="24" customHeight="1" x14ac:dyDescent="0.3">
      <c r="A26" s="203" t="s">
        <v>491</v>
      </c>
      <c r="B26" s="200">
        <v>21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204">
        <v>0</v>
      </c>
      <c r="W26" s="204">
        <v>0</v>
      </c>
      <c r="X26" s="204">
        <v>0</v>
      </c>
      <c r="Y26" s="204">
        <v>0</v>
      </c>
      <c r="Z26" s="204">
        <v>0</v>
      </c>
      <c r="AA26" s="204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205">
        <v>0</v>
      </c>
      <c r="AM26" s="205">
        <v>0</v>
      </c>
      <c r="AN26" s="205">
        <v>0</v>
      </c>
      <c r="AO26" s="205">
        <v>0</v>
      </c>
      <c r="AP26" s="205">
        <v>0</v>
      </c>
      <c r="AQ26" s="205">
        <v>0</v>
      </c>
      <c r="AR26" s="205">
        <v>0</v>
      </c>
      <c r="AS26" s="205">
        <v>0</v>
      </c>
      <c r="AT26" s="205">
        <v>0</v>
      </c>
      <c r="AU26" s="205">
        <v>0</v>
      </c>
      <c r="AV26" s="205">
        <v>0</v>
      </c>
      <c r="AW26" s="205">
        <v>0</v>
      </c>
      <c r="AX26" s="205">
        <v>0</v>
      </c>
      <c r="AY26" s="205">
        <v>0</v>
      </c>
      <c r="AZ26" s="205">
        <v>0</v>
      </c>
      <c r="BA26" s="205">
        <v>0</v>
      </c>
      <c r="BB26" s="205">
        <v>0</v>
      </c>
      <c r="BC26" s="201" t="s">
        <v>114</v>
      </c>
      <c r="BD26" s="201" t="s">
        <v>114</v>
      </c>
      <c r="BE26" s="201" t="s">
        <v>57</v>
      </c>
      <c r="BF26" s="201" t="s">
        <v>114</v>
      </c>
      <c r="BG26" s="201" t="s">
        <v>114</v>
      </c>
      <c r="BH26" s="201" t="s">
        <v>114</v>
      </c>
    </row>
    <row r="27" spans="1:60" ht="24" customHeight="1" x14ac:dyDescent="0.3">
      <c r="A27" s="203" t="s">
        <v>492</v>
      </c>
      <c r="B27" s="200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1"/>
      <c r="BD27" s="201"/>
      <c r="BE27" s="201"/>
      <c r="BF27" s="201"/>
      <c r="BG27" s="201"/>
      <c r="BH27" s="202"/>
    </row>
    <row r="28" spans="1:60" ht="24" customHeight="1" x14ac:dyDescent="0.3">
      <c r="A28" s="203" t="s">
        <v>493</v>
      </c>
      <c r="B28" s="200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1"/>
      <c r="BD28" s="201"/>
      <c r="BE28" s="201"/>
      <c r="BF28" s="201"/>
      <c r="BG28" s="201"/>
      <c r="BH28" s="202"/>
    </row>
    <row r="29" spans="1:60" ht="16.5" customHeight="1" x14ac:dyDescent="0.25">
      <c r="A29" s="217" t="s">
        <v>494</v>
      </c>
      <c r="B29" s="186">
        <v>26</v>
      </c>
      <c r="C29" s="186">
        <v>8</v>
      </c>
      <c r="D29" s="186">
        <v>1</v>
      </c>
      <c r="E29" s="186">
        <v>3</v>
      </c>
      <c r="F29" s="186">
        <v>1</v>
      </c>
      <c r="G29" s="186">
        <v>3</v>
      </c>
      <c r="H29" s="186">
        <v>5</v>
      </c>
      <c r="I29" s="186">
        <v>1</v>
      </c>
      <c r="J29" s="186">
        <v>1</v>
      </c>
      <c r="K29" s="186"/>
      <c r="L29" s="186"/>
      <c r="M29" s="186"/>
      <c r="N29" s="186"/>
      <c r="O29" s="186">
        <v>1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218"/>
      <c r="BD29" s="218"/>
      <c r="BE29" s="218"/>
      <c r="BF29" s="218"/>
      <c r="BG29" s="218"/>
      <c r="BH29" s="218"/>
    </row>
    <row r="30" spans="1:60" ht="24" customHeight="1" x14ac:dyDescent="0.3">
      <c r="A30" s="203" t="s">
        <v>495</v>
      </c>
      <c r="B30" s="200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1"/>
      <c r="BD30" s="201"/>
      <c r="BE30" s="201"/>
      <c r="BF30" s="201"/>
      <c r="BG30" s="201"/>
      <c r="BH30" s="202"/>
    </row>
    <row r="31" spans="1:60" ht="24" customHeight="1" x14ac:dyDescent="0.3">
      <c r="A31" s="203" t="s">
        <v>496</v>
      </c>
      <c r="B31" s="200">
        <v>53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1"/>
      <c r="BD31" s="201"/>
      <c r="BE31" s="201"/>
      <c r="BF31" s="201"/>
      <c r="BG31" s="201"/>
      <c r="BH31" s="202"/>
    </row>
    <row r="32" spans="1:60" s="219" customFormat="1" ht="24" customHeight="1" x14ac:dyDescent="0.3">
      <c r="A32" s="220" t="s">
        <v>497</v>
      </c>
      <c r="B32" s="221">
        <v>33</v>
      </c>
      <c r="C32" s="204">
        <v>7</v>
      </c>
      <c r="D32" s="204">
        <v>2</v>
      </c>
      <c r="E32" s="204">
        <v>2</v>
      </c>
      <c r="F32" s="204">
        <v>4</v>
      </c>
      <c r="G32" s="204">
        <v>1</v>
      </c>
      <c r="H32" s="204">
        <v>0</v>
      </c>
      <c r="I32" s="204">
        <v>1</v>
      </c>
      <c r="J32" s="204">
        <v>6</v>
      </c>
      <c r="K32" s="204">
        <v>0</v>
      </c>
      <c r="L32" s="204">
        <v>2</v>
      </c>
      <c r="M32" s="204">
        <v>0</v>
      </c>
      <c r="N32" s="204">
        <v>0</v>
      </c>
      <c r="O32" s="204">
        <v>2</v>
      </c>
      <c r="P32" s="204">
        <v>1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4">
        <v>0</v>
      </c>
      <c r="W32" s="204">
        <v>0</v>
      </c>
      <c r="X32" s="204">
        <v>0</v>
      </c>
      <c r="Y32" s="204">
        <v>0</v>
      </c>
      <c r="Z32" s="204">
        <v>0</v>
      </c>
      <c r="AA32" s="204">
        <v>0</v>
      </c>
      <c r="AB32" s="205">
        <v>3</v>
      </c>
      <c r="AC32" s="205">
        <v>2</v>
      </c>
      <c r="AD32" s="205">
        <v>1</v>
      </c>
      <c r="AE32" s="205">
        <v>0</v>
      </c>
      <c r="AF32" s="205">
        <v>0</v>
      </c>
      <c r="AG32" s="205">
        <v>0</v>
      </c>
      <c r="AH32" s="205">
        <v>0</v>
      </c>
      <c r="AI32" s="205">
        <v>0</v>
      </c>
      <c r="AJ32" s="205">
        <v>1</v>
      </c>
      <c r="AK32" s="205">
        <v>1</v>
      </c>
      <c r="AL32" s="205">
        <v>0</v>
      </c>
      <c r="AM32" s="205">
        <v>0</v>
      </c>
      <c r="AN32" s="205">
        <v>0</v>
      </c>
      <c r="AO32" s="205">
        <v>0</v>
      </c>
      <c r="AP32" s="205">
        <v>1</v>
      </c>
      <c r="AQ32" s="205">
        <v>1</v>
      </c>
      <c r="AR32" s="205">
        <v>0</v>
      </c>
      <c r="AS32" s="205">
        <v>0</v>
      </c>
      <c r="AT32" s="205">
        <v>0</v>
      </c>
      <c r="AU32" s="205">
        <v>0</v>
      </c>
      <c r="AV32" s="205">
        <v>0</v>
      </c>
      <c r="AW32" s="205">
        <v>0</v>
      </c>
      <c r="AX32" s="205">
        <v>0</v>
      </c>
      <c r="AY32" s="205">
        <v>0</v>
      </c>
      <c r="AZ32" s="205">
        <v>0</v>
      </c>
      <c r="BA32" s="205">
        <v>0</v>
      </c>
      <c r="BB32" s="205">
        <v>3</v>
      </c>
      <c r="BC32" s="222" t="s">
        <v>114</v>
      </c>
      <c r="BD32" s="222" t="s">
        <v>114</v>
      </c>
      <c r="BE32" s="223" t="s">
        <v>498</v>
      </c>
      <c r="BF32" s="222" t="s">
        <v>57</v>
      </c>
      <c r="BG32" s="222">
        <v>0</v>
      </c>
      <c r="BH32" s="224">
        <v>1300</v>
      </c>
    </row>
    <row r="33" spans="1:60" ht="24" customHeight="1" x14ac:dyDescent="0.3">
      <c r="A33" s="203" t="s">
        <v>499</v>
      </c>
      <c r="B33" s="200">
        <v>54</v>
      </c>
      <c r="C33" s="204">
        <v>7</v>
      </c>
      <c r="D33" s="204">
        <v>2</v>
      </c>
      <c r="E33" s="204">
        <v>3</v>
      </c>
      <c r="F33" s="204">
        <v>1</v>
      </c>
      <c r="G33" s="204">
        <v>3</v>
      </c>
      <c r="H33" s="204">
        <v>3</v>
      </c>
      <c r="I33" s="204">
        <v>2</v>
      </c>
      <c r="J33" s="204">
        <v>2</v>
      </c>
      <c r="K33" s="204">
        <v>0</v>
      </c>
      <c r="L33" s="204">
        <v>2</v>
      </c>
      <c r="M33" s="204">
        <v>1</v>
      </c>
      <c r="N33" s="204">
        <v>1</v>
      </c>
      <c r="O33" s="204">
        <v>0</v>
      </c>
      <c r="P33" s="204">
        <v>2</v>
      </c>
      <c r="Q33" s="204">
        <v>0</v>
      </c>
      <c r="R33" s="204">
        <v>0</v>
      </c>
      <c r="S33" s="204">
        <v>0</v>
      </c>
      <c r="T33" s="204">
        <v>0</v>
      </c>
      <c r="U33" s="204">
        <v>0</v>
      </c>
      <c r="V33" s="204">
        <v>0</v>
      </c>
      <c r="W33" s="204">
        <v>0</v>
      </c>
      <c r="X33" s="204">
        <v>0</v>
      </c>
      <c r="Y33" s="204">
        <v>0</v>
      </c>
      <c r="Z33" s="204">
        <v>0</v>
      </c>
      <c r="AA33" s="204">
        <v>0</v>
      </c>
      <c r="AB33" s="205">
        <v>4</v>
      </c>
      <c r="AC33" s="205">
        <v>2</v>
      </c>
      <c r="AD33" s="205">
        <v>0</v>
      </c>
      <c r="AE33" s="205">
        <v>2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205">
        <v>0</v>
      </c>
      <c r="AM33" s="205">
        <v>0</v>
      </c>
      <c r="AN33" s="205">
        <v>0</v>
      </c>
      <c r="AO33" s="205">
        <v>0</v>
      </c>
      <c r="AP33" s="205">
        <v>0</v>
      </c>
      <c r="AQ33" s="205">
        <v>0</v>
      </c>
      <c r="AR33" s="205">
        <v>0</v>
      </c>
      <c r="AS33" s="205">
        <v>0</v>
      </c>
      <c r="AT33" s="205">
        <v>0</v>
      </c>
      <c r="AU33" s="205">
        <v>0</v>
      </c>
      <c r="AV33" s="205">
        <v>0</v>
      </c>
      <c r="AW33" s="205">
        <v>0</v>
      </c>
      <c r="AX33" s="205">
        <v>0</v>
      </c>
      <c r="AY33" s="205">
        <v>0</v>
      </c>
      <c r="AZ33" s="205">
        <v>0</v>
      </c>
      <c r="BA33" s="205">
        <v>0</v>
      </c>
      <c r="BB33" s="205">
        <v>0</v>
      </c>
      <c r="BC33" s="201"/>
      <c r="BD33" s="201"/>
      <c r="BE33" s="201"/>
      <c r="BF33" s="201" t="s">
        <v>57</v>
      </c>
      <c r="BG33" s="201">
        <v>1000</v>
      </c>
      <c r="BH33" s="202">
        <v>1000</v>
      </c>
    </row>
    <row r="34" spans="1:60" ht="24" customHeight="1" x14ac:dyDescent="0.3">
      <c r="A34" s="203" t="s">
        <v>500</v>
      </c>
      <c r="B34" s="200">
        <v>75</v>
      </c>
      <c r="C34" s="204">
        <v>17</v>
      </c>
      <c r="D34" s="204">
        <v>1</v>
      </c>
      <c r="E34" s="204">
        <v>3</v>
      </c>
      <c r="F34" s="204">
        <v>7</v>
      </c>
      <c r="G34" s="204">
        <v>2</v>
      </c>
      <c r="H34" s="204">
        <v>11</v>
      </c>
      <c r="I34" s="204">
        <v>1</v>
      </c>
      <c r="J34" s="204">
        <v>5</v>
      </c>
      <c r="K34" s="204">
        <v>1</v>
      </c>
      <c r="L34" s="204">
        <v>0</v>
      </c>
      <c r="M34" s="204">
        <v>0</v>
      </c>
      <c r="N34" s="204">
        <v>1</v>
      </c>
      <c r="O34" s="204">
        <v>10</v>
      </c>
      <c r="P34" s="204">
        <v>3</v>
      </c>
      <c r="Q34" s="204">
        <v>0</v>
      </c>
      <c r="R34" s="204">
        <v>0</v>
      </c>
      <c r="S34" s="204">
        <v>0</v>
      </c>
      <c r="T34" s="204">
        <v>0</v>
      </c>
      <c r="U34" s="204">
        <v>0</v>
      </c>
      <c r="V34" s="204">
        <v>6</v>
      </c>
      <c r="W34" s="204">
        <v>12</v>
      </c>
      <c r="X34" s="204">
        <v>3</v>
      </c>
      <c r="Y34" s="204">
        <v>5</v>
      </c>
      <c r="Z34" s="204">
        <v>9</v>
      </c>
      <c r="AA34" s="204">
        <v>11</v>
      </c>
      <c r="AB34" s="205">
        <v>2</v>
      </c>
      <c r="AC34" s="205">
        <v>2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205">
        <v>2</v>
      </c>
      <c r="AM34" s="205">
        <v>3</v>
      </c>
      <c r="AN34" s="205">
        <v>2</v>
      </c>
      <c r="AO34" s="205">
        <v>2</v>
      </c>
      <c r="AP34" s="205">
        <v>0</v>
      </c>
      <c r="AQ34" s="205">
        <v>0</v>
      </c>
      <c r="AR34" s="205">
        <v>0</v>
      </c>
      <c r="AS34" s="205">
        <v>0</v>
      </c>
      <c r="AT34" s="205">
        <v>0</v>
      </c>
      <c r="AU34" s="205">
        <v>0</v>
      </c>
      <c r="AV34" s="205">
        <v>0</v>
      </c>
      <c r="AW34" s="205">
        <v>0</v>
      </c>
      <c r="AX34" s="205">
        <v>0</v>
      </c>
      <c r="AY34" s="205">
        <v>0</v>
      </c>
      <c r="AZ34" s="205">
        <v>0</v>
      </c>
      <c r="BA34" s="205">
        <v>0</v>
      </c>
      <c r="BB34" s="205">
        <v>1</v>
      </c>
      <c r="BC34" s="201" t="s">
        <v>54</v>
      </c>
      <c r="BD34" s="201" t="s">
        <v>54</v>
      </c>
      <c r="BE34" s="201" t="s">
        <v>57</v>
      </c>
      <c r="BF34" s="201" t="s">
        <v>57</v>
      </c>
      <c r="BG34" s="201">
        <v>1000</v>
      </c>
      <c r="BH34" s="202">
        <v>1300</v>
      </c>
    </row>
    <row r="35" spans="1:60" s="225" customFormat="1" ht="24" customHeight="1" x14ac:dyDescent="0.3">
      <c r="A35" s="226" t="s">
        <v>501</v>
      </c>
      <c r="B35" s="227">
        <v>69</v>
      </c>
      <c r="C35" s="227"/>
      <c r="D35" s="227">
        <v>1</v>
      </c>
      <c r="E35" s="227">
        <v>1</v>
      </c>
      <c r="F35" s="227">
        <v>3</v>
      </c>
      <c r="G35" s="227">
        <v>4</v>
      </c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8"/>
      <c r="BD35" s="228"/>
      <c r="BE35" s="228"/>
      <c r="BF35" s="228"/>
      <c r="BG35" s="228"/>
      <c r="BH35" s="229"/>
    </row>
    <row r="36" spans="1:60" ht="24" customHeight="1" x14ac:dyDescent="0.3">
      <c r="A36" s="203" t="s">
        <v>502</v>
      </c>
      <c r="B36" s="200">
        <v>37</v>
      </c>
      <c r="C36" s="204">
        <v>7</v>
      </c>
      <c r="D36" s="204">
        <v>2</v>
      </c>
      <c r="E36" s="204">
        <v>1</v>
      </c>
      <c r="F36" s="204">
        <v>7</v>
      </c>
      <c r="G36" s="204">
        <v>1</v>
      </c>
      <c r="H36" s="204">
        <v>1</v>
      </c>
      <c r="I36" s="204">
        <v>0</v>
      </c>
      <c r="J36" s="204">
        <v>5</v>
      </c>
      <c r="K36" s="204">
        <v>0</v>
      </c>
      <c r="L36" s="204">
        <v>2</v>
      </c>
      <c r="M36" s="204">
        <v>0</v>
      </c>
      <c r="N36" s="204">
        <v>0</v>
      </c>
      <c r="O36" s="204">
        <v>2</v>
      </c>
      <c r="P36" s="204">
        <v>2</v>
      </c>
      <c r="Q36" s="204">
        <v>0</v>
      </c>
      <c r="R36" s="204">
        <v>0</v>
      </c>
      <c r="S36" s="204">
        <v>0</v>
      </c>
      <c r="T36" s="204">
        <v>1</v>
      </c>
      <c r="U36" s="204">
        <v>2</v>
      </c>
      <c r="V36" s="204">
        <v>1</v>
      </c>
      <c r="W36" s="204">
        <v>2</v>
      </c>
      <c r="X36" s="204">
        <v>0</v>
      </c>
      <c r="Y36" s="204">
        <v>0</v>
      </c>
      <c r="Z36" s="204">
        <v>0</v>
      </c>
      <c r="AA36" s="204">
        <v>0</v>
      </c>
      <c r="AB36" s="205">
        <v>3</v>
      </c>
      <c r="AC36" s="205">
        <v>2</v>
      </c>
      <c r="AD36" s="205">
        <v>2</v>
      </c>
      <c r="AE36" s="205">
        <v>0</v>
      </c>
      <c r="AF36" s="205">
        <v>0</v>
      </c>
      <c r="AG36" s="205">
        <v>0</v>
      </c>
      <c r="AH36" s="205">
        <v>4</v>
      </c>
      <c r="AI36" s="205">
        <v>5</v>
      </c>
      <c r="AJ36" s="205">
        <v>0</v>
      </c>
      <c r="AK36" s="205">
        <v>0</v>
      </c>
      <c r="AL36" s="205">
        <v>0</v>
      </c>
      <c r="AM36" s="205">
        <v>0</v>
      </c>
      <c r="AN36" s="205">
        <v>0</v>
      </c>
      <c r="AO36" s="205">
        <v>0</v>
      </c>
      <c r="AP36" s="205">
        <v>2</v>
      </c>
      <c r="AQ36" s="205">
        <v>3</v>
      </c>
      <c r="AR36" s="205">
        <v>1</v>
      </c>
      <c r="AS36" s="205">
        <v>1</v>
      </c>
      <c r="AT36" s="205">
        <v>0</v>
      </c>
      <c r="AU36" s="205">
        <v>0</v>
      </c>
      <c r="AV36" s="205">
        <v>0</v>
      </c>
      <c r="AW36" s="205">
        <v>0</v>
      </c>
      <c r="AX36" s="205">
        <v>0</v>
      </c>
      <c r="AY36" s="205">
        <v>0</v>
      </c>
      <c r="AZ36" s="205">
        <v>0</v>
      </c>
      <c r="BA36" s="205">
        <v>0</v>
      </c>
      <c r="BB36" s="205">
        <v>0</v>
      </c>
      <c r="BC36" s="201" t="s">
        <v>54</v>
      </c>
      <c r="BD36" s="201" t="s">
        <v>54</v>
      </c>
      <c r="BE36" s="207" t="s">
        <v>503</v>
      </c>
      <c r="BF36" s="201" t="s">
        <v>57</v>
      </c>
      <c r="BG36" s="230" t="s">
        <v>504</v>
      </c>
      <c r="BH36" s="202" t="s">
        <v>505</v>
      </c>
    </row>
    <row r="37" spans="1:60" ht="24" customHeight="1" x14ac:dyDescent="0.3">
      <c r="A37" s="203" t="s">
        <v>506</v>
      </c>
      <c r="B37" s="200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1"/>
      <c r="BD37" s="201"/>
      <c r="BE37" s="201"/>
      <c r="BF37" s="201"/>
      <c r="BG37" s="201"/>
      <c r="BH37" s="202"/>
    </row>
    <row r="38" spans="1:60" ht="24" customHeight="1" x14ac:dyDescent="0.3">
      <c r="A38" s="203" t="s">
        <v>507</v>
      </c>
      <c r="B38" s="200">
        <v>38</v>
      </c>
      <c r="C38" s="204">
        <v>5</v>
      </c>
      <c r="D38" s="204">
        <v>0</v>
      </c>
      <c r="E38" s="204">
        <v>0</v>
      </c>
      <c r="F38" s="204">
        <v>1</v>
      </c>
      <c r="G38" s="204">
        <v>1</v>
      </c>
      <c r="H38" s="204">
        <v>4</v>
      </c>
      <c r="I38" s="204">
        <v>0</v>
      </c>
      <c r="J38" s="204">
        <v>1</v>
      </c>
      <c r="K38" s="204">
        <v>0</v>
      </c>
      <c r="L38" s="204">
        <v>0</v>
      </c>
      <c r="M38" s="204">
        <v>0</v>
      </c>
      <c r="N38" s="204">
        <v>0</v>
      </c>
      <c r="O38" s="204">
        <v>0</v>
      </c>
      <c r="P38" s="204">
        <v>3</v>
      </c>
      <c r="Q38" s="204">
        <v>0</v>
      </c>
      <c r="R38" s="204">
        <v>0</v>
      </c>
      <c r="S38" s="204">
        <v>0</v>
      </c>
      <c r="T38" s="204">
        <v>0</v>
      </c>
      <c r="U38" s="204">
        <v>0</v>
      </c>
      <c r="V38" s="204">
        <v>0</v>
      </c>
      <c r="W38" s="204">
        <v>0</v>
      </c>
      <c r="X38" s="204">
        <v>0</v>
      </c>
      <c r="Y38" s="204">
        <v>0</v>
      </c>
      <c r="Z38" s="204">
        <v>0</v>
      </c>
      <c r="AA38" s="204">
        <v>0</v>
      </c>
      <c r="AB38" s="205">
        <v>0</v>
      </c>
      <c r="AC38" s="205">
        <v>0</v>
      </c>
      <c r="AD38" s="205">
        <v>0</v>
      </c>
      <c r="AE38" s="205">
        <v>0</v>
      </c>
      <c r="AF38" s="205">
        <v>0</v>
      </c>
      <c r="AG38" s="205">
        <v>0</v>
      </c>
      <c r="AH38" s="205">
        <v>0</v>
      </c>
      <c r="AI38" s="205">
        <v>0</v>
      </c>
      <c r="AJ38" s="205">
        <v>0</v>
      </c>
      <c r="AK38" s="205">
        <v>0</v>
      </c>
      <c r="AL38" s="205">
        <v>0</v>
      </c>
      <c r="AM38" s="205">
        <v>0</v>
      </c>
      <c r="AN38" s="205">
        <v>0</v>
      </c>
      <c r="AO38" s="205">
        <v>0</v>
      </c>
      <c r="AP38" s="205">
        <v>0</v>
      </c>
      <c r="AQ38" s="205">
        <v>0</v>
      </c>
      <c r="AR38" s="205">
        <v>0</v>
      </c>
      <c r="AS38" s="205">
        <v>0</v>
      </c>
      <c r="AT38" s="205">
        <v>0</v>
      </c>
      <c r="AU38" s="205">
        <v>0</v>
      </c>
      <c r="AV38" s="205">
        <v>0</v>
      </c>
      <c r="AW38" s="205">
        <v>0</v>
      </c>
      <c r="AX38" s="205">
        <v>0</v>
      </c>
      <c r="AY38" s="205">
        <v>0</v>
      </c>
      <c r="AZ38" s="205">
        <v>0</v>
      </c>
      <c r="BA38" s="205">
        <v>0</v>
      </c>
      <c r="BB38" s="205">
        <v>2</v>
      </c>
      <c r="BC38" s="201" t="s">
        <v>114</v>
      </c>
      <c r="BD38" s="201" t="s">
        <v>114</v>
      </c>
      <c r="BE38" s="207" t="s">
        <v>508</v>
      </c>
      <c r="BF38" s="201" t="s">
        <v>54</v>
      </c>
      <c r="BG38" s="201">
        <v>800</v>
      </c>
      <c r="BH38" s="202">
        <v>800</v>
      </c>
    </row>
    <row r="39" spans="1:60" ht="24" customHeight="1" x14ac:dyDescent="0.3">
      <c r="A39" s="203" t="s">
        <v>509</v>
      </c>
      <c r="B39" s="20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1"/>
      <c r="BD39" s="201"/>
      <c r="BE39" s="201"/>
      <c r="BF39" s="201"/>
      <c r="BG39" s="201"/>
      <c r="BH39" s="202"/>
    </row>
    <row r="40" spans="1:60" ht="24" customHeight="1" x14ac:dyDescent="0.3">
      <c r="A40" s="203" t="s">
        <v>510</v>
      </c>
      <c r="B40" s="200">
        <v>54</v>
      </c>
      <c r="C40" s="204">
        <v>6</v>
      </c>
      <c r="D40" s="204">
        <v>3</v>
      </c>
      <c r="E40" s="204">
        <v>2</v>
      </c>
      <c r="F40" s="204">
        <v>3</v>
      </c>
      <c r="G40" s="204">
        <v>1</v>
      </c>
      <c r="H40" s="204">
        <v>0</v>
      </c>
      <c r="I40" s="204">
        <v>0</v>
      </c>
      <c r="J40" s="204">
        <v>6</v>
      </c>
      <c r="K40" s="204">
        <v>0</v>
      </c>
      <c r="L40" s="204">
        <v>0</v>
      </c>
      <c r="M40" s="204">
        <v>1</v>
      </c>
      <c r="N40" s="204">
        <v>1</v>
      </c>
      <c r="O40" s="204">
        <v>1</v>
      </c>
      <c r="P40" s="204">
        <v>0</v>
      </c>
      <c r="Q40" s="204">
        <v>0</v>
      </c>
      <c r="R40" s="204">
        <v>0</v>
      </c>
      <c r="S40" s="204">
        <v>0</v>
      </c>
      <c r="T40" s="204">
        <v>0</v>
      </c>
      <c r="U40" s="204">
        <v>0</v>
      </c>
      <c r="V40" s="204">
        <v>0</v>
      </c>
      <c r="W40" s="204">
        <v>0</v>
      </c>
      <c r="X40" s="204">
        <v>0</v>
      </c>
      <c r="Y40" s="204">
        <v>0</v>
      </c>
      <c r="Z40" s="204">
        <v>0</v>
      </c>
      <c r="AA40" s="204">
        <v>0</v>
      </c>
      <c r="AB40" s="205">
        <v>3</v>
      </c>
      <c r="AC40" s="205">
        <v>2</v>
      </c>
      <c r="AD40" s="205">
        <v>0</v>
      </c>
      <c r="AE40" s="205">
        <v>1</v>
      </c>
      <c r="AF40" s="205">
        <v>0</v>
      </c>
      <c r="AG40" s="205">
        <v>0</v>
      </c>
      <c r="AH40" s="205">
        <v>0</v>
      </c>
      <c r="AI40" s="205">
        <v>0</v>
      </c>
      <c r="AJ40" s="205">
        <v>0</v>
      </c>
      <c r="AK40" s="205">
        <v>0</v>
      </c>
      <c r="AL40" s="205">
        <v>0</v>
      </c>
      <c r="AM40" s="205">
        <v>0</v>
      </c>
      <c r="AN40" s="205">
        <v>0</v>
      </c>
      <c r="AO40" s="205">
        <v>0</v>
      </c>
      <c r="AP40" s="205">
        <v>0</v>
      </c>
      <c r="AQ40" s="205">
        <v>0</v>
      </c>
      <c r="AR40" s="205">
        <v>0</v>
      </c>
      <c r="AS40" s="205">
        <v>0</v>
      </c>
      <c r="AT40" s="205">
        <v>0</v>
      </c>
      <c r="AU40" s="205">
        <v>0</v>
      </c>
      <c r="AV40" s="205">
        <v>0</v>
      </c>
      <c r="AW40" s="205">
        <v>0</v>
      </c>
      <c r="AX40" s="205">
        <v>0</v>
      </c>
      <c r="AY40" s="205">
        <v>0</v>
      </c>
      <c r="AZ40" s="205">
        <v>0</v>
      </c>
      <c r="BA40" s="205">
        <v>0</v>
      </c>
      <c r="BB40" s="205">
        <v>0</v>
      </c>
      <c r="BC40" s="201" t="s">
        <v>54</v>
      </c>
      <c r="BD40" s="201" t="s">
        <v>54</v>
      </c>
      <c r="BE40" s="216" t="s">
        <v>511</v>
      </c>
      <c r="BF40" s="201" t="s">
        <v>57</v>
      </c>
      <c r="BG40" s="201">
        <v>1000</v>
      </c>
      <c r="BH40" s="202">
        <v>2000</v>
      </c>
    </row>
    <row r="41" spans="1:60" ht="24" customHeight="1" x14ac:dyDescent="0.3">
      <c r="A41" s="203" t="s">
        <v>500</v>
      </c>
      <c r="B41" s="200"/>
      <c r="C41" s="204"/>
      <c r="D41" s="204">
        <v>1</v>
      </c>
      <c r="E41" s="204">
        <v>1</v>
      </c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1"/>
      <c r="BD41" s="201"/>
      <c r="BE41" s="216"/>
      <c r="BF41" s="201"/>
      <c r="BG41" s="201"/>
      <c r="BH41" s="202"/>
    </row>
    <row r="42" spans="1:60" s="225" customFormat="1" ht="24" customHeight="1" x14ac:dyDescent="0.3">
      <c r="A42" s="226" t="s">
        <v>512</v>
      </c>
      <c r="B42" s="227">
        <v>87</v>
      </c>
      <c r="C42" s="227">
        <v>22</v>
      </c>
      <c r="D42" s="227">
        <v>3</v>
      </c>
      <c r="E42" s="227">
        <v>4</v>
      </c>
      <c r="F42" s="227">
        <v>6</v>
      </c>
      <c r="G42" s="227">
        <v>4</v>
      </c>
      <c r="H42" s="227">
        <v>8</v>
      </c>
      <c r="I42" s="227"/>
      <c r="J42" s="227">
        <v>14</v>
      </c>
      <c r="K42" s="227"/>
      <c r="L42" s="227"/>
      <c r="M42" s="227"/>
      <c r="N42" s="227"/>
      <c r="O42" s="227"/>
      <c r="P42" s="227">
        <v>5</v>
      </c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8"/>
      <c r="BD42" s="228"/>
      <c r="BE42" s="228"/>
      <c r="BF42" s="228"/>
      <c r="BG42" s="228"/>
      <c r="BH42" s="229"/>
    </row>
    <row r="43" spans="1:60" ht="24" customHeight="1" x14ac:dyDescent="0.3">
      <c r="A43" s="203" t="s">
        <v>513</v>
      </c>
      <c r="B43" s="200">
        <v>78</v>
      </c>
      <c r="C43" s="204">
        <v>27</v>
      </c>
      <c r="D43" s="204">
        <v>6</v>
      </c>
      <c r="E43" s="204">
        <v>1</v>
      </c>
      <c r="F43" s="204">
        <v>9</v>
      </c>
      <c r="G43" s="204">
        <v>3</v>
      </c>
      <c r="H43" s="204">
        <v>7</v>
      </c>
      <c r="I43" s="204">
        <v>2</v>
      </c>
      <c r="J43" s="204">
        <v>15</v>
      </c>
      <c r="K43" s="204">
        <v>3</v>
      </c>
      <c r="L43" s="204">
        <v>0</v>
      </c>
      <c r="M43" s="204">
        <v>0</v>
      </c>
      <c r="N43" s="204">
        <v>0</v>
      </c>
      <c r="O43" s="204">
        <v>9</v>
      </c>
      <c r="P43" s="204">
        <v>5</v>
      </c>
      <c r="Q43" s="204">
        <v>1</v>
      </c>
      <c r="R43" s="204">
        <v>0</v>
      </c>
      <c r="S43" s="204">
        <v>0</v>
      </c>
      <c r="T43" s="204">
        <v>0</v>
      </c>
      <c r="U43" s="204">
        <v>0</v>
      </c>
      <c r="V43" s="204">
        <v>0</v>
      </c>
      <c r="W43" s="204">
        <v>0</v>
      </c>
      <c r="X43" s="204">
        <v>0</v>
      </c>
      <c r="Y43" s="204">
        <v>0</v>
      </c>
      <c r="Z43" s="204">
        <v>0</v>
      </c>
      <c r="AA43" s="204">
        <v>0</v>
      </c>
      <c r="AB43" s="205">
        <v>4</v>
      </c>
      <c r="AC43" s="205">
        <v>3</v>
      </c>
      <c r="AD43" s="205">
        <v>1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0</v>
      </c>
      <c r="AK43" s="205">
        <v>0</v>
      </c>
      <c r="AL43" s="205">
        <v>0</v>
      </c>
      <c r="AM43" s="205">
        <v>0</v>
      </c>
      <c r="AN43" s="205">
        <v>0</v>
      </c>
      <c r="AO43" s="205">
        <v>0</v>
      </c>
      <c r="AP43" s="205">
        <v>0</v>
      </c>
      <c r="AQ43" s="205">
        <v>0</v>
      </c>
      <c r="AR43" s="205">
        <v>0</v>
      </c>
      <c r="AS43" s="205">
        <v>0</v>
      </c>
      <c r="AT43" s="205">
        <v>0</v>
      </c>
      <c r="AU43" s="205">
        <v>0</v>
      </c>
      <c r="AV43" s="205">
        <v>0</v>
      </c>
      <c r="AW43" s="205">
        <v>0</v>
      </c>
      <c r="AX43" s="205">
        <v>0</v>
      </c>
      <c r="AY43" s="205">
        <v>0</v>
      </c>
      <c r="AZ43" s="205">
        <v>0</v>
      </c>
      <c r="BA43" s="205">
        <v>0</v>
      </c>
      <c r="BB43" s="205">
        <v>0</v>
      </c>
      <c r="BC43" s="201" t="s">
        <v>54</v>
      </c>
      <c r="BD43" s="201" t="s">
        <v>54</v>
      </c>
      <c r="BE43" s="201" t="s">
        <v>57</v>
      </c>
      <c r="BF43" s="201" t="s">
        <v>57</v>
      </c>
      <c r="BG43" s="231" t="s">
        <v>514</v>
      </c>
      <c r="BH43" s="202">
        <v>1000</v>
      </c>
    </row>
    <row r="44" spans="1:60" ht="24" customHeight="1" x14ac:dyDescent="0.3">
      <c r="A44" s="203" t="s">
        <v>515</v>
      </c>
      <c r="B44" s="200">
        <v>54</v>
      </c>
      <c r="C44" s="204">
        <v>5</v>
      </c>
      <c r="D44" s="204">
        <v>5</v>
      </c>
      <c r="E44" s="204">
        <v>0</v>
      </c>
      <c r="F44" s="204">
        <v>0</v>
      </c>
      <c r="G44" s="204">
        <v>5</v>
      </c>
      <c r="H44" s="204">
        <v>4</v>
      </c>
      <c r="I44" s="204">
        <v>0</v>
      </c>
      <c r="J44" s="204">
        <v>0</v>
      </c>
      <c r="K44" s="204">
        <v>0</v>
      </c>
      <c r="L44" s="204">
        <v>5</v>
      </c>
      <c r="M44" s="204">
        <v>0</v>
      </c>
      <c r="N44" s="204">
        <v>0</v>
      </c>
      <c r="O44" s="204">
        <v>4</v>
      </c>
      <c r="P44" s="204">
        <v>1</v>
      </c>
      <c r="Q44" s="204">
        <v>0</v>
      </c>
      <c r="R44" s="204">
        <v>0</v>
      </c>
      <c r="S44" s="204">
        <v>0</v>
      </c>
      <c r="T44" s="204">
        <v>5</v>
      </c>
      <c r="U44" s="204">
        <v>7</v>
      </c>
      <c r="V44" s="204">
        <v>1</v>
      </c>
      <c r="W44" s="204">
        <v>1</v>
      </c>
      <c r="X44" s="204">
        <v>0</v>
      </c>
      <c r="Y44" s="204">
        <v>0</v>
      </c>
      <c r="Z44" s="204">
        <v>0</v>
      </c>
      <c r="AA44" s="204">
        <v>0</v>
      </c>
      <c r="AB44" s="205">
        <v>3</v>
      </c>
      <c r="AC44" s="205">
        <v>2</v>
      </c>
      <c r="AD44" s="205">
        <v>1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205">
        <v>0</v>
      </c>
      <c r="AM44" s="205">
        <v>0</v>
      </c>
      <c r="AN44" s="205">
        <v>0</v>
      </c>
      <c r="AO44" s="205">
        <v>0</v>
      </c>
      <c r="AP44" s="205">
        <v>0</v>
      </c>
      <c r="AQ44" s="205">
        <v>0</v>
      </c>
      <c r="AR44" s="205">
        <v>0</v>
      </c>
      <c r="AS44" s="205">
        <v>0</v>
      </c>
      <c r="AT44" s="205">
        <v>0</v>
      </c>
      <c r="AU44" s="205">
        <v>0</v>
      </c>
      <c r="AV44" s="205">
        <v>0</v>
      </c>
      <c r="AW44" s="205">
        <v>0</v>
      </c>
      <c r="AX44" s="205">
        <v>0</v>
      </c>
      <c r="AY44" s="205">
        <v>0</v>
      </c>
      <c r="AZ44" s="205">
        <v>0</v>
      </c>
      <c r="BA44" s="205">
        <v>0</v>
      </c>
      <c r="BB44" s="205">
        <v>3</v>
      </c>
      <c r="BC44" s="201" t="s">
        <v>114</v>
      </c>
      <c r="BD44" s="201" t="s">
        <v>114</v>
      </c>
      <c r="BE44" s="207" t="s">
        <v>516</v>
      </c>
      <c r="BF44" s="201" t="s">
        <v>57</v>
      </c>
      <c r="BG44" s="201">
        <v>1000</v>
      </c>
      <c r="BH44" s="202">
        <v>0</v>
      </c>
    </row>
    <row r="45" spans="1:60" ht="24" customHeight="1" x14ac:dyDescent="0.3">
      <c r="A45" s="203" t="s">
        <v>517</v>
      </c>
      <c r="B45" s="20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1"/>
      <c r="BD45" s="201"/>
      <c r="BE45" s="201"/>
      <c r="BF45" s="201"/>
      <c r="BG45" s="201"/>
      <c r="BH45" s="202"/>
    </row>
    <row r="46" spans="1:60" ht="24" customHeight="1" x14ac:dyDescent="0.3">
      <c r="A46" s="203" t="s">
        <v>518</v>
      </c>
      <c r="B46" s="200">
        <v>51</v>
      </c>
      <c r="C46" s="204">
        <v>5</v>
      </c>
      <c r="D46" s="204">
        <v>0</v>
      </c>
      <c r="E46" s="204">
        <v>2</v>
      </c>
      <c r="F46" s="204">
        <v>3</v>
      </c>
      <c r="G46" s="204">
        <v>0</v>
      </c>
      <c r="H46" s="204">
        <v>0</v>
      </c>
      <c r="I46" s="204">
        <v>1</v>
      </c>
      <c r="J46" s="204">
        <v>4</v>
      </c>
      <c r="K46" s="204">
        <v>0</v>
      </c>
      <c r="L46" s="204">
        <v>0</v>
      </c>
      <c r="M46" s="204">
        <v>5</v>
      </c>
      <c r="N46" s="204">
        <v>0</v>
      </c>
      <c r="O46" s="204">
        <v>2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4">
        <v>0</v>
      </c>
      <c r="W46" s="204">
        <v>0</v>
      </c>
      <c r="X46" s="204">
        <v>0</v>
      </c>
      <c r="Y46" s="204">
        <v>0</v>
      </c>
      <c r="Z46" s="204">
        <v>0</v>
      </c>
      <c r="AA46" s="204">
        <v>0</v>
      </c>
      <c r="AB46" s="205">
        <v>2</v>
      </c>
      <c r="AC46" s="205">
        <v>2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2</v>
      </c>
      <c r="AK46" s="205">
        <v>2</v>
      </c>
      <c r="AL46" s="205">
        <v>0</v>
      </c>
      <c r="AM46" s="205">
        <v>0</v>
      </c>
      <c r="AN46" s="205">
        <v>0</v>
      </c>
      <c r="AO46" s="205">
        <v>0</v>
      </c>
      <c r="AP46" s="205">
        <v>0</v>
      </c>
      <c r="AQ46" s="205">
        <v>0</v>
      </c>
      <c r="AR46" s="205">
        <v>0</v>
      </c>
      <c r="AS46" s="205">
        <v>0</v>
      </c>
      <c r="AT46" s="205">
        <v>0</v>
      </c>
      <c r="AU46" s="205">
        <v>0</v>
      </c>
      <c r="AV46" s="205">
        <v>0</v>
      </c>
      <c r="AW46" s="205">
        <v>0</v>
      </c>
      <c r="AX46" s="205">
        <v>0</v>
      </c>
      <c r="AY46" s="205">
        <v>0</v>
      </c>
      <c r="AZ46" s="205">
        <v>0</v>
      </c>
      <c r="BA46" s="205">
        <v>0</v>
      </c>
      <c r="BB46" s="205">
        <v>2</v>
      </c>
      <c r="BC46" s="201" t="s">
        <v>54</v>
      </c>
      <c r="BD46" s="201" t="s">
        <v>54</v>
      </c>
      <c r="BE46" s="201" t="s">
        <v>54</v>
      </c>
      <c r="BF46" s="201" t="s">
        <v>57</v>
      </c>
      <c r="BG46" s="201">
        <v>1000</v>
      </c>
      <c r="BH46" s="202">
        <v>0</v>
      </c>
    </row>
    <row r="47" spans="1:60" ht="24" customHeight="1" x14ac:dyDescent="0.3">
      <c r="A47" s="203" t="s">
        <v>519</v>
      </c>
      <c r="B47" s="200">
        <v>60</v>
      </c>
      <c r="C47" s="204">
        <v>1</v>
      </c>
      <c r="D47" s="204">
        <v>1</v>
      </c>
      <c r="E47" s="204">
        <v>1</v>
      </c>
      <c r="F47" s="204"/>
      <c r="G47" s="204"/>
      <c r="H47" s="204">
        <v>1</v>
      </c>
      <c r="I47" s="204"/>
      <c r="J47" s="204"/>
      <c r="K47" s="204"/>
      <c r="L47" s="204">
        <v>1</v>
      </c>
      <c r="M47" s="204"/>
      <c r="N47" s="204"/>
      <c r="O47" s="204"/>
      <c r="P47" s="204"/>
      <c r="Q47" s="204"/>
      <c r="R47" s="204"/>
      <c r="S47" s="204"/>
      <c r="T47" s="204"/>
      <c r="U47" s="204"/>
      <c r="V47" s="204">
        <v>1</v>
      </c>
      <c r="W47" s="204">
        <v>1</v>
      </c>
      <c r="X47" s="204"/>
      <c r="Y47" s="204"/>
      <c r="Z47" s="204"/>
      <c r="AA47" s="204"/>
      <c r="AB47" s="205">
        <v>1</v>
      </c>
      <c r="AC47" s="205"/>
      <c r="AD47" s="205"/>
      <c r="AE47" s="205">
        <v>1</v>
      </c>
      <c r="AF47" s="205"/>
      <c r="AG47" s="205"/>
      <c r="AH47" s="205"/>
      <c r="AI47" s="205"/>
      <c r="AJ47" s="205">
        <v>1</v>
      </c>
      <c r="AK47" s="205">
        <v>1</v>
      </c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1"/>
      <c r="BD47" s="201"/>
      <c r="BE47" s="201" t="s">
        <v>57</v>
      </c>
      <c r="BF47" s="201" t="s">
        <v>57</v>
      </c>
      <c r="BG47" s="201">
        <v>500</v>
      </c>
      <c r="BH47" s="202">
        <v>2300</v>
      </c>
    </row>
    <row r="48" spans="1:60" ht="24" customHeight="1" x14ac:dyDescent="0.3">
      <c r="A48" s="203" t="s">
        <v>520</v>
      </c>
      <c r="B48" s="200">
        <v>53</v>
      </c>
      <c r="C48" s="204">
        <v>9</v>
      </c>
      <c r="D48" s="204">
        <v>0</v>
      </c>
      <c r="E48" s="204">
        <v>5</v>
      </c>
      <c r="F48" s="204">
        <v>1</v>
      </c>
      <c r="G48" s="204">
        <v>0</v>
      </c>
      <c r="H48" s="204">
        <v>4</v>
      </c>
      <c r="I48" s="204">
        <v>2</v>
      </c>
      <c r="J48" s="204">
        <v>1</v>
      </c>
      <c r="K48" s="204">
        <v>2</v>
      </c>
      <c r="L48" s="204">
        <v>3</v>
      </c>
      <c r="M48" s="204">
        <v>5</v>
      </c>
      <c r="N48" s="204">
        <v>2</v>
      </c>
      <c r="O48" s="204">
        <v>1</v>
      </c>
      <c r="P48" s="204">
        <v>1</v>
      </c>
      <c r="Q48" s="204">
        <v>1</v>
      </c>
      <c r="R48" s="204">
        <v>0</v>
      </c>
      <c r="S48" s="204">
        <v>0</v>
      </c>
      <c r="T48" s="204">
        <v>2</v>
      </c>
      <c r="U48" s="204">
        <v>2</v>
      </c>
      <c r="V48" s="204">
        <v>2</v>
      </c>
      <c r="W48" s="204">
        <v>2</v>
      </c>
      <c r="X48" s="204">
        <v>0</v>
      </c>
      <c r="Y48" s="204">
        <v>0</v>
      </c>
      <c r="Z48" s="204">
        <v>0</v>
      </c>
      <c r="AA48" s="204">
        <v>0</v>
      </c>
      <c r="AB48" s="205">
        <v>6</v>
      </c>
      <c r="AC48" s="205">
        <v>1</v>
      </c>
      <c r="AD48" s="205">
        <v>2</v>
      </c>
      <c r="AE48" s="205">
        <v>3</v>
      </c>
      <c r="AF48" s="205">
        <v>0</v>
      </c>
      <c r="AG48" s="205">
        <v>0</v>
      </c>
      <c r="AH48" s="205">
        <v>0</v>
      </c>
      <c r="AI48" s="205">
        <v>0</v>
      </c>
      <c r="AJ48" s="205">
        <v>1</v>
      </c>
      <c r="AK48" s="205">
        <v>1</v>
      </c>
      <c r="AL48" s="205">
        <v>0</v>
      </c>
      <c r="AM48" s="205">
        <v>0</v>
      </c>
      <c r="AN48" s="205">
        <v>0</v>
      </c>
      <c r="AO48" s="205">
        <v>0</v>
      </c>
      <c r="AP48" s="205">
        <v>2</v>
      </c>
      <c r="AQ48" s="205">
        <v>2</v>
      </c>
      <c r="AR48" s="205">
        <v>1</v>
      </c>
      <c r="AS48" s="205">
        <v>1</v>
      </c>
      <c r="AT48" s="205">
        <v>0</v>
      </c>
      <c r="AU48" s="205">
        <v>0</v>
      </c>
      <c r="AV48" s="205">
        <v>0</v>
      </c>
      <c r="AW48" s="205">
        <v>0</v>
      </c>
      <c r="AX48" s="205">
        <v>0</v>
      </c>
      <c r="AY48" s="205">
        <v>0</v>
      </c>
      <c r="AZ48" s="205">
        <v>0</v>
      </c>
      <c r="BA48" s="205">
        <v>0</v>
      </c>
      <c r="BB48" s="205">
        <v>3</v>
      </c>
      <c r="BC48" s="201" t="s">
        <v>54</v>
      </c>
      <c r="BD48" s="201" t="s">
        <v>54</v>
      </c>
      <c r="BE48" s="207" t="s">
        <v>521</v>
      </c>
      <c r="BF48" s="201" t="s">
        <v>57</v>
      </c>
      <c r="BG48" s="230" t="s">
        <v>522</v>
      </c>
      <c r="BH48" s="202">
        <v>0</v>
      </c>
    </row>
    <row r="49" spans="1:60" ht="22.5" customHeight="1" x14ac:dyDescent="0.3">
      <c r="A49" s="203" t="s">
        <v>523</v>
      </c>
      <c r="B49" s="200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1"/>
      <c r="BD49" s="201"/>
      <c r="BE49" s="201"/>
      <c r="BF49" s="201"/>
      <c r="BG49" s="201"/>
      <c r="BH49" s="202"/>
    </row>
    <row r="50" spans="1:60" s="219" customFormat="1" ht="27.75" customHeight="1" x14ac:dyDescent="0.3">
      <c r="A50" s="220" t="s">
        <v>524</v>
      </c>
      <c r="B50" s="221">
        <v>57</v>
      </c>
      <c r="C50" s="204">
        <v>7</v>
      </c>
      <c r="D50" s="204">
        <v>1</v>
      </c>
      <c r="E50" s="204">
        <v>0</v>
      </c>
      <c r="F50" s="204">
        <v>2</v>
      </c>
      <c r="G50" s="204">
        <v>5</v>
      </c>
      <c r="H50" s="204">
        <v>3</v>
      </c>
      <c r="I50" s="204">
        <v>0</v>
      </c>
      <c r="J50" s="204">
        <v>2</v>
      </c>
      <c r="K50" s="204">
        <v>0</v>
      </c>
      <c r="L50" s="204">
        <v>4</v>
      </c>
      <c r="M50" s="204">
        <v>0</v>
      </c>
      <c r="N50" s="204">
        <v>0</v>
      </c>
      <c r="O50" s="204">
        <v>4</v>
      </c>
      <c r="P50" s="204">
        <v>3</v>
      </c>
      <c r="Q50" s="204">
        <v>0</v>
      </c>
      <c r="R50" s="204">
        <v>0</v>
      </c>
      <c r="S50" s="204">
        <v>0</v>
      </c>
      <c r="T50" s="204">
        <v>0</v>
      </c>
      <c r="U50" s="204">
        <v>0</v>
      </c>
      <c r="V50" s="204">
        <v>0</v>
      </c>
      <c r="W50" s="204">
        <v>0</v>
      </c>
      <c r="X50" s="204">
        <v>0</v>
      </c>
      <c r="Y50" s="204">
        <v>0</v>
      </c>
      <c r="Z50" s="204">
        <v>0</v>
      </c>
      <c r="AA50" s="204">
        <v>0</v>
      </c>
      <c r="AB50" s="205">
        <v>1</v>
      </c>
      <c r="AC50" s="205">
        <v>1</v>
      </c>
      <c r="AD50" s="205">
        <v>0</v>
      </c>
      <c r="AE50" s="205">
        <v>0</v>
      </c>
      <c r="AF50" s="205">
        <v>0</v>
      </c>
      <c r="AG50" s="205">
        <v>0</v>
      </c>
      <c r="AH50" s="205">
        <v>0</v>
      </c>
      <c r="AI50" s="205">
        <v>0</v>
      </c>
      <c r="AJ50" s="205">
        <v>0</v>
      </c>
      <c r="AK50" s="205">
        <v>0</v>
      </c>
      <c r="AL50" s="205">
        <v>0</v>
      </c>
      <c r="AM50" s="205">
        <v>0</v>
      </c>
      <c r="AN50" s="205">
        <v>0</v>
      </c>
      <c r="AO50" s="205">
        <v>0</v>
      </c>
      <c r="AP50" s="205">
        <v>0</v>
      </c>
      <c r="AQ50" s="205">
        <v>0</v>
      </c>
      <c r="AR50" s="205">
        <v>0</v>
      </c>
      <c r="AS50" s="205">
        <v>0</v>
      </c>
      <c r="AT50" s="205">
        <v>0</v>
      </c>
      <c r="AU50" s="205">
        <v>0</v>
      </c>
      <c r="AV50" s="205">
        <v>0</v>
      </c>
      <c r="AW50" s="205">
        <v>0</v>
      </c>
      <c r="AX50" s="205">
        <v>0</v>
      </c>
      <c r="AY50" s="205">
        <v>0</v>
      </c>
      <c r="AZ50" s="205">
        <v>0</v>
      </c>
      <c r="BA50" s="205">
        <v>0</v>
      </c>
      <c r="BB50" s="232">
        <v>1</v>
      </c>
      <c r="BC50" s="222" t="s">
        <v>54</v>
      </c>
      <c r="BD50" s="222" t="s">
        <v>54</v>
      </c>
      <c r="BE50" s="222" t="s">
        <v>54</v>
      </c>
      <c r="BF50" s="222" t="s">
        <v>54</v>
      </c>
      <c r="BG50" s="222">
        <v>0</v>
      </c>
      <c r="BH50" s="224">
        <v>1300</v>
      </c>
    </row>
    <row r="51" spans="1:60" ht="24" customHeight="1" x14ac:dyDescent="0.3">
      <c r="A51" s="203" t="s">
        <v>525</v>
      </c>
      <c r="B51" s="204">
        <v>32</v>
      </c>
      <c r="C51" s="204">
        <v>1</v>
      </c>
      <c r="D51" s="204">
        <v>1</v>
      </c>
      <c r="E51" s="204">
        <v>1</v>
      </c>
      <c r="F51" s="204"/>
      <c r="G51" s="204"/>
      <c r="H51" s="204"/>
      <c r="I51" s="204"/>
      <c r="J51" s="204">
        <v>1</v>
      </c>
      <c r="K51" s="204"/>
      <c r="L51" s="204">
        <v>1</v>
      </c>
      <c r="M51" s="204"/>
      <c r="N51" s="204"/>
      <c r="O51" s="204"/>
      <c r="P51" s="204"/>
      <c r="Q51" s="204"/>
      <c r="R51" s="204"/>
      <c r="S51" s="204"/>
      <c r="T51" s="204"/>
      <c r="U51" s="204"/>
      <c r="V51" s="204">
        <v>1</v>
      </c>
      <c r="W51" s="204"/>
      <c r="X51" s="204"/>
      <c r="Y51" s="204"/>
      <c r="Z51" s="204"/>
      <c r="AA51" s="204"/>
      <c r="AB51" s="205">
        <v>1</v>
      </c>
      <c r="AC51" s="205">
        <v>1</v>
      </c>
      <c r="AD51" s="205"/>
      <c r="AE51" s="205"/>
      <c r="AF51" s="205"/>
      <c r="AG51" s="205"/>
      <c r="AH51" s="205"/>
      <c r="AI51" s="205"/>
      <c r="AJ51" s="205">
        <v>1</v>
      </c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>
        <v>2</v>
      </c>
      <c r="BC51" s="201" t="s">
        <v>54</v>
      </c>
      <c r="BD51" s="201" t="s">
        <v>54</v>
      </c>
      <c r="BE51" s="201"/>
      <c r="BF51" s="201" t="s">
        <v>57</v>
      </c>
      <c r="BG51" s="201" t="s">
        <v>526</v>
      </c>
      <c r="BH51" s="202">
        <v>2000</v>
      </c>
    </row>
    <row r="52" spans="1:60" ht="24" customHeight="1" x14ac:dyDescent="0.3">
      <c r="A52" s="203" t="s">
        <v>527</v>
      </c>
      <c r="B52" s="200">
        <v>80</v>
      </c>
      <c r="C52" s="204">
        <v>13</v>
      </c>
      <c r="D52" s="204">
        <v>0</v>
      </c>
      <c r="E52" s="204">
        <v>2</v>
      </c>
      <c r="F52" s="204">
        <v>4</v>
      </c>
      <c r="G52" s="204">
        <v>2</v>
      </c>
      <c r="H52" s="204">
        <v>5</v>
      </c>
      <c r="I52" s="204">
        <v>2</v>
      </c>
      <c r="J52" s="204">
        <v>6</v>
      </c>
      <c r="K52" s="204">
        <v>0</v>
      </c>
      <c r="L52" s="204">
        <v>0</v>
      </c>
      <c r="M52" s="204">
        <v>0</v>
      </c>
      <c r="N52" s="204">
        <v>0</v>
      </c>
      <c r="O52" s="204">
        <v>10</v>
      </c>
      <c r="P52" s="204">
        <v>3</v>
      </c>
      <c r="Q52" s="204">
        <v>0</v>
      </c>
      <c r="R52" s="204">
        <v>0</v>
      </c>
      <c r="S52" s="204">
        <v>0</v>
      </c>
      <c r="T52" s="204">
        <v>0</v>
      </c>
      <c r="U52" s="204">
        <v>0</v>
      </c>
      <c r="V52" s="204">
        <v>0</v>
      </c>
      <c r="W52" s="204">
        <v>0</v>
      </c>
      <c r="X52" s="204">
        <v>0</v>
      </c>
      <c r="Y52" s="204">
        <v>0</v>
      </c>
      <c r="Z52" s="204">
        <v>0</v>
      </c>
      <c r="AA52" s="204">
        <v>0</v>
      </c>
      <c r="AB52" s="205">
        <v>0</v>
      </c>
      <c r="AC52" s="205">
        <v>0</v>
      </c>
      <c r="AD52" s="205">
        <v>0</v>
      </c>
      <c r="AE52" s="205">
        <v>0</v>
      </c>
      <c r="AF52" s="205">
        <v>0</v>
      </c>
      <c r="AG52" s="205">
        <v>0</v>
      </c>
      <c r="AH52" s="205">
        <v>0</v>
      </c>
      <c r="AI52" s="205">
        <v>0</v>
      </c>
      <c r="AJ52" s="205">
        <v>0</v>
      </c>
      <c r="AK52" s="205">
        <v>0</v>
      </c>
      <c r="AL52" s="205">
        <v>0</v>
      </c>
      <c r="AM52" s="205">
        <v>0</v>
      </c>
      <c r="AN52" s="205">
        <v>0</v>
      </c>
      <c r="AO52" s="205">
        <v>0</v>
      </c>
      <c r="AP52" s="205">
        <v>0</v>
      </c>
      <c r="AQ52" s="205">
        <v>0</v>
      </c>
      <c r="AR52" s="205">
        <v>0</v>
      </c>
      <c r="AS52" s="205">
        <v>0</v>
      </c>
      <c r="AT52" s="205">
        <v>0</v>
      </c>
      <c r="AU52" s="205">
        <v>0</v>
      </c>
      <c r="AV52" s="205">
        <v>0</v>
      </c>
      <c r="AW52" s="205">
        <v>0</v>
      </c>
      <c r="AX52" s="205">
        <v>0</v>
      </c>
      <c r="AY52" s="205">
        <v>0</v>
      </c>
      <c r="AZ52" s="205">
        <v>0</v>
      </c>
      <c r="BA52" s="205">
        <v>0</v>
      </c>
      <c r="BB52" s="205">
        <v>0</v>
      </c>
      <c r="BC52" s="201" t="s">
        <v>54</v>
      </c>
      <c r="BD52" s="201" t="s">
        <v>54</v>
      </c>
      <c r="BE52" s="201" t="s">
        <v>54</v>
      </c>
      <c r="BF52" s="201" t="s">
        <v>54</v>
      </c>
      <c r="BG52" s="201">
        <v>0</v>
      </c>
      <c r="BH52" s="202">
        <v>0</v>
      </c>
    </row>
    <row r="53" spans="1:60" ht="24" customHeight="1" x14ac:dyDescent="0.3">
      <c r="A53" s="203" t="s">
        <v>528</v>
      </c>
      <c r="B53" s="200">
        <v>73</v>
      </c>
      <c r="C53" s="233">
        <v>16</v>
      </c>
      <c r="D53" s="234">
        <v>2</v>
      </c>
      <c r="E53" s="234">
        <v>0</v>
      </c>
      <c r="F53" s="234">
        <v>4</v>
      </c>
      <c r="G53" s="234">
        <v>6</v>
      </c>
      <c r="H53" s="234">
        <v>7</v>
      </c>
      <c r="I53" s="234">
        <v>1</v>
      </c>
      <c r="J53" s="234">
        <v>8</v>
      </c>
      <c r="K53" s="234">
        <v>1</v>
      </c>
      <c r="L53" s="234">
        <v>0</v>
      </c>
      <c r="M53" s="234">
        <v>0</v>
      </c>
      <c r="N53" s="234">
        <v>0</v>
      </c>
      <c r="O53" s="234">
        <v>10</v>
      </c>
      <c r="P53" s="234">
        <v>4</v>
      </c>
      <c r="Q53" s="234">
        <v>0</v>
      </c>
      <c r="R53" s="234">
        <v>0</v>
      </c>
      <c r="S53" s="234">
        <v>0</v>
      </c>
      <c r="T53" s="234">
        <v>7</v>
      </c>
      <c r="U53" s="234">
        <v>7</v>
      </c>
      <c r="V53" s="234">
        <v>0</v>
      </c>
      <c r="W53" s="234">
        <v>0</v>
      </c>
      <c r="X53" s="234">
        <v>4</v>
      </c>
      <c r="Y53" s="234">
        <v>4</v>
      </c>
      <c r="Z53" s="234">
        <v>2</v>
      </c>
      <c r="AA53" s="234">
        <v>2</v>
      </c>
      <c r="AB53" s="235">
        <v>0</v>
      </c>
      <c r="AC53" s="235">
        <v>0</v>
      </c>
      <c r="AD53" s="235">
        <v>0</v>
      </c>
      <c r="AE53" s="235">
        <v>0</v>
      </c>
      <c r="AF53" s="235">
        <v>0</v>
      </c>
      <c r="AG53" s="235">
        <v>0</v>
      </c>
      <c r="AH53" s="235">
        <v>0</v>
      </c>
      <c r="AI53" s="235">
        <v>0</v>
      </c>
      <c r="AJ53" s="235">
        <v>0</v>
      </c>
      <c r="AK53" s="235">
        <v>0</v>
      </c>
      <c r="AL53" s="235">
        <v>0</v>
      </c>
      <c r="AM53" s="235">
        <v>0</v>
      </c>
      <c r="AN53" s="235">
        <v>0</v>
      </c>
      <c r="AO53" s="235">
        <v>0</v>
      </c>
      <c r="AP53" s="235">
        <v>0</v>
      </c>
      <c r="AQ53" s="235">
        <v>0</v>
      </c>
      <c r="AR53" s="235">
        <v>0</v>
      </c>
      <c r="AS53" s="235">
        <v>0</v>
      </c>
      <c r="AT53" s="235">
        <v>0</v>
      </c>
      <c r="AU53" s="235">
        <v>0</v>
      </c>
      <c r="AV53" s="235">
        <v>0</v>
      </c>
      <c r="AW53" s="235">
        <v>0</v>
      </c>
      <c r="AX53" s="235">
        <v>0</v>
      </c>
      <c r="AY53" s="235">
        <v>0</v>
      </c>
      <c r="AZ53" s="235">
        <v>0</v>
      </c>
      <c r="BA53" s="235">
        <v>0</v>
      </c>
      <c r="BB53" s="235">
        <v>0</v>
      </c>
      <c r="BC53" s="236" t="s">
        <v>54</v>
      </c>
      <c r="BD53" s="236" t="s">
        <v>54</v>
      </c>
      <c r="BE53" s="236" t="s">
        <v>54</v>
      </c>
      <c r="BF53" s="236" t="s">
        <v>54</v>
      </c>
      <c r="BG53" s="237">
        <v>0</v>
      </c>
      <c r="BH53" s="238">
        <v>2000</v>
      </c>
    </row>
    <row r="54" spans="1:60" ht="24" customHeight="1" x14ac:dyDescent="0.3">
      <c r="A54" s="203" t="s">
        <v>529</v>
      </c>
      <c r="B54" s="20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1"/>
      <c r="BD54" s="201"/>
      <c r="BE54" s="201"/>
      <c r="BF54" s="201"/>
      <c r="BG54" s="201"/>
      <c r="BH54" s="202"/>
    </row>
    <row r="55" spans="1:60" ht="24" customHeight="1" x14ac:dyDescent="0.3">
      <c r="A55" s="203" t="s">
        <v>530</v>
      </c>
      <c r="B55" s="200">
        <v>39</v>
      </c>
      <c r="C55" s="204">
        <v>3</v>
      </c>
      <c r="D55" s="204">
        <v>0</v>
      </c>
      <c r="E55" s="204">
        <v>0</v>
      </c>
      <c r="F55" s="204">
        <v>0</v>
      </c>
      <c r="G55" s="204">
        <v>0</v>
      </c>
      <c r="H55" s="204">
        <v>1</v>
      </c>
      <c r="I55" s="204">
        <v>0</v>
      </c>
      <c r="J55" s="204">
        <v>2</v>
      </c>
      <c r="K55" s="204">
        <v>0</v>
      </c>
      <c r="L55" s="204">
        <v>0</v>
      </c>
      <c r="M55" s="204">
        <v>0</v>
      </c>
      <c r="N55" s="204">
        <v>0</v>
      </c>
      <c r="O55" s="204">
        <v>2</v>
      </c>
      <c r="P55" s="204">
        <v>0</v>
      </c>
      <c r="Q55" s="204">
        <v>0</v>
      </c>
      <c r="R55" s="204">
        <v>0</v>
      </c>
      <c r="S55" s="204">
        <v>0</v>
      </c>
      <c r="T55" s="204">
        <v>0</v>
      </c>
      <c r="U55" s="204">
        <v>0</v>
      </c>
      <c r="V55" s="204">
        <v>0</v>
      </c>
      <c r="W55" s="204">
        <v>0</v>
      </c>
      <c r="X55" s="204">
        <v>0</v>
      </c>
      <c r="Y55" s="204">
        <v>0</v>
      </c>
      <c r="Z55" s="204">
        <v>0</v>
      </c>
      <c r="AA55" s="204">
        <v>0</v>
      </c>
      <c r="AB55" s="205">
        <v>0</v>
      </c>
      <c r="AC55" s="205">
        <v>0</v>
      </c>
      <c r="AD55" s="205">
        <v>0</v>
      </c>
      <c r="AE55" s="205">
        <v>0</v>
      </c>
      <c r="AF55" s="205">
        <v>0</v>
      </c>
      <c r="AG55" s="205">
        <v>0</v>
      </c>
      <c r="AH55" s="205">
        <v>0</v>
      </c>
      <c r="AI55" s="205">
        <v>0</v>
      </c>
      <c r="AJ55" s="205">
        <v>0</v>
      </c>
      <c r="AK55" s="205">
        <v>0</v>
      </c>
      <c r="AL55" s="205">
        <v>0</v>
      </c>
      <c r="AM55" s="205">
        <v>0</v>
      </c>
      <c r="AN55" s="205">
        <v>0</v>
      </c>
      <c r="AO55" s="205">
        <v>0</v>
      </c>
      <c r="AP55" s="205">
        <v>0</v>
      </c>
      <c r="AQ55" s="205">
        <v>0</v>
      </c>
      <c r="AR55" s="205">
        <v>0</v>
      </c>
      <c r="AS55" s="205">
        <v>0</v>
      </c>
      <c r="AT55" s="205">
        <v>0</v>
      </c>
      <c r="AU55" s="205">
        <v>0</v>
      </c>
      <c r="AV55" s="205">
        <v>0</v>
      </c>
      <c r="AW55" s="205">
        <v>0</v>
      </c>
      <c r="AX55" s="205">
        <v>0</v>
      </c>
      <c r="AY55" s="205">
        <v>0</v>
      </c>
      <c r="AZ55" s="205">
        <v>0</v>
      </c>
      <c r="BA55" s="205">
        <v>0</v>
      </c>
      <c r="BB55" s="205">
        <v>0</v>
      </c>
      <c r="BC55" s="201">
        <v>0</v>
      </c>
      <c r="BD55" s="201">
        <v>0</v>
      </c>
      <c r="BE55" s="201" t="s">
        <v>57</v>
      </c>
      <c r="BF55" s="201">
        <v>0</v>
      </c>
      <c r="BG55" s="201">
        <v>0</v>
      </c>
      <c r="BH55" s="202"/>
    </row>
    <row r="56" spans="1:60" ht="24" customHeight="1" x14ac:dyDescent="0.25">
      <c r="A56" s="203" t="s">
        <v>531</v>
      </c>
      <c r="B56" s="187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40"/>
      <c r="AC56" s="240">
        <v>1</v>
      </c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13" t="s">
        <v>54</v>
      </c>
      <c r="BD56" s="213" t="s">
        <v>54</v>
      </c>
      <c r="BE56" s="213"/>
      <c r="BF56" s="213" t="s">
        <v>57</v>
      </c>
      <c r="BG56" s="213">
        <v>500</v>
      </c>
      <c r="BH56" s="213">
        <v>1300</v>
      </c>
    </row>
    <row r="57" spans="1:60" ht="24" customHeight="1" x14ac:dyDescent="0.25">
      <c r="A57" s="203" t="s">
        <v>532</v>
      </c>
      <c r="B57" s="200">
        <v>104</v>
      </c>
      <c r="C57" s="204">
        <v>1</v>
      </c>
      <c r="D57" s="204">
        <v>1</v>
      </c>
      <c r="E57" s="204">
        <v>1</v>
      </c>
      <c r="F57" s="204"/>
      <c r="G57" s="204"/>
      <c r="H57" s="204"/>
      <c r="I57" s="204"/>
      <c r="J57" s="204">
        <v>1</v>
      </c>
      <c r="K57" s="204"/>
      <c r="L57" s="204">
        <v>1</v>
      </c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5">
        <v>1</v>
      </c>
      <c r="AC57" s="205">
        <v>1</v>
      </c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>
        <v>1</v>
      </c>
      <c r="AO57" s="205">
        <v>1</v>
      </c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18" t="s">
        <v>54</v>
      </c>
      <c r="BD57" s="241" t="s">
        <v>54</v>
      </c>
      <c r="BE57" s="241" t="s">
        <v>57</v>
      </c>
      <c r="BF57" s="241" t="s">
        <v>57</v>
      </c>
      <c r="BG57" s="241"/>
      <c r="BH57" s="242">
        <v>2000</v>
      </c>
    </row>
    <row r="58" spans="1:60" ht="24" customHeight="1" x14ac:dyDescent="0.3">
      <c r="A58" s="203" t="s">
        <v>533</v>
      </c>
      <c r="B58" s="200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1"/>
      <c r="BD58" s="201"/>
      <c r="BE58" s="201"/>
      <c r="BF58" s="201"/>
      <c r="BG58" s="201"/>
      <c r="BH58" s="202"/>
    </row>
    <row r="59" spans="1:60" ht="24" customHeight="1" x14ac:dyDescent="0.3">
      <c r="A59" s="203" t="s">
        <v>534</v>
      </c>
      <c r="B59" s="200">
        <v>91</v>
      </c>
      <c r="C59" s="204">
        <v>27</v>
      </c>
      <c r="D59" s="204">
        <v>6</v>
      </c>
      <c r="E59" s="204">
        <v>7</v>
      </c>
      <c r="F59" s="204">
        <v>8</v>
      </c>
      <c r="G59" s="204">
        <v>12</v>
      </c>
      <c r="H59" s="204">
        <v>10</v>
      </c>
      <c r="I59" s="204">
        <v>2</v>
      </c>
      <c r="J59" s="204">
        <v>15</v>
      </c>
      <c r="K59" s="204"/>
      <c r="L59" s="204"/>
      <c r="M59" s="204"/>
      <c r="N59" s="204"/>
      <c r="O59" s="204"/>
      <c r="P59" s="204">
        <v>2</v>
      </c>
      <c r="Q59" s="204">
        <v>1</v>
      </c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>
        <v>2</v>
      </c>
      <c r="BC59" s="201" t="s">
        <v>54</v>
      </c>
      <c r="BD59" s="201" t="s">
        <v>54</v>
      </c>
      <c r="BE59" s="207" t="s">
        <v>535</v>
      </c>
      <c r="BF59" s="201" t="s">
        <v>54</v>
      </c>
      <c r="BG59" s="201"/>
      <c r="BH59" s="202">
        <v>2300</v>
      </c>
    </row>
    <row r="60" spans="1:60" ht="24" customHeight="1" x14ac:dyDescent="0.3">
      <c r="A60" s="203" t="s">
        <v>536</v>
      </c>
      <c r="B60" s="200">
        <v>35</v>
      </c>
      <c r="C60" s="204">
        <v>8</v>
      </c>
      <c r="D60" s="204">
        <v>1</v>
      </c>
      <c r="E60" s="204"/>
      <c r="F60" s="204">
        <v>4</v>
      </c>
      <c r="G60" s="204">
        <v>4</v>
      </c>
      <c r="H60" s="204">
        <v>4</v>
      </c>
      <c r="I60" s="204"/>
      <c r="J60" s="204">
        <v>4</v>
      </c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1"/>
      <c r="BD60" s="201"/>
      <c r="BE60" s="201"/>
      <c r="BF60" s="201"/>
      <c r="BG60" s="201"/>
      <c r="BH60" s="202"/>
    </row>
    <row r="61" spans="1:60" ht="24" customHeight="1" x14ac:dyDescent="0.3">
      <c r="A61" s="203" t="s">
        <v>537</v>
      </c>
      <c r="B61" s="200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1"/>
      <c r="BD61" s="201"/>
      <c r="BE61" s="201"/>
      <c r="BF61" s="201"/>
      <c r="BG61" s="201"/>
      <c r="BH61" s="202"/>
    </row>
    <row r="62" spans="1:60" ht="24" customHeight="1" x14ac:dyDescent="0.3">
      <c r="A62" s="203" t="s">
        <v>538</v>
      </c>
      <c r="B62" s="200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1"/>
      <c r="BD62" s="201"/>
      <c r="BE62" s="201"/>
      <c r="BF62" s="201"/>
      <c r="BG62" s="201"/>
      <c r="BH62" s="202"/>
    </row>
    <row r="63" spans="1:60" ht="24" customHeight="1" x14ac:dyDescent="0.3">
      <c r="A63" s="203" t="s">
        <v>520</v>
      </c>
      <c r="B63" s="200"/>
      <c r="C63" s="204">
        <v>6</v>
      </c>
      <c r="D63" s="204">
        <v>1</v>
      </c>
      <c r="E63" s="204">
        <v>2</v>
      </c>
      <c r="F63" s="204">
        <v>1</v>
      </c>
      <c r="G63" s="204">
        <v>1</v>
      </c>
      <c r="H63" s="204">
        <v>2</v>
      </c>
      <c r="I63" s="204"/>
      <c r="J63" s="204">
        <v>4</v>
      </c>
      <c r="K63" s="204">
        <v>1</v>
      </c>
      <c r="L63" s="204"/>
      <c r="M63" s="204"/>
      <c r="N63" s="204"/>
      <c r="O63" s="204">
        <v>1</v>
      </c>
      <c r="P63" s="204">
        <v>2</v>
      </c>
      <c r="Q63" s="204"/>
      <c r="R63" s="204"/>
      <c r="S63" s="204"/>
      <c r="T63" s="204">
        <v>2</v>
      </c>
      <c r="U63" s="204">
        <v>2</v>
      </c>
      <c r="V63" s="204">
        <v>1</v>
      </c>
      <c r="W63" s="204">
        <v>1</v>
      </c>
      <c r="X63" s="204"/>
      <c r="Y63" s="204"/>
      <c r="Z63" s="204"/>
      <c r="AA63" s="204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1"/>
      <c r="BD63" s="201"/>
      <c r="BE63" s="207" t="s">
        <v>539</v>
      </c>
      <c r="BF63" s="201"/>
      <c r="BG63" s="201"/>
      <c r="BH63" s="202"/>
    </row>
    <row r="64" spans="1:60" ht="24" customHeight="1" x14ac:dyDescent="0.3">
      <c r="A64" s="203"/>
      <c r="B64" s="200">
        <v>54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1"/>
      <c r="BD64" s="201"/>
      <c r="BE64" s="201"/>
      <c r="BF64" s="201"/>
      <c r="BG64" s="201"/>
      <c r="BH64" s="202"/>
    </row>
    <row r="65" spans="1:60" ht="24" customHeight="1" x14ac:dyDescent="0.3">
      <c r="A65" s="203"/>
      <c r="B65" s="200"/>
      <c r="C65" s="204"/>
      <c r="D65" s="204"/>
      <c r="E65" s="204">
        <v>0</v>
      </c>
      <c r="F65" s="204">
        <v>0</v>
      </c>
      <c r="G65" s="204">
        <v>4</v>
      </c>
      <c r="H65" s="204">
        <v>2</v>
      </c>
      <c r="I65" s="204">
        <v>0</v>
      </c>
      <c r="J65" s="204">
        <v>2</v>
      </c>
      <c r="K65" s="204">
        <v>0</v>
      </c>
      <c r="L65" s="204">
        <v>2</v>
      </c>
      <c r="M65" s="204">
        <v>0</v>
      </c>
      <c r="N65" s="204">
        <v>0</v>
      </c>
      <c r="O65" s="204">
        <v>2</v>
      </c>
      <c r="P65" s="204">
        <v>0</v>
      </c>
      <c r="Q65" s="204">
        <v>0</v>
      </c>
      <c r="R65" s="204">
        <v>3</v>
      </c>
      <c r="S65" s="204">
        <v>0</v>
      </c>
      <c r="T65" s="204">
        <v>0</v>
      </c>
      <c r="U65" s="204">
        <v>0</v>
      </c>
      <c r="V65" s="204">
        <v>0</v>
      </c>
      <c r="W65" s="204">
        <v>0</v>
      </c>
      <c r="X65" s="204">
        <v>0</v>
      </c>
      <c r="Y65" s="204">
        <v>0</v>
      </c>
      <c r="Z65" s="204">
        <v>0</v>
      </c>
      <c r="AA65" s="204">
        <v>0</v>
      </c>
      <c r="AB65" s="205">
        <v>5</v>
      </c>
      <c r="AC65" s="205">
        <v>2</v>
      </c>
      <c r="AD65" s="205">
        <v>3</v>
      </c>
      <c r="AE65" s="205">
        <v>0</v>
      </c>
      <c r="AF65" s="205">
        <v>4</v>
      </c>
      <c r="AG65" s="205">
        <v>0</v>
      </c>
      <c r="AH65" s="205">
        <v>0</v>
      </c>
      <c r="AI65" s="205">
        <v>0</v>
      </c>
      <c r="AJ65" s="205">
        <v>0</v>
      </c>
      <c r="AK65" s="205">
        <v>0</v>
      </c>
      <c r="AL65" s="205">
        <v>0</v>
      </c>
      <c r="AM65" s="205">
        <v>0</v>
      </c>
      <c r="AN65" s="205">
        <v>0</v>
      </c>
      <c r="AO65" s="205">
        <v>0</v>
      </c>
      <c r="AP65" s="205">
        <v>0</v>
      </c>
      <c r="AQ65" s="205">
        <v>0</v>
      </c>
      <c r="AR65" s="205">
        <v>0</v>
      </c>
      <c r="AS65" s="205">
        <v>0</v>
      </c>
      <c r="AT65" s="205">
        <v>0</v>
      </c>
      <c r="AU65" s="205">
        <v>0</v>
      </c>
      <c r="AV65" s="205">
        <v>0</v>
      </c>
      <c r="AW65" s="205">
        <v>0</v>
      </c>
      <c r="AX65" s="205">
        <v>0</v>
      </c>
      <c r="AY65" s="205">
        <v>0</v>
      </c>
      <c r="AZ65" s="205">
        <v>0</v>
      </c>
      <c r="BA65" s="205">
        <v>0</v>
      </c>
      <c r="BB65" s="205">
        <v>2</v>
      </c>
      <c r="BC65" s="201">
        <v>0</v>
      </c>
      <c r="BD65" s="201">
        <v>0</v>
      </c>
      <c r="BE65" s="201">
        <v>0</v>
      </c>
      <c r="BF65" s="201" t="s">
        <v>57</v>
      </c>
      <c r="BG65" s="201">
        <v>500</v>
      </c>
      <c r="BH65" s="202">
        <v>1000</v>
      </c>
    </row>
    <row r="66" spans="1:60" ht="24" customHeight="1" x14ac:dyDescent="0.3">
      <c r="A66" s="203" t="s">
        <v>540</v>
      </c>
      <c r="B66" s="200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1"/>
      <c r="BD66" s="201"/>
      <c r="BE66" s="201"/>
      <c r="BF66" s="201"/>
      <c r="BG66" s="201"/>
      <c r="BH66" s="202"/>
    </row>
    <row r="67" spans="1:60" s="219" customFormat="1" ht="24" customHeight="1" x14ac:dyDescent="0.3">
      <c r="A67" s="220" t="s">
        <v>541</v>
      </c>
      <c r="B67" s="221">
        <v>88</v>
      </c>
      <c r="C67" s="204">
        <v>1</v>
      </c>
      <c r="D67" s="204">
        <v>1</v>
      </c>
      <c r="E67" s="204"/>
      <c r="F67" s="204"/>
      <c r="G67" s="204"/>
      <c r="H67" s="204"/>
      <c r="I67" s="204"/>
      <c r="J67" s="204">
        <v>1</v>
      </c>
      <c r="K67" s="204"/>
      <c r="L67" s="204">
        <v>0</v>
      </c>
      <c r="M67" s="204">
        <v>0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4">
        <v>0</v>
      </c>
      <c r="W67" s="204">
        <v>0</v>
      </c>
      <c r="X67" s="204">
        <v>0</v>
      </c>
      <c r="Y67" s="204">
        <v>0</v>
      </c>
      <c r="Z67" s="204">
        <v>0</v>
      </c>
      <c r="AA67" s="204">
        <v>0</v>
      </c>
      <c r="AB67" s="205">
        <v>0</v>
      </c>
      <c r="AC67" s="205">
        <v>0</v>
      </c>
      <c r="AD67" s="205">
        <v>0</v>
      </c>
      <c r="AE67" s="205">
        <v>0</v>
      </c>
      <c r="AF67" s="205">
        <v>0</v>
      </c>
      <c r="AG67" s="205">
        <v>0</v>
      </c>
      <c r="AH67" s="205">
        <v>0</v>
      </c>
      <c r="AI67" s="205">
        <v>0</v>
      </c>
      <c r="AJ67" s="205">
        <v>0</v>
      </c>
      <c r="AK67" s="205">
        <v>0</v>
      </c>
      <c r="AL67" s="205">
        <v>0</v>
      </c>
      <c r="AM67" s="205">
        <v>0</v>
      </c>
      <c r="AN67" s="205">
        <v>0</v>
      </c>
      <c r="AO67" s="205">
        <v>0</v>
      </c>
      <c r="AP67" s="205">
        <v>0</v>
      </c>
      <c r="AQ67" s="205">
        <v>0</v>
      </c>
      <c r="AR67" s="205">
        <v>0</v>
      </c>
      <c r="AS67" s="205">
        <v>0</v>
      </c>
      <c r="AT67" s="205">
        <v>0</v>
      </c>
      <c r="AU67" s="205">
        <v>0</v>
      </c>
      <c r="AV67" s="205">
        <v>0</v>
      </c>
      <c r="AW67" s="205">
        <v>0</v>
      </c>
      <c r="AX67" s="205">
        <v>0</v>
      </c>
      <c r="AY67" s="205">
        <v>0</v>
      </c>
      <c r="AZ67" s="205">
        <v>0</v>
      </c>
      <c r="BA67" s="205">
        <v>0</v>
      </c>
      <c r="BB67" s="205">
        <v>0</v>
      </c>
      <c r="BC67" s="222" t="s">
        <v>54</v>
      </c>
      <c r="BD67" s="222" t="s">
        <v>54</v>
      </c>
      <c r="BE67" s="222" t="s">
        <v>57</v>
      </c>
      <c r="BF67" s="222" t="s">
        <v>54</v>
      </c>
      <c r="BG67" s="222">
        <v>2000</v>
      </c>
      <c r="BH67" s="224">
        <v>2000</v>
      </c>
    </row>
    <row r="68" spans="1:60" ht="24" customHeight="1" x14ac:dyDescent="0.3">
      <c r="A68" s="203" t="s">
        <v>542</v>
      </c>
      <c r="B68" s="200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1"/>
      <c r="BD68" s="201"/>
      <c r="BE68" s="201"/>
      <c r="BF68" s="201"/>
      <c r="BG68" s="201"/>
      <c r="BH68" s="202"/>
    </row>
    <row r="69" spans="1:60" ht="24" customHeight="1" x14ac:dyDescent="0.3">
      <c r="A69" s="217" t="s">
        <v>543</v>
      </c>
      <c r="B69" s="200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5"/>
      <c r="AC69" s="243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1"/>
      <c r="BD69" s="201"/>
      <c r="BE69" s="201"/>
      <c r="BF69" s="201"/>
      <c r="BG69" s="201"/>
      <c r="BH69" s="202"/>
    </row>
    <row r="70" spans="1:60" ht="24" customHeight="1" x14ac:dyDescent="0.25">
      <c r="A70" s="217" t="s">
        <v>544</v>
      </c>
      <c r="B70" s="186">
        <v>71</v>
      </c>
      <c r="C70" s="244">
        <v>39</v>
      </c>
      <c r="D70" s="244">
        <v>0</v>
      </c>
      <c r="E70" s="244">
        <v>1</v>
      </c>
      <c r="F70" s="244">
        <v>1</v>
      </c>
      <c r="G70" s="244">
        <v>2</v>
      </c>
      <c r="H70" s="244">
        <v>0</v>
      </c>
      <c r="I70" s="244">
        <v>1</v>
      </c>
      <c r="J70" s="244">
        <v>4</v>
      </c>
      <c r="K70" s="244">
        <v>0</v>
      </c>
      <c r="L70" s="244">
        <v>3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1</v>
      </c>
      <c r="U70" s="244">
        <v>8</v>
      </c>
      <c r="V70" s="244">
        <v>1</v>
      </c>
      <c r="W70" s="244">
        <v>8</v>
      </c>
      <c r="X70" s="244">
        <v>0</v>
      </c>
      <c r="Y70" s="244">
        <v>0</v>
      </c>
      <c r="Z70" s="244">
        <v>0</v>
      </c>
      <c r="AA70" s="244">
        <v>0</v>
      </c>
      <c r="AB70" s="245">
        <v>4</v>
      </c>
      <c r="AC70" s="245">
        <v>2</v>
      </c>
      <c r="AD70" s="245">
        <v>2</v>
      </c>
      <c r="AE70" s="245">
        <v>0</v>
      </c>
      <c r="AF70" s="245">
        <v>4</v>
      </c>
      <c r="AG70" s="245">
        <v>0</v>
      </c>
      <c r="AH70" s="245">
        <v>4</v>
      </c>
      <c r="AI70" s="245">
        <v>4</v>
      </c>
      <c r="AJ70" s="245">
        <v>1</v>
      </c>
      <c r="AK70" s="245">
        <v>1</v>
      </c>
      <c r="AL70" s="245">
        <v>0</v>
      </c>
      <c r="AM70" s="245">
        <v>0</v>
      </c>
      <c r="AN70" s="245">
        <v>0</v>
      </c>
      <c r="AO70" s="245">
        <v>0</v>
      </c>
      <c r="AP70" s="245">
        <v>4</v>
      </c>
      <c r="AQ70" s="245">
        <v>4</v>
      </c>
      <c r="AR70" s="245">
        <v>1</v>
      </c>
      <c r="AS70" s="245">
        <v>1</v>
      </c>
      <c r="AT70" s="245">
        <v>0</v>
      </c>
      <c r="AU70" s="245">
        <v>0</v>
      </c>
      <c r="AV70" s="245">
        <v>0</v>
      </c>
      <c r="AW70" s="245">
        <v>0</v>
      </c>
      <c r="AX70" s="245">
        <v>0</v>
      </c>
      <c r="AY70" s="245">
        <v>0</v>
      </c>
      <c r="AZ70" s="245">
        <v>0</v>
      </c>
      <c r="BA70" s="245">
        <v>0</v>
      </c>
      <c r="BB70" s="245">
        <v>0</v>
      </c>
      <c r="BC70" s="186"/>
      <c r="BD70" s="246"/>
      <c r="BE70" s="246"/>
      <c r="BF70" s="187"/>
      <c r="BG70" s="246"/>
      <c r="BH70" s="246"/>
    </row>
    <row r="71" spans="1:60" ht="24" customHeight="1" x14ac:dyDescent="0.25">
      <c r="A71" s="217" t="s">
        <v>545</v>
      </c>
      <c r="B71" s="186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186"/>
      <c r="BD71" s="246"/>
      <c r="BE71" s="246"/>
      <c r="BF71" s="187"/>
      <c r="BG71" s="246"/>
      <c r="BH71" s="246"/>
    </row>
    <row r="72" spans="1:60" ht="24" customHeight="1" x14ac:dyDescent="0.25">
      <c r="A72" s="217" t="s">
        <v>546</v>
      </c>
      <c r="B72" s="186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186"/>
      <c r="BD72" s="246"/>
      <c r="BE72" s="246"/>
      <c r="BF72" s="187"/>
      <c r="BG72" s="246"/>
      <c r="BH72" s="246"/>
    </row>
    <row r="73" spans="1:60" ht="24" customHeight="1" x14ac:dyDescent="0.25">
      <c r="A73" s="217" t="s">
        <v>547</v>
      </c>
      <c r="B73" s="186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5"/>
      <c r="AC73" s="245"/>
      <c r="AD73" s="245"/>
      <c r="AE73" s="245"/>
      <c r="AF73" s="245"/>
      <c r="AG73" s="245"/>
      <c r="AH73" s="20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186"/>
      <c r="BD73" s="246"/>
      <c r="BE73" s="246"/>
      <c r="BF73" s="187"/>
      <c r="BG73" s="246"/>
      <c r="BH73" s="246"/>
    </row>
    <row r="74" spans="1:60" ht="24" customHeight="1" x14ac:dyDescent="0.25">
      <c r="A74" s="217" t="s">
        <v>548</v>
      </c>
      <c r="B74" s="200">
        <v>67</v>
      </c>
      <c r="C74" s="204">
        <v>20</v>
      </c>
      <c r="D74" s="204">
        <v>2</v>
      </c>
      <c r="E74" s="204"/>
      <c r="F74" s="204">
        <v>8</v>
      </c>
      <c r="G74" s="204">
        <v>10</v>
      </c>
      <c r="H74" s="204">
        <v>12</v>
      </c>
      <c r="I74" s="204">
        <v>3</v>
      </c>
      <c r="J74" s="204">
        <v>5</v>
      </c>
      <c r="K74" s="204">
        <v>1</v>
      </c>
      <c r="L74" s="204">
        <v>3</v>
      </c>
      <c r="M74" s="204"/>
      <c r="N74" s="204">
        <v>3</v>
      </c>
      <c r="O74" s="204"/>
      <c r="P74" s="204">
        <v>11</v>
      </c>
      <c r="Q74" s="204">
        <v>3</v>
      </c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5">
        <v>2</v>
      </c>
      <c r="AC74" s="205">
        <v>2</v>
      </c>
      <c r="AD74" s="205"/>
      <c r="AE74" s="205"/>
      <c r="AF74" s="205"/>
      <c r="AG74" s="205"/>
      <c r="AH74" s="205">
        <v>2</v>
      </c>
      <c r="AI74" s="205">
        <v>2</v>
      </c>
      <c r="AJ74" s="205">
        <v>1</v>
      </c>
      <c r="AK74" s="205">
        <v>1</v>
      </c>
      <c r="AL74" s="205"/>
      <c r="AM74" s="205"/>
      <c r="AN74" s="205"/>
      <c r="AO74" s="205"/>
      <c r="AP74" s="205">
        <v>2</v>
      </c>
      <c r="AQ74" s="245">
        <v>2</v>
      </c>
      <c r="AR74" s="245">
        <v>2</v>
      </c>
      <c r="AS74" s="245">
        <v>2</v>
      </c>
      <c r="AT74" s="245">
        <v>1</v>
      </c>
      <c r="AU74" s="245">
        <v>1</v>
      </c>
      <c r="AV74" s="245"/>
      <c r="AW74" s="245"/>
      <c r="AX74" s="245"/>
      <c r="AY74" s="245"/>
      <c r="AZ74" s="245"/>
      <c r="BA74" s="245"/>
      <c r="BB74" s="245"/>
      <c r="BC74" s="186"/>
      <c r="BD74" s="246"/>
      <c r="BE74" s="246" t="s">
        <v>57</v>
      </c>
      <c r="BF74" s="187" t="s">
        <v>57</v>
      </c>
      <c r="BG74" s="246" t="s">
        <v>504</v>
      </c>
      <c r="BH74" s="246">
        <v>1000</v>
      </c>
    </row>
    <row r="75" spans="1:60" ht="24" customHeight="1" x14ac:dyDescent="0.25">
      <c r="A75" s="199" t="s">
        <v>90</v>
      </c>
      <c r="B75" s="200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186"/>
      <c r="BD75" s="246"/>
      <c r="BE75" s="246"/>
      <c r="BF75" s="187"/>
      <c r="BG75" s="246"/>
      <c r="BH75" s="246"/>
    </row>
    <row r="76" spans="1:60" s="247" customFormat="1" ht="24" customHeight="1" x14ac:dyDescent="0.3">
      <c r="A76" s="203" t="s">
        <v>549</v>
      </c>
      <c r="B76" s="200">
        <f t="shared" ref="B76:AG76" si="0">B77+B78+B79+B80+B81+B82+B83+B84+B85+B86+B87+B88+B89+B90+B91</f>
        <v>0</v>
      </c>
      <c r="C76" s="204">
        <f t="shared" si="0"/>
        <v>0</v>
      </c>
      <c r="D76" s="204">
        <f t="shared" si="0"/>
        <v>0</v>
      </c>
      <c r="E76" s="204">
        <f t="shared" si="0"/>
        <v>0</v>
      </c>
      <c r="F76" s="204">
        <f t="shared" si="0"/>
        <v>0</v>
      </c>
      <c r="G76" s="204">
        <f t="shared" si="0"/>
        <v>0</v>
      </c>
      <c r="H76" s="204">
        <f t="shared" si="0"/>
        <v>0</v>
      </c>
      <c r="I76" s="204">
        <f t="shared" si="0"/>
        <v>0</v>
      </c>
      <c r="J76" s="204">
        <f t="shared" si="0"/>
        <v>0</v>
      </c>
      <c r="K76" s="204">
        <f t="shared" si="0"/>
        <v>0</v>
      </c>
      <c r="L76" s="204">
        <f t="shared" si="0"/>
        <v>0</v>
      </c>
      <c r="M76" s="204">
        <f t="shared" si="0"/>
        <v>0</v>
      </c>
      <c r="N76" s="204">
        <f t="shared" si="0"/>
        <v>0</v>
      </c>
      <c r="O76" s="204">
        <f t="shared" si="0"/>
        <v>0</v>
      </c>
      <c r="P76" s="204">
        <f t="shared" si="0"/>
        <v>0</v>
      </c>
      <c r="Q76" s="204">
        <f t="shared" si="0"/>
        <v>0</v>
      </c>
      <c r="R76" s="204">
        <f t="shared" si="0"/>
        <v>0</v>
      </c>
      <c r="S76" s="204">
        <f t="shared" si="0"/>
        <v>0</v>
      </c>
      <c r="T76" s="204">
        <f t="shared" si="0"/>
        <v>0</v>
      </c>
      <c r="U76" s="204">
        <f t="shared" si="0"/>
        <v>0</v>
      </c>
      <c r="V76" s="204">
        <f t="shared" si="0"/>
        <v>0</v>
      </c>
      <c r="W76" s="204">
        <f t="shared" si="0"/>
        <v>0</v>
      </c>
      <c r="X76" s="204">
        <f t="shared" si="0"/>
        <v>0</v>
      </c>
      <c r="Y76" s="204">
        <f t="shared" si="0"/>
        <v>0</v>
      </c>
      <c r="Z76" s="204">
        <f t="shared" si="0"/>
        <v>0</v>
      </c>
      <c r="AA76" s="204">
        <f t="shared" si="0"/>
        <v>0</v>
      </c>
      <c r="AB76" s="205">
        <f t="shared" si="0"/>
        <v>0</v>
      </c>
      <c r="AC76" s="205">
        <f t="shared" si="0"/>
        <v>0</v>
      </c>
      <c r="AD76" s="205">
        <f t="shared" si="0"/>
        <v>0</v>
      </c>
      <c r="AE76" s="205">
        <f t="shared" si="0"/>
        <v>0</v>
      </c>
      <c r="AF76" s="205">
        <f t="shared" si="0"/>
        <v>0</v>
      </c>
      <c r="AG76" s="205">
        <f t="shared" si="0"/>
        <v>0</v>
      </c>
      <c r="AH76" s="205">
        <f t="shared" ref="AH76:BM76" si="1">AH77+AH78+AH79+AH80+AH81+AH82+AH83+AH84+AH85+AH86+AH87+AH88+AH89+AH90+AH91</f>
        <v>0</v>
      </c>
      <c r="AI76" s="205">
        <f t="shared" si="1"/>
        <v>0</v>
      </c>
      <c r="AJ76" s="205">
        <f t="shared" si="1"/>
        <v>0</v>
      </c>
      <c r="AK76" s="205">
        <f t="shared" si="1"/>
        <v>0</v>
      </c>
      <c r="AL76" s="205">
        <f t="shared" si="1"/>
        <v>0</v>
      </c>
      <c r="AM76" s="205">
        <f t="shared" si="1"/>
        <v>0</v>
      </c>
      <c r="AN76" s="205">
        <f t="shared" si="1"/>
        <v>0</v>
      </c>
      <c r="AO76" s="205">
        <f t="shared" si="1"/>
        <v>0</v>
      </c>
      <c r="AP76" s="205">
        <f t="shared" si="1"/>
        <v>0</v>
      </c>
      <c r="AQ76" s="205">
        <f t="shared" si="1"/>
        <v>0</v>
      </c>
      <c r="AR76" s="205">
        <f t="shared" si="1"/>
        <v>0</v>
      </c>
      <c r="AS76" s="205">
        <f t="shared" si="1"/>
        <v>0</v>
      </c>
      <c r="AT76" s="205">
        <f t="shared" si="1"/>
        <v>0</v>
      </c>
      <c r="AU76" s="205">
        <f t="shared" si="1"/>
        <v>0</v>
      </c>
      <c r="AV76" s="205">
        <f t="shared" si="1"/>
        <v>0</v>
      </c>
      <c r="AW76" s="205">
        <f t="shared" si="1"/>
        <v>0</v>
      </c>
      <c r="AX76" s="205">
        <f t="shared" si="1"/>
        <v>0</v>
      </c>
      <c r="AY76" s="205">
        <f t="shared" si="1"/>
        <v>0</v>
      </c>
      <c r="AZ76" s="205">
        <f t="shared" si="1"/>
        <v>0</v>
      </c>
      <c r="BA76" s="205">
        <f t="shared" si="1"/>
        <v>0</v>
      </c>
      <c r="BB76" s="205">
        <f t="shared" si="1"/>
        <v>0</v>
      </c>
      <c r="BC76" s="201"/>
      <c r="BD76" s="201"/>
      <c r="BE76" s="201"/>
      <c r="BF76" s="201"/>
      <c r="BG76" s="201"/>
      <c r="BH76" s="202"/>
    </row>
    <row r="77" spans="1:60" ht="24" customHeight="1" x14ac:dyDescent="0.3">
      <c r="A77" s="203" t="s">
        <v>550</v>
      </c>
      <c r="B77" s="200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1"/>
      <c r="BD77" s="201"/>
      <c r="BE77" s="201"/>
      <c r="BF77" s="201"/>
      <c r="BG77" s="201"/>
      <c r="BH77" s="202"/>
    </row>
    <row r="78" spans="1:60" ht="24" customHeight="1" x14ac:dyDescent="0.3">
      <c r="A78" s="203" t="s">
        <v>551</v>
      </c>
      <c r="B78" s="200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1"/>
      <c r="BD78" s="201"/>
      <c r="BE78" s="201"/>
      <c r="BF78" s="201"/>
      <c r="BG78" s="201"/>
      <c r="BH78" s="202"/>
    </row>
    <row r="79" spans="1:60" ht="24" customHeight="1" x14ac:dyDescent="0.3">
      <c r="A79" s="203" t="s">
        <v>552</v>
      </c>
      <c r="B79" s="200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1"/>
      <c r="BD79" s="201"/>
      <c r="BE79" s="201"/>
      <c r="BF79" s="201"/>
      <c r="BG79" s="201"/>
      <c r="BH79" s="202"/>
    </row>
    <row r="80" spans="1:60" ht="24" customHeight="1" x14ac:dyDescent="0.3">
      <c r="A80" s="203" t="s">
        <v>553</v>
      </c>
      <c r="B80" s="200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1"/>
      <c r="BD80" s="201"/>
      <c r="BE80" s="201"/>
      <c r="BF80" s="201"/>
      <c r="BG80" s="201"/>
      <c r="BH80" s="202"/>
    </row>
    <row r="81" spans="1:60" ht="24" customHeight="1" x14ac:dyDescent="0.3">
      <c r="A81" s="248" t="s">
        <v>554</v>
      </c>
      <c r="B81" s="200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1"/>
      <c r="BD81" s="201"/>
      <c r="BE81" s="201"/>
      <c r="BF81" s="201"/>
      <c r="BG81" s="201"/>
      <c r="BH81" s="202"/>
    </row>
    <row r="82" spans="1:60" ht="24" customHeight="1" x14ac:dyDescent="0.25">
      <c r="A82" s="248" t="s">
        <v>555</v>
      </c>
      <c r="B82" s="186"/>
      <c r="C82" s="244"/>
      <c r="D82" s="244"/>
      <c r="E82" s="244"/>
      <c r="F82" s="244"/>
      <c r="G82" s="244"/>
      <c r="H82" s="244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3"/>
      <c r="BD82" s="213"/>
      <c r="BE82" s="213"/>
      <c r="BF82" s="213"/>
      <c r="BG82" s="213"/>
      <c r="BH82" s="249"/>
    </row>
    <row r="83" spans="1:60" ht="24" customHeight="1" x14ac:dyDescent="0.25">
      <c r="A83" s="248" t="s">
        <v>556</v>
      </c>
      <c r="B83" s="186"/>
      <c r="C83" s="244"/>
      <c r="D83" s="244"/>
      <c r="E83" s="244"/>
      <c r="F83" s="244"/>
      <c r="G83" s="244"/>
      <c r="H83" s="244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3"/>
      <c r="BD83" s="213"/>
      <c r="BE83" s="213"/>
      <c r="BF83" s="213"/>
      <c r="BG83" s="213"/>
      <c r="BH83" s="249"/>
    </row>
    <row r="84" spans="1:60" ht="24" customHeight="1" x14ac:dyDescent="0.25">
      <c r="A84" s="248" t="s">
        <v>557</v>
      </c>
      <c r="B84" s="186"/>
      <c r="C84" s="244"/>
      <c r="D84" s="244"/>
      <c r="E84" s="244"/>
      <c r="F84" s="244"/>
      <c r="G84" s="244"/>
      <c r="H84" s="244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3"/>
      <c r="BD84" s="213"/>
      <c r="BE84" s="213"/>
      <c r="BF84" s="213"/>
      <c r="BG84" s="213"/>
      <c r="BH84" s="213"/>
    </row>
    <row r="85" spans="1:60" ht="24" customHeight="1" x14ac:dyDescent="0.25">
      <c r="A85" s="248" t="s">
        <v>558</v>
      </c>
      <c r="B85" s="186"/>
      <c r="C85" s="244"/>
      <c r="D85" s="244"/>
      <c r="E85" s="244"/>
      <c r="F85" s="244"/>
      <c r="G85" s="244"/>
      <c r="H85" s="244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3"/>
      <c r="BD85" s="213"/>
      <c r="BE85" s="213"/>
      <c r="BF85" s="213"/>
      <c r="BG85" s="213"/>
      <c r="BH85" s="213"/>
    </row>
    <row r="86" spans="1:60" ht="24" customHeight="1" x14ac:dyDescent="0.25">
      <c r="A86" s="248" t="s">
        <v>559</v>
      </c>
      <c r="B86" s="186"/>
      <c r="C86" s="244"/>
      <c r="D86" s="244"/>
      <c r="E86" s="244"/>
      <c r="F86" s="244"/>
      <c r="G86" s="244"/>
      <c r="H86" s="244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3"/>
      <c r="BD86" s="213"/>
      <c r="BE86" s="213"/>
      <c r="BF86" s="213"/>
      <c r="BG86" s="213"/>
      <c r="BH86" s="213"/>
    </row>
    <row r="87" spans="1:60" ht="24" customHeight="1" x14ac:dyDescent="0.25">
      <c r="A87" s="248" t="s">
        <v>560</v>
      </c>
      <c r="B87" s="186"/>
      <c r="C87" s="244"/>
      <c r="D87" s="244"/>
      <c r="E87" s="244"/>
      <c r="F87" s="244"/>
      <c r="G87" s="244"/>
      <c r="H87" s="244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3"/>
      <c r="BD87" s="213"/>
      <c r="BE87" s="213"/>
      <c r="BF87" s="213"/>
      <c r="BG87" s="213"/>
      <c r="BH87" s="213"/>
    </row>
    <row r="88" spans="1:60" ht="24" customHeight="1" x14ac:dyDescent="0.25">
      <c r="A88" s="248" t="s">
        <v>561</v>
      </c>
      <c r="B88" s="186"/>
      <c r="C88" s="244"/>
      <c r="D88" s="244"/>
      <c r="E88" s="244"/>
      <c r="F88" s="244"/>
      <c r="G88" s="244"/>
      <c r="H88" s="244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3"/>
      <c r="BD88" s="213"/>
      <c r="BE88" s="213"/>
      <c r="BF88" s="213"/>
      <c r="BG88" s="213"/>
      <c r="BH88" s="213"/>
    </row>
    <row r="89" spans="1:60" ht="24" customHeight="1" x14ac:dyDescent="0.25">
      <c r="A89" s="248" t="s">
        <v>562</v>
      </c>
      <c r="B89" s="186"/>
      <c r="C89" s="244"/>
      <c r="D89" s="244"/>
      <c r="E89" s="244"/>
      <c r="F89" s="244"/>
      <c r="G89" s="244"/>
      <c r="H89" s="244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3"/>
      <c r="BD89" s="213"/>
      <c r="BE89" s="213"/>
      <c r="BF89" s="213"/>
      <c r="BG89" s="213"/>
      <c r="BH89" s="213"/>
    </row>
    <row r="90" spans="1:60" ht="24" customHeight="1" x14ac:dyDescent="0.25">
      <c r="A90" s="248" t="s">
        <v>563</v>
      </c>
      <c r="B90" s="186"/>
      <c r="C90" s="244"/>
      <c r="D90" s="244"/>
      <c r="E90" s="244"/>
      <c r="F90" s="244"/>
      <c r="G90" s="244"/>
      <c r="H90" s="244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3"/>
      <c r="BD90" s="213"/>
      <c r="BE90" s="213"/>
      <c r="BF90" s="213"/>
      <c r="BG90" s="213"/>
      <c r="BH90" s="213"/>
    </row>
    <row r="91" spans="1:60" ht="24" customHeight="1" x14ac:dyDescent="0.25">
      <c r="A91" s="250" t="s">
        <v>564</v>
      </c>
      <c r="B91" s="186"/>
      <c r="C91" s="244"/>
      <c r="D91" s="244"/>
      <c r="E91" s="244"/>
      <c r="F91" s="244"/>
      <c r="G91" s="244"/>
      <c r="H91" s="244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3"/>
      <c r="BD91" s="213"/>
      <c r="BE91" s="213"/>
      <c r="BF91" s="213"/>
      <c r="BG91" s="213"/>
      <c r="BH91" s="213"/>
    </row>
    <row r="92" spans="1:60" s="251" customFormat="1" ht="24" customHeight="1" x14ac:dyDescent="0.3">
      <c r="A92" s="186"/>
      <c r="B92" s="200" t="e">
        <f t="shared" ref="B92:AG92" si="2">B76+B11+B10</f>
        <v>#REF!</v>
      </c>
      <c r="C92" s="200" t="e">
        <f t="shared" si="2"/>
        <v>#REF!</v>
      </c>
      <c r="D92" s="200" t="e">
        <f t="shared" si="2"/>
        <v>#REF!</v>
      </c>
      <c r="E92" s="200" t="e">
        <f t="shared" si="2"/>
        <v>#REF!</v>
      </c>
      <c r="F92" s="200" t="e">
        <f t="shared" si="2"/>
        <v>#REF!</v>
      </c>
      <c r="G92" s="200" t="e">
        <f t="shared" si="2"/>
        <v>#REF!</v>
      </c>
      <c r="H92" s="200" t="e">
        <f t="shared" si="2"/>
        <v>#REF!</v>
      </c>
      <c r="I92" s="200" t="e">
        <f t="shared" si="2"/>
        <v>#REF!</v>
      </c>
      <c r="J92" s="200" t="e">
        <f t="shared" si="2"/>
        <v>#REF!</v>
      </c>
      <c r="K92" s="200" t="e">
        <f t="shared" si="2"/>
        <v>#REF!</v>
      </c>
      <c r="L92" s="200" t="e">
        <f t="shared" si="2"/>
        <v>#REF!</v>
      </c>
      <c r="M92" s="200" t="e">
        <f t="shared" si="2"/>
        <v>#REF!</v>
      </c>
      <c r="N92" s="200" t="e">
        <f t="shared" si="2"/>
        <v>#REF!</v>
      </c>
      <c r="O92" s="200" t="e">
        <f t="shared" si="2"/>
        <v>#REF!</v>
      </c>
      <c r="P92" s="200" t="e">
        <f t="shared" si="2"/>
        <v>#REF!</v>
      </c>
      <c r="Q92" s="200" t="e">
        <f t="shared" si="2"/>
        <v>#REF!</v>
      </c>
      <c r="R92" s="200" t="e">
        <f t="shared" si="2"/>
        <v>#REF!</v>
      </c>
      <c r="S92" s="200" t="e">
        <f t="shared" si="2"/>
        <v>#REF!</v>
      </c>
      <c r="T92" s="200" t="e">
        <f t="shared" si="2"/>
        <v>#REF!</v>
      </c>
      <c r="U92" s="200" t="e">
        <f t="shared" si="2"/>
        <v>#REF!</v>
      </c>
      <c r="V92" s="200" t="e">
        <f t="shared" si="2"/>
        <v>#REF!</v>
      </c>
      <c r="W92" s="200" t="e">
        <f t="shared" si="2"/>
        <v>#REF!</v>
      </c>
      <c r="X92" s="200" t="e">
        <f t="shared" si="2"/>
        <v>#REF!</v>
      </c>
      <c r="Y92" s="200" t="e">
        <f t="shared" si="2"/>
        <v>#REF!</v>
      </c>
      <c r="Z92" s="200" t="e">
        <f t="shared" si="2"/>
        <v>#REF!</v>
      </c>
      <c r="AA92" s="200" t="e">
        <f t="shared" si="2"/>
        <v>#REF!</v>
      </c>
      <c r="AB92" s="200" t="e">
        <f t="shared" si="2"/>
        <v>#REF!</v>
      </c>
      <c r="AC92" s="200" t="e">
        <f t="shared" si="2"/>
        <v>#REF!</v>
      </c>
      <c r="AD92" s="200" t="e">
        <f t="shared" si="2"/>
        <v>#REF!</v>
      </c>
      <c r="AE92" s="200" t="e">
        <f t="shared" si="2"/>
        <v>#REF!</v>
      </c>
      <c r="AF92" s="200" t="e">
        <f t="shared" si="2"/>
        <v>#REF!</v>
      </c>
      <c r="AG92" s="200" t="e">
        <f t="shared" si="2"/>
        <v>#REF!</v>
      </c>
      <c r="AH92" s="200" t="e">
        <f t="shared" ref="AH92:BB92" si="3">AH76+AH11+AH10</f>
        <v>#REF!</v>
      </c>
      <c r="AI92" s="200" t="e">
        <f t="shared" si="3"/>
        <v>#REF!</v>
      </c>
      <c r="AJ92" s="200" t="e">
        <f t="shared" si="3"/>
        <v>#REF!</v>
      </c>
      <c r="AK92" s="200" t="e">
        <f t="shared" si="3"/>
        <v>#REF!</v>
      </c>
      <c r="AL92" s="200" t="e">
        <f t="shared" si="3"/>
        <v>#REF!</v>
      </c>
      <c r="AM92" s="200" t="e">
        <f t="shared" si="3"/>
        <v>#REF!</v>
      </c>
      <c r="AN92" s="200" t="e">
        <f t="shared" si="3"/>
        <v>#REF!</v>
      </c>
      <c r="AO92" s="200" t="e">
        <f t="shared" si="3"/>
        <v>#REF!</v>
      </c>
      <c r="AP92" s="200" t="e">
        <f t="shared" si="3"/>
        <v>#REF!</v>
      </c>
      <c r="AQ92" s="200" t="e">
        <f t="shared" si="3"/>
        <v>#REF!</v>
      </c>
      <c r="AR92" s="200" t="e">
        <f t="shared" si="3"/>
        <v>#REF!</v>
      </c>
      <c r="AS92" s="200" t="e">
        <f t="shared" si="3"/>
        <v>#REF!</v>
      </c>
      <c r="AT92" s="200" t="e">
        <f t="shared" si="3"/>
        <v>#REF!</v>
      </c>
      <c r="AU92" s="200" t="e">
        <f t="shared" si="3"/>
        <v>#REF!</v>
      </c>
      <c r="AV92" s="200" t="e">
        <f t="shared" si="3"/>
        <v>#REF!</v>
      </c>
      <c r="AW92" s="200" t="e">
        <f t="shared" si="3"/>
        <v>#REF!</v>
      </c>
      <c r="AX92" s="200" t="e">
        <f t="shared" si="3"/>
        <v>#REF!</v>
      </c>
      <c r="AY92" s="200" t="e">
        <f t="shared" si="3"/>
        <v>#REF!</v>
      </c>
      <c r="AZ92" s="200" t="e">
        <f t="shared" si="3"/>
        <v>#REF!</v>
      </c>
      <c r="BA92" s="200" t="e">
        <f t="shared" si="3"/>
        <v>#REF!</v>
      </c>
      <c r="BB92" s="200" t="e">
        <f t="shared" si="3"/>
        <v>#REF!</v>
      </c>
      <c r="BC92" s="252"/>
      <c r="BD92" s="252"/>
      <c r="BE92" s="252"/>
      <c r="BF92" s="252"/>
      <c r="BG92" s="252"/>
      <c r="BH92" s="252"/>
    </row>
    <row r="93" spans="1:60" ht="24" customHeight="1" x14ac:dyDescent="0.25">
      <c r="A93" s="253" t="s">
        <v>90</v>
      </c>
      <c r="B93" s="186"/>
      <c r="C93" s="186"/>
      <c r="D93" s="186"/>
      <c r="E93" s="186"/>
      <c r="F93" s="186"/>
      <c r="G93" s="186"/>
      <c r="H93" s="186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ht="24" customHeight="1" x14ac:dyDescent="0.25">
      <c r="A94" s="186"/>
      <c r="B94" s="253"/>
      <c r="C94" s="186"/>
      <c r="D94" s="186"/>
      <c r="E94" s="253" t="s">
        <v>95</v>
      </c>
      <c r="F94" s="253" t="s">
        <v>95</v>
      </c>
      <c r="G94" s="253" t="s">
        <v>95</v>
      </c>
      <c r="H94" s="253" t="s">
        <v>95</v>
      </c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ht="24" customHeight="1" x14ac:dyDescent="0.25">
      <c r="A95" s="253"/>
      <c r="B95" s="186"/>
      <c r="C95" s="186"/>
      <c r="D95" s="186"/>
      <c r="E95" s="478" t="s">
        <v>96</v>
      </c>
      <c r="F95" s="478"/>
      <c r="G95" s="478"/>
      <c r="H95" s="478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ht="24" customHeight="1" x14ac:dyDescent="0.25">
      <c r="A96" s="255" t="s">
        <v>97</v>
      </c>
      <c r="B96" s="253"/>
      <c r="C96" s="253"/>
      <c r="D96" s="253"/>
      <c r="E96" s="253"/>
      <c r="F96" s="253"/>
      <c r="G96" s="253"/>
      <c r="H96" s="253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ht="24" customHeight="1" x14ac:dyDescent="0.25">
      <c r="A97" s="256"/>
      <c r="B97" s="255"/>
      <c r="C97" s="255"/>
      <c r="D97" s="255"/>
      <c r="E97" s="255"/>
      <c r="F97" s="255"/>
      <c r="G97" s="186"/>
      <c r="H97" s="186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ht="24" customHeight="1" x14ac:dyDescent="0.25">
      <c r="A98" s="256"/>
      <c r="B98" s="256"/>
      <c r="C98" s="256"/>
      <c r="D98" s="256"/>
      <c r="E98" s="256"/>
      <c r="F98" s="256"/>
      <c r="G98" s="256"/>
      <c r="H98" s="256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ht="24" customHeight="1" x14ac:dyDescent="0.25">
      <c r="A99" s="256"/>
      <c r="B99" s="256"/>
      <c r="C99" s="256"/>
      <c r="D99" s="256"/>
      <c r="E99" s="256"/>
      <c r="F99" s="256"/>
      <c r="G99" s="256"/>
      <c r="H99" s="256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ht="24" customHeight="1" x14ac:dyDescent="0.25">
      <c r="A100" s="257"/>
      <c r="B100" s="256"/>
      <c r="C100" s="256"/>
      <c r="D100" s="256"/>
      <c r="E100" s="256"/>
      <c r="F100" s="256"/>
      <c r="G100" s="256"/>
      <c r="H100" s="256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ht="24" customHeight="1" x14ac:dyDescent="0.25">
      <c r="A101" s="257"/>
      <c r="B101" s="257"/>
      <c r="C101" s="257"/>
      <c r="D101" s="257"/>
      <c r="E101" s="257"/>
      <c r="F101" s="257"/>
      <c r="G101" s="257"/>
      <c r="H101" s="257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ht="24" customHeight="1" x14ac:dyDescent="0.25">
      <c r="A102" s="213"/>
      <c r="B102" s="257"/>
      <c r="C102" s="257"/>
      <c r="D102" s="257"/>
      <c r="E102" s="257"/>
      <c r="F102" s="257"/>
      <c r="G102" s="257"/>
      <c r="H102" s="257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ht="24" customHeight="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ht="24" customHeigh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ht="24" customHeight="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ht="24" customHeight="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ht="24" customHeight="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ht="24" customHeight="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ht="24" customHeight="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ht="24" customHeight="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ht="24" customHeight="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ht="24" customHeight="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ht="24" customHeight="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ht="24" customHeight="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ht="24" customHeight="1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ht="24" customHeight="1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ht="24" customHeight="1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ht="24" customHeight="1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ht="24" customHeight="1" x14ac:dyDescent="0.25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ht="24" customHeight="1" x14ac:dyDescent="0.25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ht="24" customHeight="1" x14ac:dyDescent="0.25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ht="24" customHeight="1" x14ac:dyDescent="0.25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ht="24" customHeight="1" x14ac:dyDescent="0.25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ht="24" customHeight="1" x14ac:dyDescent="0.25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ht="24" customHeight="1" x14ac:dyDescent="0.25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ht="24" customHeight="1" x14ac:dyDescent="0.25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ht="24" customHeight="1" x14ac:dyDescent="0.25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ht="24" customHeight="1" x14ac:dyDescent="0.25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ht="24" customHeight="1" x14ac:dyDescent="0.2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ht="24" customHeight="1" x14ac:dyDescent="0.25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ht="24" customHeight="1" x14ac:dyDescent="0.25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ht="24" customHeight="1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ht="24" customHeight="1" x14ac:dyDescent="0.25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ht="24" customHeight="1" x14ac:dyDescent="0.2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ht="24" customHeight="1" x14ac:dyDescent="0.25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ht="24" customHeight="1" x14ac:dyDescent="0.25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ht="24" customHeight="1" x14ac:dyDescent="0.25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ht="24" customHeight="1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ht="24" customHeight="1" x14ac:dyDescent="0.25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ht="24" customHeight="1" x14ac:dyDescent="0.25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ht="24" customHeight="1" x14ac:dyDescent="0.25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ht="24" customHeight="1" x14ac:dyDescent="0.25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ht="24" customHeight="1" x14ac:dyDescent="0.25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ht="24" customHeight="1" x14ac:dyDescent="0.25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ht="24" customHeight="1" x14ac:dyDescent="0.25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ht="24" customHeight="1" x14ac:dyDescent="0.25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ht="24" customHeight="1" x14ac:dyDescent="0.25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ht="24" customHeight="1" x14ac:dyDescent="0.25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ht="24" customHeight="1" x14ac:dyDescent="0.25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ht="24" customHeight="1" x14ac:dyDescent="0.25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ht="24" customHeight="1" x14ac:dyDescent="0.25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ht="24" customHeight="1" x14ac:dyDescent="0.25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ht="24" customHeight="1" x14ac:dyDescent="0.25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ht="24" customHeight="1" x14ac:dyDescent="0.25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ht="24" customHeight="1" x14ac:dyDescent="0.25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ht="24" customHeight="1" x14ac:dyDescent="0.25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/>
      <c r="AF156" s="213"/>
      <c r="AG156" s="213"/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ht="24" customHeight="1" x14ac:dyDescent="0.25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213"/>
      <c r="AD157" s="213"/>
      <c r="AE157" s="213"/>
      <c r="AF157" s="213"/>
      <c r="AG157" s="213"/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ht="24" customHeight="1" x14ac:dyDescent="0.25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  <c r="AC158" s="213"/>
      <c r="AD158" s="213"/>
      <c r="AE158" s="213"/>
      <c r="AF158" s="213"/>
      <c r="AG158" s="213"/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ht="24" customHeight="1" x14ac:dyDescent="0.2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ht="24" customHeight="1" x14ac:dyDescent="0.25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  <c r="AC160" s="213"/>
      <c r="AD160" s="213"/>
      <c r="AE160" s="213"/>
      <c r="AF160" s="213"/>
      <c r="AG160" s="213"/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ht="24" customHeight="1" x14ac:dyDescent="0.25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213"/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ht="24" customHeight="1" x14ac:dyDescent="0.25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ht="24" customHeight="1" x14ac:dyDescent="0.25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ht="24" customHeight="1" x14ac:dyDescent="0.25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/>
      <c r="AG164" s="213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ht="24" customHeight="1" x14ac:dyDescent="0.25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ht="24" customHeight="1" x14ac:dyDescent="0.25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ht="24" customHeight="1" x14ac:dyDescent="0.25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ht="24" customHeight="1" x14ac:dyDescent="0.25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ht="24" customHeight="1" x14ac:dyDescent="0.25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ht="24" customHeight="1" x14ac:dyDescent="0.25">
      <c r="A170" s="189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x14ac:dyDescent="0.25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89"/>
      <c r="AT171" s="189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189"/>
      <c r="BF171" s="189"/>
      <c r="BG171" s="189"/>
      <c r="BH171" s="189"/>
    </row>
    <row r="172" spans="1:60" x14ac:dyDescent="0.25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</row>
    <row r="173" spans="1:60" x14ac:dyDescent="0.25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89"/>
      <c r="AT173" s="189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189"/>
      <c r="BF173" s="189"/>
      <c r="BG173" s="189"/>
      <c r="BH173" s="189"/>
    </row>
    <row r="174" spans="1:60" x14ac:dyDescent="0.25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</row>
    <row r="175" spans="1:60" x14ac:dyDescent="0.25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9"/>
      <c r="BH175" s="189"/>
    </row>
    <row r="176" spans="1:60" x14ac:dyDescent="0.25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</row>
    <row r="177" spans="1:60" x14ac:dyDescent="0.25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89"/>
      <c r="AT177" s="189"/>
      <c r="AU177" s="189"/>
      <c r="AV177" s="189"/>
      <c r="AW177" s="189"/>
      <c r="AX177" s="189"/>
      <c r="AY177" s="189"/>
      <c r="AZ177" s="189"/>
      <c r="BA177" s="189"/>
      <c r="BB177" s="189"/>
      <c r="BC177" s="189"/>
      <c r="BD177" s="189"/>
      <c r="BE177" s="189"/>
      <c r="BF177" s="189"/>
      <c r="BG177" s="189"/>
      <c r="BH177" s="189"/>
    </row>
    <row r="178" spans="1:60" x14ac:dyDescent="0.25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189"/>
      <c r="BC178" s="189"/>
      <c r="BD178" s="189"/>
      <c r="BE178" s="189"/>
      <c r="BF178" s="189"/>
      <c r="BG178" s="189"/>
      <c r="BH178" s="189"/>
    </row>
    <row r="179" spans="1:60" x14ac:dyDescent="0.25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89"/>
      <c r="AT179" s="189"/>
      <c r="AU179" s="189"/>
      <c r="AV179" s="189"/>
      <c r="AW179" s="189"/>
      <c r="AX179" s="189"/>
      <c r="AY179" s="189"/>
      <c r="AZ179" s="189"/>
      <c r="BA179" s="189"/>
      <c r="BB179" s="189"/>
      <c r="BC179" s="189"/>
      <c r="BD179" s="189"/>
      <c r="BE179" s="189"/>
      <c r="BF179" s="189"/>
      <c r="BG179" s="189"/>
      <c r="BH179" s="189"/>
    </row>
    <row r="180" spans="1:60" x14ac:dyDescent="0.25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189"/>
      <c r="BC180" s="189"/>
      <c r="BD180" s="189"/>
      <c r="BE180" s="189"/>
      <c r="BF180" s="189"/>
      <c r="BG180" s="189"/>
      <c r="BH180" s="189"/>
    </row>
    <row r="181" spans="1:60" x14ac:dyDescent="0.25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89"/>
      <c r="AT181" s="189"/>
      <c r="AU181" s="189"/>
      <c r="AV181" s="189"/>
      <c r="AW181" s="189"/>
      <c r="AX181" s="189"/>
      <c r="AY181" s="189"/>
      <c r="AZ181" s="189"/>
      <c r="BA181" s="189"/>
      <c r="BB181" s="189"/>
      <c r="BC181" s="189"/>
      <c r="BD181" s="189"/>
      <c r="BE181" s="189"/>
      <c r="BF181" s="189"/>
      <c r="BG181" s="189"/>
      <c r="BH181" s="189"/>
    </row>
    <row r="182" spans="1:60" x14ac:dyDescent="0.25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  <c r="AX182" s="189"/>
      <c r="AY182" s="189"/>
      <c r="AZ182" s="189"/>
      <c r="BA182" s="189"/>
      <c r="BB182" s="189"/>
      <c r="BC182" s="189"/>
      <c r="BD182" s="189"/>
      <c r="BE182" s="189"/>
      <c r="BF182" s="189"/>
      <c r="BG182" s="189"/>
      <c r="BH182" s="189"/>
    </row>
    <row r="183" spans="1:60" x14ac:dyDescent="0.25">
      <c r="A183" s="213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189"/>
      <c r="AT183" s="189"/>
      <c r="AU183" s="189"/>
      <c r="AV183" s="189"/>
      <c r="AW183" s="189"/>
      <c r="AX183" s="189"/>
      <c r="AY183" s="189"/>
      <c r="AZ183" s="189"/>
      <c r="BA183" s="189"/>
      <c r="BB183" s="189"/>
      <c r="BC183" s="189"/>
      <c r="BD183" s="189"/>
      <c r="BE183" s="189"/>
      <c r="BF183" s="189"/>
      <c r="BG183" s="189"/>
      <c r="BH183" s="189"/>
    </row>
    <row r="184" spans="1:60" x14ac:dyDescent="0.25">
      <c r="A184" s="213"/>
      <c r="B184" s="213"/>
      <c r="C184" s="213"/>
      <c r="D184" s="213"/>
      <c r="E184" s="213"/>
      <c r="F184" s="213"/>
      <c r="G184" s="213"/>
      <c r="H184" s="213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89"/>
      <c r="BC184" s="189"/>
      <c r="BD184" s="189"/>
      <c r="BE184" s="189"/>
      <c r="BF184" s="189"/>
      <c r="BG184" s="189"/>
      <c r="BH184" s="189"/>
    </row>
    <row r="185" spans="1:60" x14ac:dyDescent="0.25">
      <c r="A185" s="213"/>
      <c r="B185" s="213"/>
      <c r="C185" s="213"/>
      <c r="D185" s="213"/>
      <c r="E185" s="213"/>
      <c r="F185" s="213"/>
      <c r="G185" s="213"/>
      <c r="H185" s="213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89"/>
      <c r="BC185" s="189"/>
      <c r="BD185" s="189"/>
      <c r="BE185" s="189"/>
      <c r="BF185" s="189"/>
      <c r="BG185" s="189"/>
      <c r="BH185" s="189"/>
    </row>
    <row r="186" spans="1:60" x14ac:dyDescent="0.25">
      <c r="A186" s="213"/>
      <c r="B186" s="213"/>
      <c r="C186" s="213"/>
      <c r="D186" s="213"/>
      <c r="E186" s="213"/>
      <c r="F186" s="213"/>
      <c r="G186" s="213"/>
      <c r="H186" s="213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89"/>
      <c r="BD186" s="189"/>
      <c r="BE186" s="189"/>
      <c r="BF186" s="189"/>
      <c r="BG186" s="189"/>
      <c r="BH186" s="189"/>
    </row>
    <row r="187" spans="1:60" x14ac:dyDescent="0.25">
      <c r="A187" s="189"/>
      <c r="B187" s="213"/>
      <c r="C187" s="213"/>
      <c r="D187" s="213"/>
      <c r="E187" s="213"/>
      <c r="F187" s="213"/>
      <c r="G187" s="213"/>
      <c r="H187" s="213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</row>
    <row r="188" spans="1:60" x14ac:dyDescent="0.25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189"/>
      <c r="BG188" s="189"/>
      <c r="BH188" s="189"/>
    </row>
    <row r="189" spans="1:60" x14ac:dyDescent="0.25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</row>
    <row r="190" spans="1:60" x14ac:dyDescent="0.25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</row>
    <row r="191" spans="1:60" x14ac:dyDescent="0.25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</row>
    <row r="192" spans="1:60" x14ac:dyDescent="0.25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</row>
    <row r="193" spans="1:60" x14ac:dyDescent="0.25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</row>
    <row r="194" spans="1:60" x14ac:dyDescent="0.25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</row>
    <row r="195" spans="1:60" x14ac:dyDescent="0.25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</row>
    <row r="196" spans="1:60" x14ac:dyDescent="0.25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</row>
    <row r="197" spans="1:60" x14ac:dyDescent="0.25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89"/>
      <c r="AT197" s="189"/>
      <c r="AU197" s="189"/>
      <c r="AV197" s="189"/>
      <c r="AW197" s="189"/>
      <c r="AX197" s="189"/>
      <c r="AY197" s="189"/>
      <c r="AZ197" s="189"/>
      <c r="BA197" s="189"/>
      <c r="BB197" s="189"/>
      <c r="BC197" s="189"/>
      <c r="BD197" s="189"/>
      <c r="BE197" s="189"/>
      <c r="BF197" s="189"/>
      <c r="BG197" s="189"/>
      <c r="BH197" s="189"/>
    </row>
    <row r="198" spans="1:60" x14ac:dyDescent="0.25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89"/>
      <c r="BG198" s="189"/>
      <c r="BH198" s="189"/>
    </row>
    <row r="199" spans="1:60" x14ac:dyDescent="0.25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  <c r="AR199" s="189"/>
      <c r="AS199" s="189"/>
      <c r="AT199" s="189"/>
      <c r="AU199" s="189"/>
      <c r="AV199" s="189"/>
      <c r="AW199" s="189"/>
      <c r="AX199" s="189"/>
      <c r="AY199" s="189"/>
      <c r="AZ199" s="189"/>
      <c r="BA199" s="189"/>
      <c r="BB199" s="189"/>
      <c r="BC199" s="189"/>
      <c r="BD199" s="189"/>
      <c r="BE199" s="189"/>
      <c r="BF199" s="189"/>
      <c r="BG199" s="189"/>
      <c r="BH199" s="189"/>
    </row>
    <row r="200" spans="1:60" x14ac:dyDescent="0.25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AS200" s="189"/>
      <c r="AT200" s="189"/>
      <c r="AU200" s="189"/>
      <c r="AV200" s="189"/>
      <c r="AW200" s="189"/>
      <c r="AX200" s="189"/>
      <c r="AY200" s="189"/>
      <c r="AZ200" s="189"/>
      <c r="BA200" s="189"/>
      <c r="BB200" s="189"/>
      <c r="BC200" s="189"/>
      <c r="BD200" s="189"/>
      <c r="BE200" s="189"/>
      <c r="BF200" s="189"/>
      <c r="BG200" s="189"/>
      <c r="BH200" s="189"/>
    </row>
    <row r="201" spans="1:60" x14ac:dyDescent="0.25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89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89"/>
      <c r="BF201" s="189"/>
      <c r="BG201" s="189"/>
      <c r="BH201" s="189"/>
    </row>
    <row r="202" spans="1:60" x14ac:dyDescent="0.25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89"/>
      <c r="AS202" s="189"/>
      <c r="AT202" s="189"/>
      <c r="AU202" s="189"/>
      <c r="AV202" s="189"/>
      <c r="AW202" s="189"/>
      <c r="AX202" s="189"/>
      <c r="AY202" s="189"/>
      <c r="AZ202" s="189"/>
      <c r="BA202" s="189"/>
      <c r="BB202" s="189"/>
      <c r="BC202" s="189"/>
      <c r="BD202" s="189"/>
      <c r="BE202" s="189"/>
      <c r="BF202" s="189"/>
      <c r="BG202" s="189"/>
      <c r="BH202" s="189"/>
    </row>
    <row r="203" spans="1:60" x14ac:dyDescent="0.25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AS203" s="189"/>
      <c r="AT203" s="189"/>
      <c r="AU203" s="189"/>
      <c r="AV203" s="189"/>
      <c r="AW203" s="189"/>
      <c r="AX203" s="189"/>
      <c r="AY203" s="189"/>
      <c r="AZ203" s="189"/>
      <c r="BA203" s="189"/>
      <c r="BB203" s="189"/>
      <c r="BC203" s="189"/>
      <c r="BD203" s="189"/>
      <c r="BE203" s="189"/>
      <c r="BF203" s="189"/>
      <c r="BG203" s="189"/>
      <c r="BH203" s="189"/>
    </row>
    <row r="204" spans="1:60" x14ac:dyDescent="0.25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</row>
    <row r="205" spans="1:60" x14ac:dyDescent="0.25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</row>
    <row r="206" spans="1:60" x14ac:dyDescent="0.25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89"/>
      <c r="AT206" s="189"/>
      <c r="AU206" s="189"/>
      <c r="AV206" s="189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</row>
    <row r="207" spans="1:60" x14ac:dyDescent="0.25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89"/>
      <c r="AT207" s="189"/>
      <c r="AU207" s="189"/>
      <c r="AV207" s="189"/>
      <c r="AW207" s="189"/>
      <c r="AX207" s="189"/>
      <c r="AY207" s="189"/>
      <c r="AZ207" s="189"/>
      <c r="BA207" s="189"/>
      <c r="BB207" s="189"/>
      <c r="BC207" s="189"/>
      <c r="BD207" s="189"/>
      <c r="BE207" s="189"/>
      <c r="BF207" s="189"/>
      <c r="BG207" s="189"/>
      <c r="BH207" s="189"/>
    </row>
    <row r="208" spans="1:60" x14ac:dyDescent="0.25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89"/>
      <c r="AT208" s="189"/>
      <c r="AU208" s="189"/>
      <c r="AV208" s="189"/>
      <c r="AW208" s="189"/>
      <c r="AX208" s="189"/>
      <c r="AY208" s="189"/>
      <c r="AZ208" s="189"/>
      <c r="BA208" s="189"/>
      <c r="BB208" s="189"/>
      <c r="BC208" s="189"/>
      <c r="BD208" s="189"/>
      <c r="BE208" s="189"/>
      <c r="BF208" s="189"/>
      <c r="BG208" s="189"/>
      <c r="BH208" s="189"/>
    </row>
    <row r="209" spans="1:60" x14ac:dyDescent="0.25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89"/>
      <c r="AT209" s="189"/>
      <c r="AU209" s="189"/>
      <c r="AV209" s="189"/>
      <c r="AW209" s="189"/>
      <c r="AX209" s="189"/>
      <c r="AY209" s="189"/>
      <c r="AZ209" s="189"/>
      <c r="BA209" s="189"/>
      <c r="BB209" s="189"/>
      <c r="BC209" s="189"/>
      <c r="BD209" s="189"/>
      <c r="BE209" s="189"/>
      <c r="BF209" s="189"/>
      <c r="BG209" s="189"/>
      <c r="BH209" s="189"/>
    </row>
    <row r="210" spans="1:60" x14ac:dyDescent="0.25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9"/>
      <c r="AT210" s="189"/>
      <c r="AU210" s="189"/>
      <c r="AV210" s="189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</row>
    <row r="211" spans="1:60" x14ac:dyDescent="0.25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89"/>
      <c r="AT211" s="189"/>
      <c r="AU211" s="189"/>
      <c r="AV211" s="189"/>
      <c r="AW211" s="189"/>
      <c r="AX211" s="189"/>
      <c r="AY211" s="189"/>
      <c r="AZ211" s="189"/>
      <c r="BA211" s="189"/>
      <c r="BB211" s="189"/>
      <c r="BC211" s="189"/>
      <c r="BD211" s="189"/>
      <c r="BE211" s="189"/>
      <c r="BF211" s="189"/>
      <c r="BG211" s="189"/>
      <c r="BH211" s="189"/>
    </row>
    <row r="212" spans="1:60" x14ac:dyDescent="0.25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89"/>
      <c r="AT212" s="189"/>
      <c r="AU212" s="189"/>
      <c r="AV212" s="189"/>
      <c r="AW212" s="189"/>
      <c r="AX212" s="189"/>
      <c r="AY212" s="189"/>
      <c r="AZ212" s="189"/>
      <c r="BA212" s="189"/>
      <c r="BB212" s="189"/>
      <c r="BC212" s="189"/>
      <c r="BD212" s="189"/>
      <c r="BE212" s="189"/>
      <c r="BF212" s="189"/>
      <c r="BG212" s="189"/>
      <c r="BH212" s="189"/>
    </row>
    <row r="213" spans="1:60" x14ac:dyDescent="0.25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89"/>
      <c r="AT213" s="189"/>
      <c r="AU213" s="189"/>
      <c r="AV213" s="189"/>
      <c r="AW213" s="189"/>
      <c r="AX213" s="189"/>
      <c r="AY213" s="189"/>
      <c r="AZ213" s="189"/>
      <c r="BA213" s="189"/>
      <c r="BB213" s="189"/>
      <c r="BC213" s="189"/>
      <c r="BD213" s="189"/>
      <c r="BE213" s="189"/>
      <c r="BF213" s="189"/>
      <c r="BG213" s="189"/>
      <c r="BH213" s="189"/>
    </row>
    <row r="214" spans="1:60" x14ac:dyDescent="0.25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189"/>
      <c r="BC214" s="189"/>
      <c r="BD214" s="189"/>
      <c r="BE214" s="189"/>
      <c r="BF214" s="189"/>
      <c r="BG214" s="189"/>
      <c r="BH214" s="189"/>
    </row>
    <row r="215" spans="1:60" x14ac:dyDescent="0.25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89"/>
      <c r="AT215" s="189"/>
      <c r="AU215" s="189"/>
      <c r="AV215" s="189"/>
      <c r="AW215" s="189"/>
      <c r="AX215" s="189"/>
      <c r="AY215" s="189"/>
      <c r="AZ215" s="189"/>
      <c r="BA215" s="189"/>
      <c r="BB215" s="189"/>
      <c r="BC215" s="189"/>
      <c r="BD215" s="189"/>
      <c r="BE215" s="189"/>
      <c r="BF215" s="189"/>
      <c r="BG215" s="189"/>
      <c r="BH215" s="189"/>
    </row>
    <row r="216" spans="1:60" x14ac:dyDescent="0.25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189"/>
      <c r="BC216" s="189"/>
      <c r="BD216" s="189"/>
      <c r="BE216" s="189"/>
      <c r="BF216" s="189"/>
      <c r="BG216" s="189"/>
      <c r="BH216" s="189"/>
    </row>
    <row r="217" spans="1:60" x14ac:dyDescent="0.25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89"/>
      <c r="AT217" s="189"/>
      <c r="AU217" s="189"/>
      <c r="AV217" s="189"/>
      <c r="AW217" s="189"/>
      <c r="AX217" s="189"/>
      <c r="AY217" s="189"/>
      <c r="AZ217" s="189"/>
      <c r="BA217" s="189"/>
      <c r="BB217" s="189"/>
      <c r="BC217" s="189"/>
      <c r="BD217" s="189"/>
      <c r="BE217" s="189"/>
      <c r="BF217" s="189"/>
      <c r="BG217" s="189"/>
      <c r="BH217" s="189"/>
    </row>
    <row r="218" spans="1:60" x14ac:dyDescent="0.25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  <c r="AR218" s="189"/>
      <c r="AS218" s="189"/>
      <c r="AT218" s="189"/>
      <c r="AU218" s="189"/>
      <c r="AV218" s="189"/>
      <c r="AW218" s="189"/>
      <c r="AX218" s="189"/>
      <c r="AY218" s="189"/>
      <c r="AZ218" s="189"/>
      <c r="BA218" s="189"/>
      <c r="BB218" s="189"/>
      <c r="BC218" s="189"/>
      <c r="BD218" s="189"/>
      <c r="BE218" s="189"/>
      <c r="BF218" s="189"/>
      <c r="BG218" s="189"/>
      <c r="BH218" s="189"/>
    </row>
    <row r="219" spans="1:60" x14ac:dyDescent="0.25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189"/>
      <c r="AT219" s="189"/>
      <c r="AU219" s="189"/>
      <c r="AV219" s="189"/>
      <c r="AW219" s="189"/>
      <c r="AX219" s="189"/>
      <c r="AY219" s="189"/>
      <c r="AZ219" s="189"/>
      <c r="BA219" s="189"/>
      <c r="BB219" s="189"/>
      <c r="BC219" s="189"/>
      <c r="BD219" s="189"/>
      <c r="BE219" s="189"/>
      <c r="BF219" s="189"/>
      <c r="BG219" s="189"/>
      <c r="BH219" s="189"/>
    </row>
    <row r="220" spans="1:60" x14ac:dyDescent="0.25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  <c r="AR220" s="189"/>
      <c r="AS220" s="189"/>
      <c r="AT220" s="189"/>
      <c r="AU220" s="189"/>
      <c r="AV220" s="189"/>
      <c r="AW220" s="189"/>
      <c r="AX220" s="189"/>
      <c r="AY220" s="189"/>
      <c r="AZ220" s="189"/>
      <c r="BA220" s="189"/>
      <c r="BB220" s="189"/>
      <c r="BC220" s="189"/>
      <c r="BD220" s="189"/>
      <c r="BE220" s="189"/>
      <c r="BF220" s="189"/>
      <c r="BG220" s="189"/>
      <c r="BH220" s="189"/>
    </row>
    <row r="221" spans="1:60" x14ac:dyDescent="0.25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  <c r="BH221" s="189"/>
    </row>
    <row r="222" spans="1:60" x14ac:dyDescent="0.25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89"/>
      <c r="BD222" s="189"/>
      <c r="BE222" s="189"/>
      <c r="BF222" s="189"/>
      <c r="BG222" s="189"/>
      <c r="BH222" s="189"/>
    </row>
    <row r="223" spans="1:60" x14ac:dyDescent="0.25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89"/>
      <c r="BD223" s="189"/>
      <c r="BE223" s="189"/>
      <c r="BF223" s="189"/>
      <c r="BG223" s="189"/>
      <c r="BH223" s="189"/>
    </row>
    <row r="224" spans="1:60" x14ac:dyDescent="0.25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89"/>
      <c r="BD224" s="189"/>
      <c r="BE224" s="189"/>
      <c r="BF224" s="189"/>
      <c r="BG224" s="189"/>
      <c r="BH224" s="189"/>
    </row>
    <row r="225" spans="1:60" x14ac:dyDescent="0.25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</row>
    <row r="226" spans="1:60" x14ac:dyDescent="0.25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</row>
    <row r="227" spans="1:60" x14ac:dyDescent="0.25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189"/>
      <c r="BC227" s="189"/>
      <c r="BD227" s="189"/>
      <c r="BE227" s="189"/>
      <c r="BF227" s="189"/>
      <c r="BG227" s="189"/>
      <c r="BH227" s="189"/>
    </row>
    <row r="228" spans="1:60" x14ac:dyDescent="0.25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189"/>
      <c r="AV228" s="189"/>
      <c r="AW228" s="189"/>
      <c r="AX228" s="189"/>
      <c r="AY228" s="189"/>
      <c r="AZ228" s="189"/>
      <c r="BA228" s="189"/>
      <c r="BB228" s="189"/>
      <c r="BC228" s="189"/>
      <c r="BD228" s="189"/>
      <c r="BE228" s="189"/>
      <c r="BF228" s="189"/>
      <c r="BG228" s="189"/>
      <c r="BH228" s="189"/>
    </row>
    <row r="229" spans="1:60" x14ac:dyDescent="0.25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</row>
    <row r="230" spans="1:60" x14ac:dyDescent="0.25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89"/>
      <c r="BD230" s="189"/>
      <c r="BE230" s="189"/>
      <c r="BF230" s="189"/>
      <c r="BG230" s="189"/>
      <c r="BH230" s="189"/>
    </row>
    <row r="231" spans="1:60" x14ac:dyDescent="0.25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189"/>
      <c r="AT231" s="189"/>
      <c r="AU231" s="189"/>
      <c r="AV231" s="189"/>
      <c r="AW231" s="189"/>
      <c r="AX231" s="189"/>
      <c r="AY231" s="189"/>
      <c r="AZ231" s="189"/>
      <c r="BA231" s="189"/>
      <c r="BB231" s="189"/>
      <c r="BC231" s="189"/>
      <c r="BD231" s="189"/>
      <c r="BE231" s="189"/>
      <c r="BF231" s="189"/>
      <c r="BG231" s="189"/>
      <c r="BH231" s="189"/>
    </row>
    <row r="232" spans="1:60" x14ac:dyDescent="0.25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89"/>
      <c r="AS232" s="189"/>
      <c r="AT232" s="189"/>
      <c r="AU232" s="189"/>
      <c r="AV232" s="189"/>
      <c r="AW232" s="189"/>
      <c r="AX232" s="189"/>
      <c r="AY232" s="189"/>
      <c r="AZ232" s="189"/>
      <c r="BA232" s="189"/>
      <c r="BB232" s="189"/>
      <c r="BC232" s="189"/>
      <c r="BD232" s="189"/>
      <c r="BE232" s="189"/>
      <c r="BF232" s="189"/>
      <c r="BG232" s="189"/>
      <c r="BH232" s="189"/>
    </row>
    <row r="233" spans="1:60" x14ac:dyDescent="0.25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89"/>
      <c r="AT233" s="189"/>
      <c r="AU233" s="189"/>
      <c r="AV233" s="189"/>
      <c r="AW233" s="189"/>
      <c r="AX233" s="189"/>
      <c r="AY233" s="189"/>
      <c r="AZ233" s="189"/>
      <c r="BA233" s="189"/>
      <c r="BB233" s="189"/>
      <c r="BC233" s="189"/>
      <c r="BD233" s="189"/>
      <c r="BE233" s="189"/>
      <c r="BF233" s="189"/>
      <c r="BG233" s="189"/>
      <c r="BH233" s="189"/>
    </row>
    <row r="234" spans="1:60" x14ac:dyDescent="0.25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189"/>
      <c r="AT234" s="189"/>
      <c r="AU234" s="189"/>
      <c r="AV234" s="189"/>
      <c r="AW234" s="189"/>
      <c r="AX234" s="189"/>
      <c r="AY234" s="189"/>
      <c r="AZ234" s="189"/>
      <c r="BA234" s="189"/>
      <c r="BB234" s="189"/>
      <c r="BC234" s="189"/>
      <c r="BD234" s="189"/>
      <c r="BE234" s="189"/>
      <c r="BF234" s="189"/>
      <c r="BG234" s="189"/>
      <c r="BH234" s="189"/>
    </row>
    <row r="235" spans="1:60" x14ac:dyDescent="0.25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89"/>
      <c r="AS235" s="189"/>
      <c r="AT235" s="189"/>
      <c r="AU235" s="189"/>
      <c r="AV235" s="189"/>
      <c r="AW235" s="189"/>
      <c r="AX235" s="189"/>
      <c r="AY235" s="189"/>
      <c r="AZ235" s="189"/>
      <c r="BA235" s="189"/>
      <c r="BB235" s="189"/>
      <c r="BC235" s="189"/>
      <c r="BD235" s="189"/>
      <c r="BE235" s="189"/>
      <c r="BF235" s="189"/>
      <c r="BG235" s="189"/>
      <c r="BH235" s="189"/>
    </row>
    <row r="236" spans="1:60" x14ac:dyDescent="0.25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S236" s="189"/>
      <c r="AT236" s="189"/>
      <c r="AU236" s="189"/>
      <c r="AV236" s="189"/>
      <c r="AW236" s="189"/>
      <c r="AX236" s="189"/>
      <c r="AY236" s="189"/>
      <c r="AZ236" s="189"/>
      <c r="BA236" s="189"/>
      <c r="BB236" s="189"/>
      <c r="BC236" s="189"/>
      <c r="BD236" s="189"/>
      <c r="BE236" s="189"/>
      <c r="BF236" s="189"/>
      <c r="BG236" s="189"/>
      <c r="BH236" s="189"/>
    </row>
    <row r="237" spans="1:60" x14ac:dyDescent="0.25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89"/>
      <c r="AT237" s="189"/>
      <c r="AU237" s="189"/>
      <c r="AV237" s="189"/>
      <c r="AW237" s="189"/>
      <c r="AX237" s="189"/>
      <c r="AY237" s="189"/>
      <c r="AZ237" s="189"/>
      <c r="BA237" s="189"/>
      <c r="BB237" s="189"/>
      <c r="BC237" s="189"/>
      <c r="BD237" s="189"/>
      <c r="BE237" s="189"/>
      <c r="BF237" s="189"/>
      <c r="BG237" s="189"/>
      <c r="BH237" s="189"/>
    </row>
    <row r="238" spans="1:60" x14ac:dyDescent="0.25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S238" s="189"/>
      <c r="AT238" s="189"/>
      <c r="AU238" s="189"/>
      <c r="AV238" s="189"/>
      <c r="AW238" s="189"/>
      <c r="AX238" s="189"/>
      <c r="AY238" s="189"/>
      <c r="AZ238" s="189"/>
      <c r="BA238" s="189"/>
      <c r="BB238" s="189"/>
      <c r="BC238" s="189"/>
      <c r="BD238" s="189"/>
      <c r="BE238" s="189"/>
      <c r="BF238" s="189"/>
      <c r="BG238" s="189"/>
      <c r="BH238" s="189"/>
    </row>
    <row r="239" spans="1:60" x14ac:dyDescent="0.25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89"/>
      <c r="AW239" s="189"/>
      <c r="AX239" s="189"/>
      <c r="AY239" s="189"/>
      <c r="AZ239" s="189"/>
      <c r="BA239" s="189"/>
      <c r="BB239" s="189"/>
      <c r="BC239" s="189"/>
      <c r="BD239" s="189"/>
      <c r="BE239" s="189"/>
      <c r="BF239" s="189"/>
      <c r="BG239" s="189"/>
      <c r="BH239" s="189"/>
    </row>
    <row r="240" spans="1:60" x14ac:dyDescent="0.25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89"/>
      <c r="AT240" s="189"/>
      <c r="AU240" s="189"/>
      <c r="AV240" s="189"/>
      <c r="AW240" s="189"/>
      <c r="AX240" s="189"/>
      <c r="AY240" s="189"/>
      <c r="AZ240" s="189"/>
      <c r="BA240" s="189"/>
      <c r="BB240" s="189"/>
      <c r="BC240" s="189"/>
      <c r="BD240" s="189"/>
      <c r="BE240" s="189"/>
      <c r="BF240" s="189"/>
      <c r="BG240" s="189"/>
      <c r="BH240" s="189"/>
    </row>
    <row r="241" spans="1:60" x14ac:dyDescent="0.25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89"/>
      <c r="AT241" s="189"/>
      <c r="AU241" s="189"/>
      <c r="AV241" s="189"/>
      <c r="AW241" s="189"/>
      <c r="AX241" s="189"/>
      <c r="AY241" s="189"/>
      <c r="AZ241" s="189"/>
      <c r="BA241" s="189"/>
      <c r="BB241" s="189"/>
      <c r="BC241" s="189"/>
      <c r="BD241" s="189"/>
      <c r="BE241" s="189"/>
      <c r="BF241" s="189"/>
      <c r="BG241" s="189"/>
      <c r="BH241" s="189"/>
    </row>
    <row r="242" spans="1:60" x14ac:dyDescent="0.25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89"/>
      <c r="AW242" s="189"/>
      <c r="AX242" s="189"/>
      <c r="AY242" s="189"/>
      <c r="AZ242" s="189"/>
      <c r="BA242" s="189"/>
      <c r="BB242" s="189"/>
      <c r="BC242" s="189"/>
      <c r="BD242" s="189"/>
      <c r="BE242" s="189"/>
      <c r="BF242" s="189"/>
      <c r="BG242" s="189"/>
      <c r="BH242" s="189"/>
    </row>
    <row r="243" spans="1:60" x14ac:dyDescent="0.25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89"/>
      <c r="AT243" s="189"/>
      <c r="AU243" s="189"/>
      <c r="AV243" s="189"/>
      <c r="AW243" s="189"/>
      <c r="AX243" s="189"/>
      <c r="AY243" s="189"/>
      <c r="AZ243" s="189"/>
      <c r="BA243" s="189"/>
      <c r="BB243" s="189"/>
      <c r="BC243" s="189"/>
      <c r="BD243" s="189"/>
      <c r="BE243" s="189"/>
      <c r="BF243" s="189"/>
      <c r="BG243" s="189"/>
      <c r="BH243" s="189"/>
    </row>
    <row r="244" spans="1:60" x14ac:dyDescent="0.25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89"/>
      <c r="AT244" s="189"/>
      <c r="AU244" s="189"/>
      <c r="AV244" s="189"/>
      <c r="AW244" s="189"/>
      <c r="AX244" s="189"/>
      <c r="AY244" s="189"/>
      <c r="AZ244" s="189"/>
      <c r="BA244" s="189"/>
      <c r="BB244" s="189"/>
      <c r="BC244" s="189"/>
      <c r="BD244" s="189"/>
      <c r="BE244" s="189"/>
      <c r="BF244" s="189"/>
      <c r="BG244" s="189"/>
      <c r="BH244" s="189"/>
    </row>
    <row r="245" spans="1:60" x14ac:dyDescent="0.25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</row>
    <row r="246" spans="1:60" x14ac:dyDescent="0.25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89"/>
      <c r="AW246" s="189"/>
      <c r="AX246" s="189"/>
      <c r="AY246" s="189"/>
      <c r="AZ246" s="189"/>
      <c r="BA246" s="189"/>
      <c r="BB246" s="189"/>
      <c r="BC246" s="189"/>
      <c r="BD246" s="189"/>
      <c r="BE246" s="189"/>
      <c r="BF246" s="189"/>
      <c r="BG246" s="189"/>
      <c r="BH246" s="189"/>
    </row>
    <row r="247" spans="1:60" x14ac:dyDescent="0.25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/>
      <c r="AV247" s="189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</row>
    <row r="248" spans="1:60" x14ac:dyDescent="0.25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189"/>
      <c r="BC248" s="189"/>
      <c r="BD248" s="189"/>
      <c r="BE248" s="189"/>
      <c r="BF248" s="189"/>
      <c r="BG248" s="189"/>
      <c r="BH248" s="189"/>
    </row>
    <row r="249" spans="1:60" x14ac:dyDescent="0.25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/>
      <c r="AV249" s="189"/>
      <c r="AW249" s="189"/>
      <c r="AX249" s="189"/>
      <c r="AY249" s="189"/>
      <c r="AZ249" s="189"/>
      <c r="BA249" s="189"/>
      <c r="BB249" s="189"/>
      <c r="BC249" s="189"/>
      <c r="BD249" s="189"/>
      <c r="BE249" s="189"/>
      <c r="BF249" s="189"/>
      <c r="BG249" s="189"/>
      <c r="BH249" s="189"/>
    </row>
    <row r="250" spans="1:60" x14ac:dyDescent="0.25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</row>
    <row r="251" spans="1:60" x14ac:dyDescent="0.25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S251" s="189"/>
      <c r="AT251" s="189"/>
      <c r="AU251" s="189"/>
      <c r="AV251" s="189"/>
      <c r="AW251" s="189"/>
      <c r="AX251" s="189"/>
      <c r="AY251" s="189"/>
      <c r="AZ251" s="189"/>
      <c r="BA251" s="189"/>
      <c r="BB251" s="189"/>
      <c r="BC251" s="189"/>
      <c r="BD251" s="189"/>
      <c r="BE251" s="189"/>
      <c r="BF251" s="189"/>
      <c r="BG251" s="189"/>
      <c r="BH251" s="189"/>
    </row>
    <row r="252" spans="1:60" x14ac:dyDescent="0.25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89"/>
      <c r="AT252" s="189"/>
      <c r="AU252" s="189"/>
      <c r="AV252" s="189"/>
      <c r="AW252" s="189"/>
      <c r="AX252" s="189"/>
      <c r="AY252" s="189"/>
      <c r="AZ252" s="189"/>
      <c r="BA252" s="189"/>
      <c r="BB252" s="189"/>
      <c r="BC252" s="189"/>
      <c r="BD252" s="189"/>
      <c r="BE252" s="189"/>
      <c r="BF252" s="189"/>
      <c r="BG252" s="189"/>
      <c r="BH252" s="189"/>
    </row>
    <row r="253" spans="1:60" x14ac:dyDescent="0.25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189"/>
      <c r="BC253" s="189"/>
      <c r="BD253" s="189"/>
      <c r="BE253" s="189"/>
      <c r="BF253" s="189"/>
      <c r="BG253" s="189"/>
      <c r="BH253" s="189"/>
    </row>
    <row r="254" spans="1:60" x14ac:dyDescent="0.25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S254" s="189"/>
      <c r="AT254" s="189"/>
      <c r="AU254" s="189"/>
      <c r="AV254" s="189"/>
      <c r="AW254" s="189"/>
      <c r="AX254" s="189"/>
      <c r="AY254" s="189"/>
      <c r="AZ254" s="189"/>
      <c r="BA254" s="189"/>
      <c r="BB254" s="189"/>
      <c r="BC254" s="189"/>
      <c r="BD254" s="189"/>
      <c r="BE254" s="189"/>
      <c r="BF254" s="189"/>
      <c r="BG254" s="189"/>
      <c r="BH254" s="189"/>
    </row>
    <row r="255" spans="1:60" x14ac:dyDescent="0.25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89"/>
      <c r="AT255" s="189"/>
      <c r="AU255" s="189"/>
      <c r="AV255" s="189"/>
      <c r="AW255" s="189"/>
      <c r="AX255" s="189"/>
      <c r="AY255" s="189"/>
      <c r="AZ255" s="189"/>
      <c r="BA255" s="189"/>
      <c r="BB255" s="189"/>
      <c r="BC255" s="189"/>
      <c r="BD255" s="189"/>
      <c r="BE255" s="189"/>
      <c r="BF255" s="189"/>
      <c r="BG255" s="189"/>
      <c r="BH255" s="189"/>
    </row>
    <row r="256" spans="1:60" x14ac:dyDescent="0.25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89"/>
      <c r="AR256" s="189"/>
      <c r="AS256" s="189"/>
      <c r="AT256" s="189"/>
      <c r="AU256" s="189"/>
      <c r="AV256" s="189"/>
      <c r="AW256" s="189"/>
      <c r="AX256" s="189"/>
      <c r="AY256" s="189"/>
      <c r="AZ256" s="189"/>
      <c r="BA256" s="189"/>
      <c r="BB256" s="189"/>
      <c r="BC256" s="189"/>
      <c r="BD256" s="189"/>
      <c r="BE256" s="189"/>
      <c r="BF256" s="189"/>
      <c r="BG256" s="189"/>
      <c r="BH256" s="189"/>
    </row>
    <row r="257" spans="1:60" x14ac:dyDescent="0.25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89"/>
      <c r="AR257" s="189"/>
      <c r="AS257" s="189"/>
      <c r="AT257" s="189"/>
      <c r="AU257" s="189"/>
      <c r="AV257" s="189"/>
      <c r="AW257" s="189"/>
      <c r="AX257" s="189"/>
      <c r="AY257" s="189"/>
      <c r="AZ257" s="189"/>
      <c r="BA257" s="189"/>
      <c r="BB257" s="189"/>
      <c r="BC257" s="189"/>
      <c r="BD257" s="189"/>
      <c r="BE257" s="189"/>
      <c r="BF257" s="189"/>
      <c r="BG257" s="189"/>
      <c r="BH257" s="189"/>
    </row>
    <row r="258" spans="1:60" x14ac:dyDescent="0.25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89"/>
      <c r="AT258" s="189"/>
      <c r="AU258" s="189"/>
      <c r="AV258" s="189"/>
      <c r="AW258" s="189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</row>
    <row r="259" spans="1:60" x14ac:dyDescent="0.25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  <c r="BH259" s="189"/>
    </row>
    <row r="260" spans="1:60" x14ac:dyDescent="0.25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89"/>
      <c r="AT260" s="189"/>
      <c r="AU260" s="189"/>
      <c r="AV260" s="189"/>
      <c r="AW260" s="189"/>
      <c r="AX260" s="189"/>
      <c r="AY260" s="189"/>
      <c r="AZ260" s="189"/>
      <c r="BA260" s="189"/>
      <c r="BB260" s="189"/>
      <c r="BC260" s="189"/>
      <c r="BD260" s="189"/>
      <c r="BE260" s="189"/>
      <c r="BF260" s="189"/>
      <c r="BG260" s="189"/>
      <c r="BH260" s="189"/>
    </row>
    <row r="261" spans="1:60" x14ac:dyDescent="0.25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  <c r="BH261" s="189"/>
    </row>
    <row r="262" spans="1:60" x14ac:dyDescent="0.25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189"/>
      <c r="AV262" s="189"/>
      <c r="AW262" s="189"/>
      <c r="AX262" s="189"/>
      <c r="AY262" s="189"/>
      <c r="AZ262" s="189"/>
      <c r="BA262" s="189"/>
      <c r="BB262" s="189"/>
      <c r="BC262" s="189"/>
      <c r="BD262" s="189"/>
      <c r="BE262" s="189"/>
      <c r="BF262" s="189"/>
      <c r="BG262" s="189"/>
      <c r="BH262" s="189"/>
    </row>
    <row r="263" spans="1:60" x14ac:dyDescent="0.25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89"/>
      <c r="AZ263" s="189"/>
      <c r="BA263" s="189"/>
      <c r="BB263" s="189"/>
      <c r="BC263" s="189"/>
      <c r="BD263" s="189"/>
      <c r="BE263" s="189"/>
      <c r="BF263" s="189"/>
      <c r="BG263" s="189"/>
      <c r="BH263" s="189"/>
    </row>
    <row r="264" spans="1:60" x14ac:dyDescent="0.25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89"/>
      <c r="AT264" s="189"/>
      <c r="AU264" s="189"/>
      <c r="AV264" s="189"/>
      <c r="AW264" s="189"/>
      <c r="AX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  <c r="BH264" s="189"/>
    </row>
    <row r="265" spans="1:60" x14ac:dyDescent="0.25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89"/>
      <c r="AT265" s="189"/>
      <c r="AU265" s="189"/>
      <c r="AV265" s="189"/>
      <c r="AW265" s="189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</row>
    <row r="266" spans="1:60" x14ac:dyDescent="0.25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89"/>
      <c r="AT266" s="189"/>
      <c r="AU266" s="189"/>
      <c r="AV266" s="189"/>
      <c r="AW266" s="189"/>
      <c r="AX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  <c r="BH266" s="189"/>
    </row>
    <row r="267" spans="1:60" x14ac:dyDescent="0.25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S267" s="189"/>
      <c r="AT267" s="189"/>
      <c r="AU267" s="189"/>
      <c r="AV267" s="189"/>
      <c r="AW267" s="189"/>
      <c r="AX267" s="189"/>
      <c r="AY267" s="189"/>
      <c r="AZ267" s="189"/>
      <c r="BA267" s="189"/>
      <c r="BB267" s="189"/>
      <c r="BC267" s="189"/>
      <c r="BD267" s="189"/>
      <c r="BE267" s="189"/>
      <c r="BF267" s="189"/>
      <c r="BG267" s="189"/>
      <c r="BH267" s="189"/>
    </row>
    <row r="268" spans="1:60" x14ac:dyDescent="0.25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89"/>
      <c r="AT268" s="189"/>
      <c r="AU268" s="189"/>
      <c r="AV268" s="189"/>
      <c r="AW268" s="189"/>
      <c r="AX268" s="189"/>
      <c r="AY268" s="189"/>
      <c r="AZ268" s="189"/>
      <c r="BA268" s="189"/>
      <c r="BB268" s="189"/>
      <c r="BC268" s="189"/>
      <c r="BD268" s="189"/>
      <c r="BE268" s="189"/>
      <c r="BF268" s="189"/>
      <c r="BG268" s="189"/>
      <c r="BH268" s="189"/>
    </row>
    <row r="269" spans="1:60" x14ac:dyDescent="0.25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89"/>
      <c r="AT269" s="189"/>
      <c r="AU269" s="189"/>
      <c r="AV269" s="189"/>
      <c r="AW269" s="189"/>
      <c r="AX269" s="189"/>
      <c r="AY269" s="189"/>
      <c r="AZ269" s="189"/>
      <c r="BA269" s="189"/>
      <c r="BB269" s="189"/>
      <c r="BC269" s="189"/>
      <c r="BD269" s="189"/>
      <c r="BE269" s="189"/>
      <c r="BF269" s="189"/>
      <c r="BG269" s="189"/>
      <c r="BH269" s="189"/>
    </row>
    <row r="270" spans="1:60" x14ac:dyDescent="0.25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89"/>
      <c r="AR270" s="189"/>
      <c r="AS270" s="189"/>
      <c r="AT270" s="189"/>
      <c r="AU270" s="189"/>
      <c r="AV270" s="189"/>
      <c r="AW270" s="189"/>
      <c r="AX270" s="189"/>
      <c r="AY270" s="189"/>
      <c r="AZ270" s="189"/>
      <c r="BA270" s="189"/>
      <c r="BB270" s="189"/>
      <c r="BC270" s="189"/>
      <c r="BD270" s="189"/>
      <c r="BE270" s="189"/>
      <c r="BF270" s="189"/>
      <c r="BG270" s="189"/>
      <c r="BH270" s="189"/>
    </row>
    <row r="271" spans="1:60" x14ac:dyDescent="0.25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  <c r="AK271" s="189"/>
      <c r="AL271" s="189"/>
      <c r="AM271" s="189"/>
      <c r="AN271" s="189"/>
      <c r="AO271" s="189"/>
      <c r="AP271" s="189"/>
      <c r="AQ271" s="189"/>
      <c r="AR271" s="189"/>
      <c r="AS271" s="189"/>
      <c r="AT271" s="189"/>
      <c r="AU271" s="189"/>
      <c r="AV271" s="189"/>
      <c r="AW271" s="189"/>
      <c r="AX271" s="189"/>
      <c r="AY271" s="189"/>
      <c r="AZ271" s="189"/>
      <c r="BA271" s="189"/>
      <c r="BB271" s="189"/>
      <c r="BC271" s="189"/>
      <c r="BD271" s="189"/>
      <c r="BE271" s="189"/>
      <c r="BF271" s="189"/>
      <c r="BG271" s="189"/>
      <c r="BH271" s="189"/>
    </row>
    <row r="272" spans="1:60" x14ac:dyDescent="0.25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89"/>
      <c r="AT272" s="189"/>
      <c r="AU272" s="189"/>
      <c r="AV272" s="189"/>
      <c r="AW272" s="189"/>
      <c r="AX272" s="189"/>
      <c r="AY272" s="189"/>
      <c r="AZ272" s="189"/>
      <c r="BA272" s="189"/>
      <c r="BB272" s="189"/>
      <c r="BC272" s="189"/>
      <c r="BD272" s="189"/>
      <c r="BE272" s="189"/>
      <c r="BF272" s="189"/>
      <c r="BG272" s="189"/>
      <c r="BH272" s="189"/>
    </row>
    <row r="273" spans="1:60" x14ac:dyDescent="0.25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189"/>
      <c r="BE273" s="189"/>
      <c r="BF273" s="189"/>
      <c r="BG273" s="189"/>
      <c r="BH273" s="189"/>
    </row>
    <row r="274" spans="1:60" x14ac:dyDescent="0.25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  <c r="BH274" s="189"/>
    </row>
    <row r="275" spans="1:60" x14ac:dyDescent="0.25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89"/>
      <c r="AT275" s="189"/>
      <c r="AU275" s="189"/>
      <c r="AV275" s="189"/>
      <c r="AW275" s="189"/>
      <c r="AX275" s="189"/>
      <c r="AY275" s="189"/>
      <c r="AZ275" s="189"/>
      <c r="BA275" s="189"/>
      <c r="BB275" s="189"/>
      <c r="BC275" s="189"/>
      <c r="BD275" s="189"/>
      <c r="BE275" s="189"/>
      <c r="BF275" s="189"/>
      <c r="BG275" s="189"/>
      <c r="BH275" s="189"/>
    </row>
    <row r="276" spans="1:60" x14ac:dyDescent="0.25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89"/>
      <c r="AT276" s="189"/>
      <c r="AU276" s="189"/>
      <c r="AV276" s="189"/>
      <c r="AW276" s="189"/>
      <c r="AX276" s="189"/>
      <c r="AY276" s="189"/>
      <c r="AZ276" s="189"/>
      <c r="BA276" s="189"/>
      <c r="BB276" s="189"/>
      <c r="BC276" s="189"/>
      <c r="BD276" s="189"/>
      <c r="BE276" s="189"/>
      <c r="BF276" s="189"/>
      <c r="BG276" s="189"/>
      <c r="BH276" s="189"/>
    </row>
    <row r="277" spans="1:60" x14ac:dyDescent="0.25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89"/>
      <c r="AK277" s="189"/>
      <c r="AL277" s="189"/>
      <c r="AM277" s="189"/>
      <c r="AN277" s="189"/>
      <c r="AO277" s="189"/>
      <c r="AP277" s="189"/>
      <c r="AQ277" s="189"/>
      <c r="AR277" s="189"/>
      <c r="AS277" s="189"/>
      <c r="AT277" s="189"/>
      <c r="AU277" s="189"/>
      <c r="AV277" s="189"/>
      <c r="AW277" s="189"/>
      <c r="AX277" s="189"/>
      <c r="AY277" s="189"/>
      <c r="AZ277" s="189"/>
      <c r="BA277" s="189"/>
      <c r="BB277" s="189"/>
      <c r="BC277" s="189"/>
      <c r="BD277" s="189"/>
      <c r="BE277" s="189"/>
      <c r="BF277" s="189"/>
      <c r="BG277" s="189"/>
      <c r="BH277" s="189"/>
    </row>
    <row r="278" spans="1:60" x14ac:dyDescent="0.25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  <c r="AK278" s="189"/>
      <c r="AL278" s="189"/>
      <c r="AM278" s="189"/>
      <c r="AN278" s="189"/>
      <c r="AO278" s="189"/>
      <c r="AP278" s="189"/>
      <c r="AQ278" s="189"/>
      <c r="AR278" s="189"/>
      <c r="AS278" s="189"/>
      <c r="AT278" s="189"/>
      <c r="AU278" s="189"/>
      <c r="AV278" s="189"/>
      <c r="AW278" s="189"/>
      <c r="AX278" s="189"/>
      <c r="AY278" s="189"/>
      <c r="AZ278" s="189"/>
      <c r="BA278" s="189"/>
      <c r="BB278" s="189"/>
      <c r="BC278" s="189"/>
      <c r="BD278" s="189"/>
      <c r="BE278" s="189"/>
      <c r="BF278" s="189"/>
      <c r="BG278" s="189"/>
      <c r="BH278" s="189"/>
    </row>
    <row r="279" spans="1:60" x14ac:dyDescent="0.25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9"/>
      <c r="AN279" s="189"/>
      <c r="AO279" s="189"/>
      <c r="AP279" s="189"/>
      <c r="AQ279" s="189"/>
      <c r="AR279" s="189"/>
      <c r="AS279" s="189"/>
      <c r="AT279" s="189"/>
      <c r="AU279" s="189"/>
      <c r="AV279" s="189"/>
      <c r="AW279" s="189"/>
      <c r="AX279" s="189"/>
      <c r="AY279" s="189"/>
      <c r="AZ279" s="189"/>
      <c r="BA279" s="189"/>
      <c r="BB279" s="189"/>
      <c r="BC279" s="189"/>
      <c r="BD279" s="189"/>
      <c r="BE279" s="189"/>
      <c r="BF279" s="189"/>
      <c r="BG279" s="189"/>
      <c r="BH279" s="189"/>
    </row>
    <row r="280" spans="1:60" x14ac:dyDescent="0.25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89"/>
      <c r="AR280" s="189"/>
      <c r="AS280" s="189"/>
      <c r="AT280" s="189"/>
      <c r="AU280" s="189"/>
      <c r="AV280" s="189"/>
      <c r="AW280" s="189"/>
      <c r="AX280" s="189"/>
      <c r="AY280" s="189"/>
      <c r="AZ280" s="189"/>
      <c r="BA280" s="189"/>
      <c r="BB280" s="189"/>
      <c r="BC280" s="189"/>
      <c r="BD280" s="189"/>
      <c r="BE280" s="189"/>
      <c r="BF280" s="189"/>
      <c r="BG280" s="189"/>
      <c r="BH280" s="189"/>
    </row>
    <row r="281" spans="1:60" x14ac:dyDescent="0.25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  <c r="AR281" s="189"/>
      <c r="AS281" s="189"/>
      <c r="AT281" s="189"/>
      <c r="AU281" s="189"/>
      <c r="AV281" s="189"/>
      <c r="AW281" s="189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</row>
    <row r="282" spans="1:60" x14ac:dyDescent="0.25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  <c r="AR282" s="189"/>
      <c r="AS282" s="189"/>
      <c r="AT282" s="189"/>
      <c r="AU282" s="189"/>
      <c r="AV282" s="189"/>
      <c r="AW282" s="189"/>
      <c r="AX282" s="189"/>
      <c r="AY282" s="189"/>
      <c r="AZ282" s="189"/>
      <c r="BA282" s="189"/>
      <c r="BB282" s="189"/>
      <c r="BC282" s="189"/>
      <c r="BD282" s="189"/>
      <c r="BE282" s="189"/>
      <c r="BF282" s="189"/>
      <c r="BG282" s="189"/>
      <c r="BH282" s="189"/>
    </row>
    <row r="283" spans="1:60" x14ac:dyDescent="0.25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89"/>
      <c r="BA283" s="189"/>
      <c r="BB283" s="189"/>
      <c r="BC283" s="189"/>
      <c r="BD283" s="189"/>
      <c r="BE283" s="189"/>
      <c r="BF283" s="189"/>
      <c r="BG283" s="189"/>
      <c r="BH283" s="189"/>
    </row>
    <row r="284" spans="1:60" x14ac:dyDescent="0.25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  <c r="BH284" s="189"/>
    </row>
    <row r="285" spans="1:60" x14ac:dyDescent="0.25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189"/>
      <c r="AW285" s="189"/>
      <c r="AX285" s="189"/>
      <c r="AY285" s="189"/>
      <c r="AZ285" s="189"/>
      <c r="BA285" s="189"/>
      <c r="BB285" s="189"/>
      <c r="BC285" s="189"/>
      <c r="BD285" s="189"/>
      <c r="BE285" s="189"/>
      <c r="BF285" s="189"/>
      <c r="BG285" s="189"/>
      <c r="BH285" s="189"/>
    </row>
    <row r="286" spans="1:60" x14ac:dyDescent="0.25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89"/>
      <c r="BA286" s="189"/>
      <c r="BB286" s="189"/>
      <c r="BC286" s="189"/>
      <c r="BD286" s="189"/>
      <c r="BE286" s="189"/>
      <c r="BF286" s="189"/>
      <c r="BG286" s="189"/>
      <c r="BH286" s="189"/>
    </row>
    <row r="287" spans="1:60" x14ac:dyDescent="0.25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89"/>
      <c r="AR287" s="189"/>
      <c r="AS287" s="189"/>
      <c r="AT287" s="189"/>
      <c r="AU287" s="189"/>
      <c r="AV287" s="189"/>
      <c r="AW287" s="189"/>
      <c r="AX287" s="189"/>
      <c r="AY287" s="189"/>
      <c r="AZ287" s="189"/>
      <c r="BA287" s="189"/>
      <c r="BB287" s="189"/>
      <c r="BC287" s="189"/>
      <c r="BD287" s="189"/>
      <c r="BE287" s="189"/>
      <c r="BF287" s="189"/>
      <c r="BG287" s="189"/>
      <c r="BH287" s="189"/>
    </row>
    <row r="288" spans="1:60" x14ac:dyDescent="0.25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189"/>
      <c r="AT288" s="189"/>
      <c r="AU288" s="189"/>
      <c r="AV288" s="189"/>
      <c r="AW288" s="189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</row>
    <row r="289" spans="1:60" x14ac:dyDescent="0.25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89"/>
      <c r="AM289" s="189"/>
      <c r="AN289" s="189"/>
      <c r="AO289" s="189"/>
      <c r="AP289" s="189"/>
      <c r="AQ289" s="189"/>
      <c r="AR289" s="189"/>
      <c r="AS289" s="189"/>
      <c r="AT289" s="189"/>
      <c r="AU289" s="189"/>
      <c r="AV289" s="189"/>
      <c r="AW289" s="189"/>
      <c r="AX289" s="189"/>
      <c r="AY289" s="189"/>
      <c r="AZ289" s="189"/>
      <c r="BA289" s="189"/>
      <c r="BB289" s="189"/>
      <c r="BC289" s="189"/>
      <c r="BD289" s="189"/>
      <c r="BE289" s="189"/>
      <c r="BF289" s="189"/>
      <c r="BG289" s="189"/>
      <c r="BH289" s="189"/>
    </row>
    <row r="290" spans="1:60" x14ac:dyDescent="0.25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</row>
    <row r="291" spans="1:60" x14ac:dyDescent="0.25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</row>
    <row r="292" spans="1:60" x14ac:dyDescent="0.25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9"/>
      <c r="AN292" s="189"/>
      <c r="AO292" s="189"/>
      <c r="AP292" s="189"/>
      <c r="AQ292" s="189"/>
      <c r="AR292" s="189"/>
      <c r="AS292" s="189"/>
      <c r="AT292" s="189"/>
      <c r="AU292" s="189"/>
      <c r="AV292" s="189"/>
      <c r="AW292" s="189"/>
      <c r="AX292" s="189"/>
      <c r="AY292" s="189"/>
      <c r="AZ292" s="189"/>
      <c r="BA292" s="189"/>
      <c r="BB292" s="189"/>
      <c r="BC292" s="189"/>
      <c r="BD292" s="189"/>
      <c r="BE292" s="189"/>
      <c r="BF292" s="189"/>
      <c r="BG292" s="189"/>
      <c r="BH292" s="189"/>
    </row>
    <row r="293" spans="1:60" x14ac:dyDescent="0.25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</row>
    <row r="294" spans="1:60" x14ac:dyDescent="0.25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</row>
    <row r="295" spans="1:60" x14ac:dyDescent="0.25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</row>
    <row r="296" spans="1:60" x14ac:dyDescent="0.25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  <c r="AR296" s="189"/>
      <c r="AS296" s="189"/>
      <c r="AT296" s="189"/>
      <c r="AU296" s="189"/>
      <c r="AV296" s="189"/>
      <c r="AW296" s="189"/>
      <c r="AX296" s="189"/>
      <c r="AY296" s="189"/>
      <c r="AZ296" s="189"/>
      <c r="BA296" s="189"/>
      <c r="BB296" s="189"/>
      <c r="BC296" s="189"/>
      <c r="BD296" s="189"/>
      <c r="BE296" s="189"/>
      <c r="BF296" s="189"/>
      <c r="BG296" s="189"/>
      <c r="BH296" s="189"/>
    </row>
    <row r="297" spans="1:60" x14ac:dyDescent="0.25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  <c r="AK297" s="189"/>
      <c r="AL297" s="189"/>
      <c r="AM297" s="189"/>
      <c r="AN297" s="189"/>
      <c r="AO297" s="189"/>
      <c r="AP297" s="189"/>
      <c r="AQ297" s="189"/>
      <c r="AR297" s="189"/>
      <c r="AS297" s="189"/>
      <c r="AT297" s="189"/>
      <c r="AU297" s="189"/>
      <c r="AV297" s="189"/>
      <c r="AW297" s="189"/>
      <c r="AX297" s="189"/>
      <c r="AY297" s="189"/>
      <c r="AZ297" s="189"/>
      <c r="BA297" s="189"/>
      <c r="BB297" s="189"/>
      <c r="BC297" s="189"/>
      <c r="BD297" s="189"/>
      <c r="BE297" s="189"/>
      <c r="BF297" s="189"/>
      <c r="BG297" s="189"/>
      <c r="BH297" s="189"/>
    </row>
    <row r="298" spans="1:60" x14ac:dyDescent="0.25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S298" s="189"/>
      <c r="AT298" s="189"/>
      <c r="AU298" s="189"/>
      <c r="AV298" s="189"/>
      <c r="AW298" s="189"/>
      <c r="AX298" s="189"/>
      <c r="AY298" s="189"/>
      <c r="AZ298" s="189"/>
      <c r="BA298" s="189"/>
      <c r="BB298" s="189"/>
      <c r="BC298" s="189"/>
      <c r="BD298" s="189"/>
      <c r="BE298" s="189"/>
      <c r="BF298" s="189"/>
      <c r="BG298" s="189"/>
      <c r="BH298" s="189"/>
    </row>
    <row r="299" spans="1:60" x14ac:dyDescent="0.25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  <c r="AR299" s="189"/>
      <c r="AS299" s="189"/>
      <c r="AT299" s="189"/>
      <c r="AU299" s="189"/>
      <c r="AV299" s="189"/>
      <c r="AW299" s="189"/>
      <c r="AX299" s="189"/>
      <c r="AY299" s="189"/>
      <c r="AZ299" s="189"/>
      <c r="BA299" s="189"/>
      <c r="BB299" s="189"/>
      <c r="BC299" s="189"/>
      <c r="BD299" s="189"/>
      <c r="BE299" s="189"/>
      <c r="BF299" s="189"/>
      <c r="BG299" s="189"/>
      <c r="BH299" s="189"/>
    </row>
    <row r="300" spans="1:60" x14ac:dyDescent="0.25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  <c r="AK300" s="189"/>
      <c r="AL300" s="189"/>
      <c r="AM300" s="189"/>
      <c r="AN300" s="189"/>
      <c r="AO300" s="189"/>
      <c r="AP300" s="189"/>
      <c r="AQ300" s="189"/>
      <c r="AR300" s="189"/>
      <c r="AS300" s="189"/>
      <c r="AT300" s="189"/>
      <c r="AU300" s="189"/>
      <c r="AV300" s="189"/>
      <c r="AW300" s="189"/>
      <c r="AX300" s="189"/>
      <c r="AY300" s="189"/>
      <c r="AZ300" s="189"/>
      <c r="BA300" s="189"/>
      <c r="BB300" s="189"/>
      <c r="BC300" s="189"/>
      <c r="BD300" s="189"/>
      <c r="BE300" s="189"/>
      <c r="BF300" s="189"/>
      <c r="BG300" s="189"/>
      <c r="BH300" s="189"/>
    </row>
    <row r="301" spans="1:60" x14ac:dyDescent="0.25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89"/>
      <c r="AT301" s="189"/>
      <c r="AU301" s="189"/>
      <c r="AV301" s="189"/>
      <c r="AW301" s="189"/>
      <c r="AX301" s="189"/>
      <c r="AY301" s="189"/>
      <c r="AZ301" s="189"/>
      <c r="BA301" s="189"/>
      <c r="BB301" s="189"/>
      <c r="BC301" s="189"/>
      <c r="BD301" s="189"/>
      <c r="BE301" s="189"/>
      <c r="BF301" s="189"/>
      <c r="BG301" s="189"/>
      <c r="BH301" s="189"/>
    </row>
    <row r="302" spans="1:60" x14ac:dyDescent="0.25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  <c r="BB302" s="189"/>
      <c r="BC302" s="189"/>
      <c r="BD302" s="189"/>
      <c r="BE302" s="189"/>
      <c r="BF302" s="189"/>
      <c r="BG302" s="189"/>
      <c r="BH302" s="189"/>
    </row>
    <row r="303" spans="1:60" x14ac:dyDescent="0.25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  <c r="AC303" s="189"/>
      <c r="AD303" s="189"/>
      <c r="AE303" s="189"/>
      <c r="AF303" s="189"/>
      <c r="AG303" s="189"/>
      <c r="AH303" s="189"/>
      <c r="AI303" s="189"/>
      <c r="AJ303" s="189"/>
      <c r="AK303" s="189"/>
      <c r="AL303" s="189"/>
      <c r="AM303" s="189"/>
      <c r="AN303" s="189"/>
      <c r="AO303" s="189"/>
      <c r="AP303" s="189"/>
      <c r="AQ303" s="189"/>
      <c r="AR303" s="189"/>
      <c r="AS303" s="189"/>
      <c r="AT303" s="189"/>
      <c r="AU303" s="189"/>
      <c r="AV303" s="189"/>
      <c r="AW303" s="189"/>
      <c r="AX303" s="189"/>
      <c r="AY303" s="189"/>
      <c r="AZ303" s="189"/>
      <c r="BA303" s="189"/>
      <c r="BB303" s="189"/>
      <c r="BC303" s="189"/>
      <c r="BD303" s="189"/>
      <c r="BE303" s="189"/>
      <c r="BF303" s="189"/>
      <c r="BG303" s="189"/>
      <c r="BH303" s="189"/>
    </row>
    <row r="304" spans="1:60" x14ac:dyDescent="0.25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  <c r="BB304" s="189"/>
      <c r="BC304" s="189"/>
      <c r="BD304" s="189"/>
      <c r="BE304" s="189"/>
      <c r="BF304" s="189"/>
      <c r="BG304" s="189"/>
      <c r="BH304" s="189"/>
    </row>
    <row r="305" spans="1:60" x14ac:dyDescent="0.25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  <c r="AC305" s="189"/>
      <c r="AD305" s="189"/>
      <c r="AE305" s="189"/>
      <c r="AF305" s="189"/>
      <c r="AG305" s="189"/>
      <c r="AH305" s="189"/>
      <c r="AI305" s="189"/>
      <c r="AJ305" s="189"/>
      <c r="AK305" s="189"/>
      <c r="AL305" s="189"/>
      <c r="AM305" s="189"/>
      <c r="AN305" s="189"/>
      <c r="AO305" s="189"/>
      <c r="AP305" s="189"/>
      <c r="AQ305" s="189"/>
      <c r="AR305" s="189"/>
      <c r="AS305" s="189"/>
      <c r="AT305" s="189"/>
      <c r="AU305" s="189"/>
      <c r="AV305" s="189"/>
      <c r="AW305" s="189"/>
      <c r="AX305" s="189"/>
      <c r="AY305" s="189"/>
      <c r="AZ305" s="189"/>
      <c r="BA305" s="189"/>
      <c r="BB305" s="189"/>
      <c r="BC305" s="189"/>
      <c r="BD305" s="189"/>
      <c r="BE305" s="189"/>
      <c r="BF305" s="189"/>
      <c r="BG305" s="189"/>
      <c r="BH305" s="189"/>
    </row>
    <row r="306" spans="1:60" x14ac:dyDescent="0.25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  <c r="AC306" s="189"/>
      <c r="AD306" s="189"/>
      <c r="AE306" s="189"/>
      <c r="AF306" s="189"/>
      <c r="AG306" s="189"/>
      <c r="AH306" s="189"/>
      <c r="AI306" s="189"/>
      <c r="AJ306" s="189"/>
      <c r="AK306" s="189"/>
      <c r="AL306" s="189"/>
      <c r="AM306" s="189"/>
      <c r="AN306" s="189"/>
      <c r="AO306" s="189"/>
      <c r="AP306" s="189"/>
      <c r="AQ306" s="189"/>
      <c r="AR306" s="189"/>
      <c r="AS306" s="189"/>
      <c r="AT306" s="189"/>
      <c r="AU306" s="189"/>
      <c r="AV306" s="189"/>
      <c r="AW306" s="189"/>
      <c r="AX306" s="189"/>
      <c r="AY306" s="189"/>
      <c r="AZ306" s="189"/>
      <c r="BA306" s="189"/>
      <c r="BB306" s="189"/>
      <c r="BC306" s="189"/>
      <c r="BD306" s="189"/>
      <c r="BE306" s="189"/>
      <c r="BF306" s="189"/>
      <c r="BG306" s="189"/>
      <c r="BH306" s="189"/>
    </row>
    <row r="307" spans="1:60" x14ac:dyDescent="0.25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  <c r="AC307" s="189"/>
      <c r="AD307" s="189"/>
      <c r="AE307" s="189"/>
      <c r="AF307" s="189"/>
      <c r="AG307" s="189"/>
      <c r="AH307" s="189"/>
      <c r="AI307" s="189"/>
      <c r="AJ307" s="189"/>
      <c r="AK307" s="189"/>
      <c r="AL307" s="189"/>
      <c r="AM307" s="189"/>
      <c r="AN307" s="189"/>
      <c r="AO307" s="189"/>
      <c r="AP307" s="189"/>
      <c r="AQ307" s="189"/>
      <c r="AR307" s="189"/>
      <c r="AS307" s="189"/>
      <c r="AT307" s="189"/>
      <c r="AU307" s="189"/>
      <c r="AV307" s="189"/>
      <c r="AW307" s="189"/>
      <c r="AX307" s="189"/>
      <c r="AY307" s="189"/>
      <c r="AZ307" s="189"/>
      <c r="BA307" s="189"/>
      <c r="BB307" s="189"/>
      <c r="BC307" s="189"/>
      <c r="BD307" s="189"/>
      <c r="BE307" s="189"/>
      <c r="BF307" s="189"/>
      <c r="BG307" s="189"/>
      <c r="BH307" s="189"/>
    </row>
    <row r="308" spans="1:60" x14ac:dyDescent="0.25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  <c r="AC308" s="189"/>
      <c r="AD308" s="189"/>
      <c r="AE308" s="189"/>
      <c r="AF308" s="189"/>
      <c r="AG308" s="189"/>
      <c r="AH308" s="189"/>
      <c r="AI308" s="189"/>
      <c r="AJ308" s="189"/>
      <c r="AK308" s="189"/>
      <c r="AL308" s="189"/>
      <c r="AM308" s="189"/>
      <c r="AN308" s="189"/>
      <c r="AO308" s="189"/>
      <c r="AP308" s="189"/>
      <c r="AQ308" s="189"/>
      <c r="AR308" s="189"/>
      <c r="AS308" s="189"/>
      <c r="AT308" s="189"/>
      <c r="AU308" s="189"/>
      <c r="AV308" s="189"/>
      <c r="AW308" s="189"/>
      <c r="AX308" s="189"/>
      <c r="AY308" s="189"/>
      <c r="AZ308" s="189"/>
      <c r="BA308" s="189"/>
      <c r="BB308" s="189"/>
      <c r="BC308" s="189"/>
      <c r="BD308" s="189"/>
      <c r="BE308" s="189"/>
      <c r="BF308" s="189"/>
      <c r="BG308" s="189"/>
      <c r="BH308" s="189"/>
    </row>
    <row r="309" spans="1:60" x14ac:dyDescent="0.25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189"/>
      <c r="AD309" s="189"/>
      <c r="AE309" s="189"/>
      <c r="AF309" s="189"/>
      <c r="AG309" s="189"/>
      <c r="AH309" s="189"/>
      <c r="AI309" s="189"/>
      <c r="AJ309" s="189"/>
      <c r="AK309" s="189"/>
      <c r="AL309" s="189"/>
      <c r="AM309" s="189"/>
      <c r="AN309" s="189"/>
      <c r="AO309" s="189"/>
      <c r="AP309" s="189"/>
      <c r="AQ309" s="189"/>
      <c r="AR309" s="189"/>
      <c r="AS309" s="189"/>
      <c r="AT309" s="189"/>
      <c r="AU309" s="189"/>
      <c r="AV309" s="189"/>
      <c r="AW309" s="189"/>
      <c r="AX309" s="189"/>
      <c r="AY309" s="189"/>
      <c r="AZ309" s="189"/>
      <c r="BA309" s="189"/>
      <c r="BB309" s="189"/>
      <c r="BC309" s="189"/>
      <c r="BD309" s="189"/>
      <c r="BE309" s="189"/>
      <c r="BF309" s="189"/>
      <c r="BG309" s="189"/>
      <c r="BH309" s="189"/>
    </row>
    <row r="310" spans="1:60" x14ac:dyDescent="0.25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189"/>
      <c r="AD310" s="189"/>
      <c r="AE310" s="189"/>
      <c r="AF310" s="189"/>
      <c r="AG310" s="189"/>
      <c r="AH310" s="189"/>
      <c r="AI310" s="189"/>
      <c r="AJ310" s="189"/>
      <c r="AK310" s="189"/>
      <c r="AL310" s="189"/>
      <c r="AM310" s="189"/>
      <c r="AN310" s="189"/>
      <c r="AO310" s="189"/>
      <c r="AP310" s="189"/>
      <c r="AQ310" s="189"/>
      <c r="AR310" s="189"/>
      <c r="AS310" s="189"/>
      <c r="AT310" s="189"/>
      <c r="AU310" s="189"/>
      <c r="AV310" s="189"/>
      <c r="AW310" s="189"/>
      <c r="AX310" s="189"/>
      <c r="AY310" s="189"/>
      <c r="AZ310" s="189"/>
      <c r="BA310" s="189"/>
      <c r="BB310" s="189"/>
      <c r="BC310" s="189"/>
      <c r="BD310" s="189"/>
      <c r="BE310" s="189"/>
      <c r="BF310" s="189"/>
      <c r="BG310" s="189"/>
      <c r="BH310" s="189"/>
    </row>
    <row r="311" spans="1:60" x14ac:dyDescent="0.25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  <c r="AK311" s="189"/>
      <c r="AL311" s="189"/>
      <c r="AM311" s="189"/>
      <c r="AN311" s="189"/>
      <c r="AO311" s="189"/>
      <c r="AP311" s="189"/>
      <c r="AQ311" s="189"/>
      <c r="AR311" s="189"/>
      <c r="AS311" s="189"/>
      <c r="AT311" s="189"/>
      <c r="AU311" s="189"/>
      <c r="AV311" s="189"/>
      <c r="AW311" s="189"/>
      <c r="AX311" s="189"/>
      <c r="AY311" s="189"/>
      <c r="AZ311" s="189"/>
      <c r="BA311" s="189"/>
      <c r="BB311" s="189"/>
      <c r="BC311" s="189"/>
      <c r="BD311" s="189"/>
      <c r="BE311" s="189"/>
      <c r="BF311" s="189"/>
      <c r="BG311" s="189"/>
      <c r="BH311" s="189"/>
    </row>
    <row r="312" spans="1:60" x14ac:dyDescent="0.25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  <c r="AK312" s="189"/>
      <c r="AL312" s="189"/>
      <c r="AM312" s="189"/>
      <c r="AN312" s="189"/>
      <c r="AO312" s="189"/>
      <c r="AP312" s="189"/>
      <c r="AQ312" s="189"/>
      <c r="AR312" s="189"/>
      <c r="AS312" s="189"/>
      <c r="AT312" s="189"/>
      <c r="AU312" s="189"/>
      <c r="AV312" s="189"/>
      <c r="AW312" s="189"/>
      <c r="AX312" s="189"/>
      <c r="AY312" s="189"/>
      <c r="AZ312" s="189"/>
      <c r="BA312" s="189"/>
      <c r="BB312" s="189"/>
      <c r="BC312" s="189"/>
      <c r="BD312" s="189"/>
      <c r="BE312" s="189"/>
      <c r="BF312" s="189"/>
      <c r="BG312" s="189"/>
      <c r="BH312" s="189"/>
    </row>
    <row r="313" spans="1:60" x14ac:dyDescent="0.25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189"/>
      <c r="AD313" s="189"/>
      <c r="AE313" s="189"/>
      <c r="AF313" s="189"/>
      <c r="AG313" s="189"/>
      <c r="AH313" s="189"/>
      <c r="AI313" s="189"/>
      <c r="AJ313" s="189"/>
      <c r="AK313" s="189"/>
      <c r="AL313" s="189"/>
      <c r="AM313" s="189"/>
      <c r="AN313" s="189"/>
      <c r="AO313" s="189"/>
      <c r="AP313" s="189"/>
      <c r="AQ313" s="189"/>
      <c r="AR313" s="189"/>
      <c r="AS313" s="189"/>
      <c r="AT313" s="189"/>
      <c r="AU313" s="189"/>
      <c r="AV313" s="189"/>
      <c r="AW313" s="189"/>
      <c r="AX313" s="189"/>
      <c r="AY313" s="189"/>
      <c r="AZ313" s="189"/>
      <c r="BA313" s="189"/>
      <c r="BB313" s="189"/>
      <c r="BC313" s="189"/>
      <c r="BD313" s="189"/>
      <c r="BE313" s="189"/>
      <c r="BF313" s="189"/>
      <c r="BG313" s="189"/>
      <c r="BH313" s="189"/>
    </row>
    <row r="314" spans="1:60" x14ac:dyDescent="0.25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89"/>
      <c r="AT314" s="189"/>
      <c r="AU314" s="189"/>
      <c r="AV314" s="189"/>
      <c r="AW314" s="189"/>
      <c r="AX314" s="189"/>
      <c r="AY314" s="189"/>
      <c r="AZ314" s="189"/>
      <c r="BA314" s="189"/>
      <c r="BB314" s="189"/>
      <c r="BC314" s="189"/>
      <c r="BD314" s="189"/>
      <c r="BE314" s="189"/>
      <c r="BF314" s="189"/>
      <c r="BG314" s="189"/>
      <c r="BH314" s="189"/>
    </row>
    <row r="315" spans="1:60" x14ac:dyDescent="0.25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89"/>
      <c r="AT315" s="189"/>
      <c r="AU315" s="189"/>
      <c r="AV315" s="189"/>
      <c r="AW315" s="189"/>
      <c r="AX315" s="189"/>
      <c r="AY315" s="189"/>
      <c r="AZ315" s="189"/>
      <c r="BA315" s="189"/>
      <c r="BB315" s="189"/>
      <c r="BC315" s="189"/>
      <c r="BD315" s="189"/>
      <c r="BE315" s="189"/>
      <c r="BF315" s="189"/>
      <c r="BG315" s="189"/>
      <c r="BH315" s="189"/>
    </row>
    <row r="316" spans="1:60" x14ac:dyDescent="0.25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89"/>
      <c r="AT316" s="189"/>
      <c r="AU316" s="189"/>
      <c r="AV316" s="189"/>
      <c r="AW316" s="189"/>
      <c r="AX316" s="189"/>
      <c r="AY316" s="189"/>
      <c r="AZ316" s="189"/>
      <c r="BA316" s="189"/>
      <c r="BB316" s="189"/>
      <c r="BC316" s="189"/>
      <c r="BD316" s="189"/>
      <c r="BE316" s="189"/>
      <c r="BF316" s="189"/>
      <c r="BG316" s="189"/>
      <c r="BH316" s="189"/>
    </row>
    <row r="317" spans="1:60" x14ac:dyDescent="0.25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89"/>
      <c r="AT317" s="189"/>
      <c r="AU317" s="189"/>
      <c r="AV317" s="189"/>
      <c r="AW317" s="189"/>
      <c r="AX317" s="189"/>
      <c r="AY317" s="189"/>
      <c r="AZ317" s="189"/>
      <c r="BA317" s="189"/>
      <c r="BB317" s="189"/>
      <c r="BC317" s="189"/>
      <c r="BD317" s="189"/>
      <c r="BE317" s="189"/>
      <c r="BF317" s="189"/>
      <c r="BG317" s="189"/>
      <c r="BH317" s="189"/>
    </row>
    <row r="318" spans="1:60" x14ac:dyDescent="0.25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89"/>
      <c r="AT318" s="189"/>
      <c r="AU318" s="189"/>
      <c r="AV318" s="189"/>
      <c r="AW318" s="189"/>
      <c r="AX318" s="189"/>
      <c r="AY318" s="189"/>
      <c r="AZ318" s="189"/>
      <c r="BA318" s="189"/>
      <c r="BB318" s="189"/>
      <c r="BC318" s="189"/>
      <c r="BD318" s="189"/>
      <c r="BE318" s="189"/>
      <c r="BF318" s="189"/>
      <c r="BG318" s="189"/>
      <c r="BH318" s="189"/>
    </row>
    <row r="319" spans="1:60" x14ac:dyDescent="0.25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  <c r="AR319" s="189"/>
      <c r="AS319" s="189"/>
      <c r="AT319" s="189"/>
      <c r="AU319" s="189"/>
      <c r="AV319" s="189"/>
      <c r="AW319" s="189"/>
      <c r="AX319" s="189"/>
      <c r="AY319" s="189"/>
      <c r="AZ319" s="189"/>
      <c r="BA319" s="189"/>
      <c r="BB319" s="189"/>
      <c r="BC319" s="189"/>
      <c r="BD319" s="189"/>
      <c r="BE319" s="189"/>
      <c r="BF319" s="189"/>
      <c r="BG319" s="189"/>
      <c r="BH319" s="189"/>
    </row>
    <row r="320" spans="1:60" x14ac:dyDescent="0.25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  <c r="AR320" s="189"/>
      <c r="AS320" s="189"/>
      <c r="AT320" s="189"/>
      <c r="AU320" s="189"/>
      <c r="AV320" s="189"/>
      <c r="AW320" s="189"/>
      <c r="AX320" s="189"/>
      <c r="AY320" s="189"/>
      <c r="AZ320" s="189"/>
      <c r="BA320" s="189"/>
      <c r="BB320" s="189"/>
      <c r="BC320" s="189"/>
      <c r="BD320" s="189"/>
      <c r="BE320" s="189"/>
      <c r="BF320" s="189"/>
      <c r="BG320" s="189"/>
      <c r="BH320" s="189"/>
    </row>
    <row r="321" spans="2:60" x14ac:dyDescent="0.25"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189"/>
      <c r="AT321" s="189"/>
      <c r="AU321" s="189"/>
      <c r="AV321" s="189"/>
      <c r="AW321" s="189"/>
      <c r="AX321" s="189"/>
      <c r="AY321" s="189"/>
      <c r="AZ321" s="189"/>
      <c r="BA321" s="189"/>
      <c r="BB321" s="189"/>
      <c r="BC321" s="189"/>
      <c r="BD321" s="189"/>
      <c r="BE321" s="189"/>
      <c r="BF321" s="189"/>
      <c r="BG321" s="189"/>
      <c r="BH321" s="189"/>
    </row>
  </sheetData>
  <sortState xmlns:xlrd2="http://schemas.microsoft.com/office/spreadsheetml/2017/richdata2" ref="A11:A74">
    <sortCondition ref="A1:A65"/>
  </sortState>
  <mergeCells count="62">
    <mergeCell ref="E95:H95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E18" r:id="rId1" xr:uid="{00000000-0004-0000-0E00-000000000000}"/>
    <hyperlink ref="BE21" r:id="rId2" xr:uid="{00000000-0004-0000-0E00-000001000000}"/>
    <hyperlink ref="BE22" r:id="rId3" xr:uid="{00000000-0004-0000-0E00-000002000000}"/>
    <hyperlink ref="BE24" r:id="rId4" xr:uid="{00000000-0004-0000-0E00-000003000000}"/>
    <hyperlink ref="BE32" r:id="rId5" xr:uid="{00000000-0004-0000-0E00-000004000000}"/>
    <hyperlink ref="BE36" r:id="rId6" xr:uid="{00000000-0004-0000-0E00-000005000000}"/>
    <hyperlink ref="BE38" r:id="rId7" xr:uid="{00000000-0004-0000-0E00-000006000000}"/>
    <hyperlink ref="BE40" r:id="rId8" location="lokalnye-akty" xr:uid="{00000000-0004-0000-0E00-000007000000}"/>
    <hyperlink ref="BE44" r:id="rId9" xr:uid="{00000000-0004-0000-0E00-000008000000}"/>
    <hyperlink ref="BE48" r:id="rId10" xr:uid="{00000000-0004-0000-0E00-000009000000}"/>
    <hyperlink ref="BE59" r:id="rId11" xr:uid="{00000000-0004-0000-0E00-00000A000000}"/>
    <hyperlink ref="BE63" r:id="rId12" xr:uid="{00000000-0004-0000-0E00-00000B000000}"/>
  </hyperlinks>
  <printOptions gridLines="1"/>
  <pageMargins left="0.70078740157480324" right="0.70078740157480324" top="0.75196850393700776" bottom="0.75196850393700776" header="0.3" footer="0.3"/>
  <pageSetup paperSize="9" firstPageNumber="2147483648" fitToWidth="0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H36"/>
  <sheetViews>
    <sheetView topLeftCell="A7" workbookViewId="0">
      <pane xSplit="1" topLeftCell="B1" activePane="topRight" state="frozen"/>
      <selection pane="topRight" activeCell="A7" sqref="A7"/>
    </sheetView>
  </sheetViews>
  <sheetFormatPr defaultRowHeight="15" x14ac:dyDescent="0.25"/>
  <cols>
    <col min="1" max="1" width="37.28515625" customWidth="1"/>
    <col min="2" max="2" width="15" customWidth="1"/>
    <col min="3" max="53" width="12.5703125" bestFit="1"/>
    <col min="54" max="54" width="18" customWidth="1"/>
    <col min="55" max="60" width="16.7109375" customWidth="1"/>
  </cols>
  <sheetData>
    <row r="1" spans="1:60" ht="22.9" customHeight="1" x14ac:dyDescent="0.25">
      <c r="A1" s="394" t="s">
        <v>565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2.15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24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36.6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97.15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258" t="s">
        <v>74</v>
      </c>
      <c r="B10" s="74">
        <f t="shared" ref="B10:AG10" si="0">B11+B12+B13+B14+B15+B16+B17+B18+B19</f>
        <v>181</v>
      </c>
      <c r="C10" s="74">
        <f t="shared" si="0"/>
        <v>38</v>
      </c>
      <c r="D10" s="74">
        <f t="shared" si="0"/>
        <v>4</v>
      </c>
      <c r="E10" s="74">
        <f t="shared" si="0"/>
        <v>6</v>
      </c>
      <c r="F10" s="74">
        <f t="shared" si="0"/>
        <v>8</v>
      </c>
      <c r="G10" s="74">
        <f t="shared" si="0"/>
        <v>5</v>
      </c>
      <c r="H10" s="74">
        <f t="shared" si="0"/>
        <v>23</v>
      </c>
      <c r="I10" s="74">
        <f t="shared" si="0"/>
        <v>4</v>
      </c>
      <c r="J10" s="74">
        <f t="shared" si="0"/>
        <v>10</v>
      </c>
      <c r="K10" s="74">
        <f t="shared" si="0"/>
        <v>3</v>
      </c>
      <c r="L10" s="74">
        <f t="shared" si="0"/>
        <v>6</v>
      </c>
      <c r="M10" s="74">
        <f t="shared" si="0"/>
        <v>2</v>
      </c>
      <c r="N10" s="74">
        <f t="shared" si="0"/>
        <v>0</v>
      </c>
      <c r="O10" s="74">
        <f t="shared" si="0"/>
        <v>4</v>
      </c>
      <c r="P10" s="74">
        <f t="shared" si="0"/>
        <v>13</v>
      </c>
      <c r="Q10" s="74">
        <f t="shared" si="0"/>
        <v>1</v>
      </c>
      <c r="R10" s="74">
        <f t="shared" si="0"/>
        <v>4</v>
      </c>
      <c r="S10" s="74">
        <f t="shared" si="0"/>
        <v>0</v>
      </c>
      <c r="T10" s="74">
        <f t="shared" si="0"/>
        <v>0</v>
      </c>
      <c r="U10" s="74">
        <f t="shared" si="0"/>
        <v>0</v>
      </c>
      <c r="V10" s="74">
        <f t="shared" si="0"/>
        <v>1</v>
      </c>
      <c r="W10" s="74">
        <f t="shared" si="0"/>
        <v>1</v>
      </c>
      <c r="X10" s="74">
        <f t="shared" si="0"/>
        <v>5</v>
      </c>
      <c r="Y10" s="74">
        <f t="shared" si="0"/>
        <v>5</v>
      </c>
      <c r="Z10" s="74">
        <f t="shared" si="0"/>
        <v>1</v>
      </c>
      <c r="AA10" s="74">
        <f t="shared" si="0"/>
        <v>1</v>
      </c>
      <c r="AB10" s="74">
        <f t="shared" si="0"/>
        <v>6</v>
      </c>
      <c r="AC10" s="74">
        <f t="shared" si="0"/>
        <v>3</v>
      </c>
      <c r="AD10" s="74">
        <f t="shared" si="0"/>
        <v>2</v>
      </c>
      <c r="AE10" s="74">
        <f t="shared" si="0"/>
        <v>1</v>
      </c>
      <c r="AF10" s="74">
        <f t="shared" si="0"/>
        <v>3</v>
      </c>
      <c r="AG10" s="74">
        <f t="shared" si="0"/>
        <v>0</v>
      </c>
      <c r="AH10" s="74">
        <f t="shared" ref="AH10:BM10" si="1">AH11+AH12+AH13+AH14+AH15+AH16+AH17+AH18+AH19</f>
        <v>0</v>
      </c>
      <c r="AI10" s="74">
        <f t="shared" si="1"/>
        <v>0</v>
      </c>
      <c r="AJ10" s="74">
        <f t="shared" si="1"/>
        <v>0</v>
      </c>
      <c r="AK10" s="74">
        <f t="shared" si="1"/>
        <v>0</v>
      </c>
      <c r="AL10" s="74">
        <f t="shared" si="1"/>
        <v>0</v>
      </c>
      <c r="AM10" s="74">
        <f t="shared" si="1"/>
        <v>0</v>
      </c>
      <c r="AN10" s="74">
        <f t="shared" si="1"/>
        <v>2</v>
      </c>
      <c r="AO10" s="74">
        <f t="shared" si="1"/>
        <v>2</v>
      </c>
      <c r="AP10" s="74">
        <f t="shared" si="1"/>
        <v>0</v>
      </c>
      <c r="AQ10" s="74">
        <f t="shared" si="1"/>
        <v>0</v>
      </c>
      <c r="AR10" s="74">
        <f t="shared" si="1"/>
        <v>0</v>
      </c>
      <c r="AS10" s="74">
        <f t="shared" si="1"/>
        <v>0</v>
      </c>
      <c r="AT10" s="74">
        <f t="shared" si="1"/>
        <v>0</v>
      </c>
      <c r="AU10" s="74">
        <f t="shared" si="1"/>
        <v>0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0</v>
      </c>
      <c r="BA10" s="74">
        <f t="shared" si="1"/>
        <v>0</v>
      </c>
      <c r="BB10" s="74">
        <f t="shared" si="1"/>
        <v>3</v>
      </c>
      <c r="BC10" s="58"/>
      <c r="BD10" s="58"/>
      <c r="BE10" s="58"/>
      <c r="BF10" s="58"/>
      <c r="BG10" s="58"/>
      <c r="BH10" s="58"/>
    </row>
    <row r="11" spans="1:60" ht="18.75" x14ac:dyDescent="0.3">
      <c r="A11" s="259" t="s">
        <v>566</v>
      </c>
      <c r="B11" s="260">
        <v>66</v>
      </c>
      <c r="C11" s="261">
        <v>22</v>
      </c>
      <c r="D11" s="261">
        <v>2</v>
      </c>
      <c r="E11" s="261">
        <v>1</v>
      </c>
      <c r="F11" s="261">
        <v>4</v>
      </c>
      <c r="G11" s="261">
        <v>0</v>
      </c>
      <c r="H11" s="261">
        <v>19</v>
      </c>
      <c r="I11" s="261">
        <v>0</v>
      </c>
      <c r="J11" s="261">
        <v>2</v>
      </c>
      <c r="K11" s="261">
        <v>1</v>
      </c>
      <c r="L11" s="261">
        <v>4</v>
      </c>
      <c r="M11" s="261">
        <v>0</v>
      </c>
      <c r="N11" s="261">
        <v>0</v>
      </c>
      <c r="O11" s="261">
        <v>1</v>
      </c>
      <c r="P11" s="261">
        <v>12</v>
      </c>
      <c r="Q11" s="261">
        <v>1</v>
      </c>
      <c r="R11" s="261">
        <v>3</v>
      </c>
      <c r="S11" s="261">
        <v>0</v>
      </c>
      <c r="T11" s="261">
        <v>0</v>
      </c>
      <c r="U11" s="261">
        <v>0</v>
      </c>
      <c r="V11" s="261">
        <v>0</v>
      </c>
      <c r="W11" s="261">
        <v>0</v>
      </c>
      <c r="X11" s="261">
        <v>4</v>
      </c>
      <c r="Y11" s="261">
        <v>4</v>
      </c>
      <c r="Z11" s="261">
        <v>1</v>
      </c>
      <c r="AA11" s="261">
        <v>1</v>
      </c>
      <c r="AB11" s="262">
        <v>4</v>
      </c>
      <c r="AC11" s="262">
        <v>3</v>
      </c>
      <c r="AD11" s="262">
        <v>1</v>
      </c>
      <c r="AE11" s="262">
        <v>0</v>
      </c>
      <c r="AF11" s="262">
        <v>2</v>
      </c>
      <c r="AG11" s="262">
        <v>0</v>
      </c>
      <c r="AH11" s="262">
        <v>0</v>
      </c>
      <c r="AI11" s="262">
        <v>0</v>
      </c>
      <c r="AJ11" s="262">
        <v>0</v>
      </c>
      <c r="AK11" s="262">
        <v>0</v>
      </c>
      <c r="AL11" s="262">
        <v>0</v>
      </c>
      <c r="AM11" s="262">
        <v>0</v>
      </c>
      <c r="AN11" s="262">
        <v>2</v>
      </c>
      <c r="AO11" s="262">
        <v>2</v>
      </c>
      <c r="AP11" s="262">
        <v>0</v>
      </c>
      <c r="AQ11" s="262">
        <v>0</v>
      </c>
      <c r="AR11" s="262">
        <v>0</v>
      </c>
      <c r="AS11" s="262">
        <v>0</v>
      </c>
      <c r="AT11" s="262">
        <v>0</v>
      </c>
      <c r="AU11" s="262">
        <v>0</v>
      </c>
      <c r="AV11" s="262">
        <v>0</v>
      </c>
      <c r="AW11" s="262">
        <v>0</v>
      </c>
      <c r="AX11" s="262">
        <v>0</v>
      </c>
      <c r="AY11" s="262">
        <v>0</v>
      </c>
      <c r="AZ11" s="262">
        <v>0</v>
      </c>
      <c r="BA11" s="262">
        <v>0</v>
      </c>
      <c r="BB11" s="262">
        <v>1</v>
      </c>
      <c r="BC11" s="263" t="s">
        <v>567</v>
      </c>
      <c r="BD11" s="263" t="s">
        <v>567</v>
      </c>
      <c r="BE11" s="263" t="s">
        <v>568</v>
      </c>
      <c r="BF11" s="58" t="s">
        <v>57</v>
      </c>
      <c r="BG11" s="58">
        <v>1000</v>
      </c>
      <c r="BH11" s="58">
        <v>6100</v>
      </c>
    </row>
    <row r="12" spans="1:60" ht="18.75" x14ac:dyDescent="0.3">
      <c r="A12" s="259" t="s">
        <v>569</v>
      </c>
      <c r="B12" s="260">
        <v>13</v>
      </c>
      <c r="C12" s="261">
        <v>4</v>
      </c>
      <c r="D12" s="261">
        <v>0</v>
      </c>
      <c r="E12" s="261">
        <v>1</v>
      </c>
      <c r="F12" s="261">
        <v>1</v>
      </c>
      <c r="G12" s="261">
        <v>0</v>
      </c>
      <c r="H12" s="261">
        <v>2</v>
      </c>
      <c r="I12" s="261">
        <v>0</v>
      </c>
      <c r="J12" s="261">
        <v>2</v>
      </c>
      <c r="K12" s="261">
        <v>0</v>
      </c>
      <c r="L12" s="261">
        <v>0</v>
      </c>
      <c r="M12" s="261">
        <v>1</v>
      </c>
      <c r="N12" s="261">
        <v>0</v>
      </c>
      <c r="O12" s="261">
        <v>2</v>
      </c>
      <c r="P12" s="261">
        <v>0</v>
      </c>
      <c r="Q12" s="261">
        <v>0</v>
      </c>
      <c r="R12" s="261">
        <v>0</v>
      </c>
      <c r="S12" s="261">
        <v>0</v>
      </c>
      <c r="T12" s="261">
        <v>0</v>
      </c>
      <c r="U12" s="261">
        <v>0</v>
      </c>
      <c r="V12" s="261">
        <v>0</v>
      </c>
      <c r="W12" s="261">
        <v>0</v>
      </c>
      <c r="X12" s="261">
        <v>0</v>
      </c>
      <c r="Y12" s="261">
        <v>0</v>
      </c>
      <c r="Z12" s="261">
        <v>0</v>
      </c>
      <c r="AA12" s="261">
        <v>0</v>
      </c>
      <c r="AB12" s="262">
        <v>1</v>
      </c>
      <c r="AC12" s="262">
        <v>0</v>
      </c>
      <c r="AD12" s="262">
        <v>0</v>
      </c>
      <c r="AE12" s="262">
        <v>1</v>
      </c>
      <c r="AF12" s="262">
        <v>1</v>
      </c>
      <c r="AG12" s="262">
        <v>0</v>
      </c>
      <c r="AH12" s="262">
        <v>0</v>
      </c>
      <c r="AI12" s="262">
        <v>0</v>
      </c>
      <c r="AJ12" s="262">
        <v>0</v>
      </c>
      <c r="AK12" s="262">
        <v>0</v>
      </c>
      <c r="AL12" s="262">
        <v>0</v>
      </c>
      <c r="AM12" s="262">
        <v>0</v>
      </c>
      <c r="AN12" s="262">
        <v>0</v>
      </c>
      <c r="AO12" s="262">
        <v>0</v>
      </c>
      <c r="AP12" s="262">
        <v>0</v>
      </c>
      <c r="AQ12" s="262">
        <v>0</v>
      </c>
      <c r="AR12" s="262">
        <v>0</v>
      </c>
      <c r="AS12" s="262">
        <v>0</v>
      </c>
      <c r="AT12" s="262">
        <v>0</v>
      </c>
      <c r="AU12" s="262">
        <v>0</v>
      </c>
      <c r="AV12" s="262">
        <v>0</v>
      </c>
      <c r="AW12" s="262">
        <v>0</v>
      </c>
      <c r="AX12" s="262">
        <v>0</v>
      </c>
      <c r="AY12" s="262">
        <v>0</v>
      </c>
      <c r="AZ12" s="262">
        <v>0</v>
      </c>
      <c r="BA12" s="262">
        <v>0</v>
      </c>
      <c r="BB12" s="262">
        <v>1</v>
      </c>
      <c r="BC12" s="58" t="s">
        <v>54</v>
      </c>
      <c r="BD12" s="58" t="s">
        <v>54</v>
      </c>
      <c r="BE12" s="58" t="s">
        <v>57</v>
      </c>
      <c r="BF12" s="58" t="s">
        <v>57</v>
      </c>
      <c r="BG12" s="58">
        <v>1000</v>
      </c>
      <c r="BH12" s="58">
        <v>0</v>
      </c>
    </row>
    <row r="13" spans="1:60" ht="18.75" x14ac:dyDescent="0.3">
      <c r="A13" s="259" t="s">
        <v>570</v>
      </c>
      <c r="B13" s="260">
        <v>9</v>
      </c>
      <c r="C13" s="261">
        <v>0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261">
        <v>0</v>
      </c>
      <c r="N13" s="261">
        <v>0</v>
      </c>
      <c r="O13" s="261">
        <v>0</v>
      </c>
      <c r="P13" s="261">
        <v>0</v>
      </c>
      <c r="Q13" s="261">
        <v>0</v>
      </c>
      <c r="R13" s="261">
        <v>0</v>
      </c>
      <c r="S13" s="261">
        <v>0</v>
      </c>
      <c r="T13" s="261">
        <v>0</v>
      </c>
      <c r="U13" s="261">
        <v>0</v>
      </c>
      <c r="V13" s="261">
        <v>0</v>
      </c>
      <c r="W13" s="261">
        <v>0</v>
      </c>
      <c r="X13" s="261">
        <v>0</v>
      </c>
      <c r="Y13" s="261">
        <v>0</v>
      </c>
      <c r="Z13" s="261">
        <v>0</v>
      </c>
      <c r="AA13" s="26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  <c r="AG13" s="262">
        <v>0</v>
      </c>
      <c r="AH13" s="262">
        <v>0</v>
      </c>
      <c r="AI13" s="262">
        <v>0</v>
      </c>
      <c r="AJ13" s="262">
        <v>0</v>
      </c>
      <c r="AK13" s="262">
        <v>0</v>
      </c>
      <c r="AL13" s="262">
        <v>0</v>
      </c>
      <c r="AM13" s="262">
        <v>0</v>
      </c>
      <c r="AN13" s="262">
        <v>0</v>
      </c>
      <c r="AO13" s="262">
        <v>0</v>
      </c>
      <c r="AP13" s="262">
        <v>0</v>
      </c>
      <c r="AQ13" s="262">
        <v>0</v>
      </c>
      <c r="AR13" s="262">
        <v>0</v>
      </c>
      <c r="AS13" s="262">
        <v>0</v>
      </c>
      <c r="AT13" s="262">
        <v>0</v>
      </c>
      <c r="AU13" s="262">
        <v>0</v>
      </c>
      <c r="AV13" s="262">
        <v>0</v>
      </c>
      <c r="AW13" s="262">
        <v>0</v>
      </c>
      <c r="AX13" s="262">
        <v>0</v>
      </c>
      <c r="AY13" s="262">
        <v>0</v>
      </c>
      <c r="AZ13" s="262">
        <v>0</v>
      </c>
      <c r="BA13" s="262">
        <v>0</v>
      </c>
      <c r="BB13" s="262">
        <v>0</v>
      </c>
      <c r="BC13" s="58" t="s">
        <v>54</v>
      </c>
      <c r="BD13" s="58" t="s">
        <v>54</v>
      </c>
      <c r="BE13" s="58" t="s">
        <v>54</v>
      </c>
      <c r="BF13" s="58" t="s">
        <v>54</v>
      </c>
      <c r="BG13" s="58">
        <v>0</v>
      </c>
      <c r="BH13" s="58">
        <v>0</v>
      </c>
    </row>
    <row r="14" spans="1:60" ht="18.75" x14ac:dyDescent="0.3">
      <c r="A14" s="259" t="s">
        <v>571</v>
      </c>
      <c r="B14" s="260">
        <v>11</v>
      </c>
      <c r="C14" s="261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1">
        <v>0</v>
      </c>
      <c r="K14" s="261">
        <v>0</v>
      </c>
      <c r="L14" s="261">
        <v>0</v>
      </c>
      <c r="M14" s="261">
        <v>0</v>
      </c>
      <c r="N14" s="261">
        <v>0</v>
      </c>
      <c r="O14" s="261">
        <v>0</v>
      </c>
      <c r="P14" s="261">
        <v>0</v>
      </c>
      <c r="Q14" s="261">
        <v>0</v>
      </c>
      <c r="R14" s="261">
        <v>0</v>
      </c>
      <c r="S14" s="261">
        <v>0</v>
      </c>
      <c r="T14" s="261">
        <v>0</v>
      </c>
      <c r="U14" s="261">
        <v>0</v>
      </c>
      <c r="V14" s="261">
        <v>0</v>
      </c>
      <c r="W14" s="261">
        <v>0</v>
      </c>
      <c r="X14" s="261">
        <v>0</v>
      </c>
      <c r="Y14" s="261">
        <v>0</v>
      </c>
      <c r="Z14" s="261">
        <v>0</v>
      </c>
      <c r="AA14" s="26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  <c r="AG14" s="262">
        <v>0</v>
      </c>
      <c r="AH14" s="262">
        <v>0</v>
      </c>
      <c r="AI14" s="262">
        <v>0</v>
      </c>
      <c r="AJ14" s="262">
        <v>0</v>
      </c>
      <c r="AK14" s="262">
        <v>0</v>
      </c>
      <c r="AL14" s="262">
        <v>0</v>
      </c>
      <c r="AM14" s="262">
        <v>0</v>
      </c>
      <c r="AN14" s="262">
        <v>0</v>
      </c>
      <c r="AO14" s="262">
        <v>0</v>
      </c>
      <c r="AP14" s="262">
        <v>0</v>
      </c>
      <c r="AQ14" s="262">
        <v>0</v>
      </c>
      <c r="AR14" s="262">
        <v>0</v>
      </c>
      <c r="AS14" s="262">
        <v>0</v>
      </c>
      <c r="AT14" s="262">
        <v>0</v>
      </c>
      <c r="AU14" s="262">
        <v>0</v>
      </c>
      <c r="AV14" s="262">
        <v>0</v>
      </c>
      <c r="AW14" s="262">
        <v>0</v>
      </c>
      <c r="AX14" s="262">
        <v>0</v>
      </c>
      <c r="AY14" s="262">
        <v>0</v>
      </c>
      <c r="AZ14" s="262">
        <v>0</v>
      </c>
      <c r="BA14" s="262">
        <v>0</v>
      </c>
      <c r="BB14" s="262">
        <v>0</v>
      </c>
      <c r="BC14" s="58" t="s">
        <v>54</v>
      </c>
      <c r="BD14" s="58" t="s">
        <v>54</v>
      </c>
      <c r="BE14" s="58" t="s">
        <v>54</v>
      </c>
      <c r="BF14" s="58" t="s">
        <v>54</v>
      </c>
      <c r="BG14" s="58">
        <v>0</v>
      </c>
      <c r="BH14" s="58">
        <v>0</v>
      </c>
    </row>
    <row r="15" spans="1:60" ht="18.75" x14ac:dyDescent="0.3">
      <c r="A15" s="259" t="s">
        <v>572</v>
      </c>
      <c r="B15" s="260">
        <v>11</v>
      </c>
      <c r="C15" s="261">
        <v>1</v>
      </c>
      <c r="D15" s="261">
        <v>1</v>
      </c>
      <c r="E15" s="261">
        <v>1</v>
      </c>
      <c r="F15" s="261">
        <v>1</v>
      </c>
      <c r="G15" s="261">
        <v>0</v>
      </c>
      <c r="H15" s="261">
        <v>0</v>
      </c>
      <c r="I15" s="261">
        <v>0</v>
      </c>
      <c r="J15" s="261">
        <v>1</v>
      </c>
      <c r="K15" s="261">
        <v>1</v>
      </c>
      <c r="L15" s="261">
        <v>0</v>
      </c>
      <c r="M15" s="261">
        <v>0</v>
      </c>
      <c r="N15" s="261">
        <v>0</v>
      </c>
      <c r="O15" s="261">
        <v>0</v>
      </c>
      <c r="P15" s="261">
        <v>0</v>
      </c>
      <c r="Q15" s="261">
        <v>0</v>
      </c>
      <c r="R15" s="261">
        <v>0</v>
      </c>
      <c r="S15" s="261">
        <v>0</v>
      </c>
      <c r="T15" s="261">
        <v>0</v>
      </c>
      <c r="U15" s="261">
        <v>0</v>
      </c>
      <c r="V15" s="261">
        <v>0</v>
      </c>
      <c r="W15" s="261">
        <v>0</v>
      </c>
      <c r="X15" s="261">
        <v>0</v>
      </c>
      <c r="Y15" s="261">
        <v>0</v>
      </c>
      <c r="Z15" s="261">
        <v>0</v>
      </c>
      <c r="AA15" s="26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262">
        <v>0</v>
      </c>
      <c r="AJ15" s="262">
        <v>0</v>
      </c>
      <c r="AK15" s="262">
        <v>0</v>
      </c>
      <c r="AL15" s="262">
        <v>0</v>
      </c>
      <c r="AM15" s="262">
        <v>0</v>
      </c>
      <c r="AN15" s="262">
        <v>0</v>
      </c>
      <c r="AO15" s="262">
        <v>0</v>
      </c>
      <c r="AP15" s="262">
        <v>0</v>
      </c>
      <c r="AQ15" s="262">
        <v>0</v>
      </c>
      <c r="AR15" s="262">
        <v>0</v>
      </c>
      <c r="AS15" s="262">
        <v>0</v>
      </c>
      <c r="AT15" s="262">
        <v>0</v>
      </c>
      <c r="AU15" s="262">
        <v>0</v>
      </c>
      <c r="AV15" s="262">
        <v>0</v>
      </c>
      <c r="AW15" s="262">
        <v>0</v>
      </c>
      <c r="AX15" s="262">
        <v>0</v>
      </c>
      <c r="AY15" s="262">
        <v>0</v>
      </c>
      <c r="AZ15" s="262">
        <v>0</v>
      </c>
      <c r="BA15" s="262"/>
      <c r="BB15" s="262">
        <v>0</v>
      </c>
      <c r="BC15" s="58" t="s">
        <v>54</v>
      </c>
      <c r="BD15" s="58" t="s">
        <v>54</v>
      </c>
      <c r="BE15" s="58" t="s">
        <v>54</v>
      </c>
      <c r="BF15" s="58" t="s">
        <v>54</v>
      </c>
      <c r="BG15" s="58">
        <v>0</v>
      </c>
      <c r="BH15" s="58">
        <v>6200</v>
      </c>
    </row>
    <row r="16" spans="1:60" ht="18.75" x14ac:dyDescent="0.3">
      <c r="A16" s="259" t="s">
        <v>573</v>
      </c>
      <c r="B16" s="260">
        <v>17</v>
      </c>
      <c r="C16" s="261">
        <v>4</v>
      </c>
      <c r="D16" s="261">
        <v>1</v>
      </c>
      <c r="E16" s="261">
        <v>1</v>
      </c>
      <c r="F16" s="261">
        <v>1</v>
      </c>
      <c r="G16" s="261">
        <v>2</v>
      </c>
      <c r="H16" s="261">
        <v>0</v>
      </c>
      <c r="I16" s="261">
        <v>1</v>
      </c>
      <c r="J16" s="261">
        <v>3</v>
      </c>
      <c r="K16" s="261">
        <v>0</v>
      </c>
      <c r="L16" s="261">
        <v>2</v>
      </c>
      <c r="M16" s="261">
        <v>1</v>
      </c>
      <c r="N16" s="261">
        <v>0</v>
      </c>
      <c r="O16" s="261">
        <v>1</v>
      </c>
      <c r="P16" s="261">
        <v>0</v>
      </c>
      <c r="Q16" s="261">
        <v>0</v>
      </c>
      <c r="R16" s="261">
        <v>0</v>
      </c>
      <c r="S16" s="261">
        <v>0</v>
      </c>
      <c r="T16" s="261">
        <v>0</v>
      </c>
      <c r="U16" s="261">
        <v>0</v>
      </c>
      <c r="V16" s="261">
        <v>0</v>
      </c>
      <c r="W16" s="261">
        <v>0</v>
      </c>
      <c r="X16" s="261">
        <v>0</v>
      </c>
      <c r="Y16" s="261">
        <v>0</v>
      </c>
      <c r="Z16" s="261">
        <v>0</v>
      </c>
      <c r="AA16" s="261">
        <v>0</v>
      </c>
      <c r="AB16" s="262">
        <v>1</v>
      </c>
      <c r="AC16" s="262">
        <v>0</v>
      </c>
      <c r="AD16" s="262">
        <v>1</v>
      </c>
      <c r="AE16" s="262">
        <v>0</v>
      </c>
      <c r="AF16" s="262">
        <v>0</v>
      </c>
      <c r="AG16" s="262">
        <v>0</v>
      </c>
      <c r="AH16" s="262">
        <v>0</v>
      </c>
      <c r="AI16" s="262">
        <v>0</v>
      </c>
      <c r="AJ16" s="262">
        <v>0</v>
      </c>
      <c r="AK16" s="262">
        <v>0</v>
      </c>
      <c r="AL16" s="262">
        <v>0</v>
      </c>
      <c r="AM16" s="262">
        <v>0</v>
      </c>
      <c r="AN16" s="262">
        <v>0</v>
      </c>
      <c r="AO16" s="262">
        <v>0</v>
      </c>
      <c r="AP16" s="262">
        <v>0</v>
      </c>
      <c r="AQ16" s="262">
        <v>0</v>
      </c>
      <c r="AR16" s="262">
        <v>0</v>
      </c>
      <c r="AS16" s="262">
        <v>0</v>
      </c>
      <c r="AT16" s="262">
        <v>0</v>
      </c>
      <c r="AU16" s="262">
        <v>0</v>
      </c>
      <c r="AV16" s="262">
        <v>0</v>
      </c>
      <c r="AW16" s="262">
        <v>0</v>
      </c>
      <c r="AX16" s="262">
        <v>0</v>
      </c>
      <c r="AY16" s="262">
        <v>0</v>
      </c>
      <c r="AZ16" s="262">
        <v>0</v>
      </c>
      <c r="BA16" s="262">
        <v>0</v>
      </c>
      <c r="BB16" s="262">
        <v>1</v>
      </c>
      <c r="BC16" s="58" t="s">
        <v>54</v>
      </c>
      <c r="BD16" s="58" t="s">
        <v>54</v>
      </c>
      <c r="BE16" s="58" t="s">
        <v>54</v>
      </c>
      <c r="BF16" s="58" t="s">
        <v>57</v>
      </c>
      <c r="BG16" s="58">
        <v>1000</v>
      </c>
      <c r="BH16" s="58">
        <v>1500</v>
      </c>
    </row>
    <row r="17" spans="1:60" ht="18.75" x14ac:dyDescent="0.3">
      <c r="A17" s="259" t="s">
        <v>574</v>
      </c>
      <c r="B17" s="260">
        <v>18</v>
      </c>
      <c r="C17" s="261">
        <v>2</v>
      </c>
      <c r="D17" s="261">
        <v>0</v>
      </c>
      <c r="E17" s="261">
        <v>0</v>
      </c>
      <c r="F17" s="261">
        <v>0</v>
      </c>
      <c r="G17" s="261">
        <v>2</v>
      </c>
      <c r="H17" s="261">
        <v>1</v>
      </c>
      <c r="I17" s="261">
        <v>0</v>
      </c>
      <c r="J17" s="261">
        <v>1</v>
      </c>
      <c r="K17" s="261">
        <v>0</v>
      </c>
      <c r="L17" s="261">
        <v>0</v>
      </c>
      <c r="M17" s="261">
        <v>0</v>
      </c>
      <c r="N17" s="261">
        <v>0</v>
      </c>
      <c r="O17" s="261">
        <v>0</v>
      </c>
      <c r="P17" s="261">
        <v>1</v>
      </c>
      <c r="Q17" s="261">
        <v>0</v>
      </c>
      <c r="R17" s="261">
        <v>0</v>
      </c>
      <c r="S17" s="261">
        <v>0</v>
      </c>
      <c r="T17" s="261">
        <v>0</v>
      </c>
      <c r="U17" s="261">
        <v>0</v>
      </c>
      <c r="V17" s="261">
        <v>0</v>
      </c>
      <c r="W17" s="261">
        <v>0</v>
      </c>
      <c r="X17" s="261">
        <v>0</v>
      </c>
      <c r="Y17" s="261">
        <v>0</v>
      </c>
      <c r="Z17" s="261">
        <v>0</v>
      </c>
      <c r="AA17" s="26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  <c r="AG17" s="262">
        <v>0</v>
      </c>
      <c r="AH17" s="262">
        <v>0</v>
      </c>
      <c r="AI17" s="262">
        <v>0</v>
      </c>
      <c r="AJ17" s="262">
        <v>0</v>
      </c>
      <c r="AK17" s="262">
        <v>0</v>
      </c>
      <c r="AL17" s="262">
        <v>0</v>
      </c>
      <c r="AM17" s="262">
        <v>0</v>
      </c>
      <c r="AN17" s="262">
        <v>0</v>
      </c>
      <c r="AO17" s="262">
        <v>0</v>
      </c>
      <c r="AP17" s="262">
        <v>0</v>
      </c>
      <c r="AQ17" s="262">
        <v>0</v>
      </c>
      <c r="AR17" s="262">
        <v>0</v>
      </c>
      <c r="AS17" s="262">
        <v>0</v>
      </c>
      <c r="AT17" s="262">
        <v>0</v>
      </c>
      <c r="AU17" s="262">
        <v>0</v>
      </c>
      <c r="AV17" s="262">
        <v>0</v>
      </c>
      <c r="AW17" s="262">
        <v>0</v>
      </c>
      <c r="AX17" s="262">
        <v>0</v>
      </c>
      <c r="AY17" s="262">
        <v>0</v>
      </c>
      <c r="AZ17" s="262">
        <v>0</v>
      </c>
      <c r="BA17" s="262">
        <v>0</v>
      </c>
      <c r="BB17" s="262">
        <v>0</v>
      </c>
      <c r="BC17" s="58" t="s">
        <v>54</v>
      </c>
      <c r="BD17" s="58" t="s">
        <v>54</v>
      </c>
      <c r="BE17" s="58" t="s">
        <v>54</v>
      </c>
      <c r="BF17" s="58" t="s">
        <v>54</v>
      </c>
      <c r="BG17" s="58"/>
      <c r="BH17" s="58"/>
    </row>
    <row r="18" spans="1:60" ht="18.75" x14ac:dyDescent="0.3">
      <c r="A18" s="259" t="s">
        <v>575</v>
      </c>
      <c r="B18" s="260">
        <v>19</v>
      </c>
      <c r="C18" s="261">
        <v>4</v>
      </c>
      <c r="D18" s="261">
        <v>0</v>
      </c>
      <c r="E18" s="261">
        <v>1</v>
      </c>
      <c r="F18" s="261">
        <v>1</v>
      </c>
      <c r="G18" s="261">
        <v>1</v>
      </c>
      <c r="H18" s="261">
        <v>1</v>
      </c>
      <c r="I18" s="261">
        <v>3</v>
      </c>
      <c r="J18" s="261">
        <v>0</v>
      </c>
      <c r="K18" s="261">
        <v>0</v>
      </c>
      <c r="L18" s="261">
        <v>0</v>
      </c>
      <c r="M18" s="261">
        <v>0</v>
      </c>
      <c r="N18" s="261">
        <v>0</v>
      </c>
      <c r="O18" s="261">
        <v>0</v>
      </c>
      <c r="P18" s="261">
        <v>0</v>
      </c>
      <c r="Q18" s="261">
        <v>0</v>
      </c>
      <c r="R18" s="261">
        <v>1</v>
      </c>
      <c r="S18" s="261">
        <v>0</v>
      </c>
      <c r="T18" s="261">
        <v>0</v>
      </c>
      <c r="U18" s="261">
        <v>0</v>
      </c>
      <c r="V18" s="261">
        <v>1</v>
      </c>
      <c r="W18" s="261">
        <v>1</v>
      </c>
      <c r="X18" s="261">
        <v>1</v>
      </c>
      <c r="Y18" s="261">
        <v>1</v>
      </c>
      <c r="Z18" s="261">
        <v>0</v>
      </c>
      <c r="AA18" s="261">
        <v>0</v>
      </c>
      <c r="AB18" s="262">
        <v>0</v>
      </c>
      <c r="AC18" s="262">
        <v>0</v>
      </c>
      <c r="AD18" s="262">
        <v>0</v>
      </c>
      <c r="AE18" s="262">
        <v>0</v>
      </c>
      <c r="AF18" s="262">
        <v>0</v>
      </c>
      <c r="AG18" s="262">
        <v>0</v>
      </c>
      <c r="AH18" s="262">
        <v>0</v>
      </c>
      <c r="AI18" s="262">
        <v>0</v>
      </c>
      <c r="AJ18" s="262">
        <v>0</v>
      </c>
      <c r="AK18" s="262">
        <v>0</v>
      </c>
      <c r="AL18" s="262">
        <v>0</v>
      </c>
      <c r="AM18" s="262">
        <v>0</v>
      </c>
      <c r="AN18" s="262">
        <v>0</v>
      </c>
      <c r="AO18" s="262">
        <v>0</v>
      </c>
      <c r="AP18" s="262">
        <v>0</v>
      </c>
      <c r="AQ18" s="262">
        <v>0</v>
      </c>
      <c r="AR18" s="262">
        <v>0</v>
      </c>
      <c r="AS18" s="262">
        <v>0</v>
      </c>
      <c r="AT18" s="262">
        <v>0</v>
      </c>
      <c r="AU18" s="262">
        <v>0</v>
      </c>
      <c r="AV18" s="262">
        <v>0</v>
      </c>
      <c r="AW18" s="262">
        <v>0</v>
      </c>
      <c r="AX18" s="262">
        <v>0</v>
      </c>
      <c r="AY18" s="262">
        <v>0</v>
      </c>
      <c r="AZ18" s="262">
        <v>0</v>
      </c>
      <c r="BA18" s="262">
        <v>0</v>
      </c>
      <c r="BB18" s="262">
        <v>0</v>
      </c>
      <c r="BC18" s="58" t="s">
        <v>54</v>
      </c>
      <c r="BD18" s="58" t="s">
        <v>54</v>
      </c>
      <c r="BE18" s="58" t="s">
        <v>54</v>
      </c>
      <c r="BF18" s="58" t="s">
        <v>54</v>
      </c>
      <c r="BG18" s="58">
        <v>0</v>
      </c>
      <c r="BH18" s="58">
        <v>0</v>
      </c>
    </row>
    <row r="19" spans="1:60" ht="18.75" x14ac:dyDescent="0.3">
      <c r="A19" s="259" t="s">
        <v>576</v>
      </c>
      <c r="B19" s="260">
        <v>17</v>
      </c>
      <c r="C19" s="264">
        <v>1</v>
      </c>
      <c r="D19" s="261">
        <v>0</v>
      </c>
      <c r="E19" s="261">
        <v>1</v>
      </c>
      <c r="F19" s="261">
        <v>0</v>
      </c>
      <c r="G19" s="261">
        <v>0</v>
      </c>
      <c r="H19" s="261">
        <v>0</v>
      </c>
      <c r="I19" s="261">
        <v>0</v>
      </c>
      <c r="J19" s="261">
        <v>1</v>
      </c>
      <c r="K19" s="261">
        <v>1</v>
      </c>
      <c r="L19" s="261">
        <v>0</v>
      </c>
      <c r="M19" s="261">
        <v>0</v>
      </c>
      <c r="N19" s="261">
        <v>0</v>
      </c>
      <c r="O19" s="261">
        <v>0</v>
      </c>
      <c r="P19" s="261">
        <v>0</v>
      </c>
      <c r="Q19" s="261">
        <v>0</v>
      </c>
      <c r="R19" s="261">
        <v>0</v>
      </c>
      <c r="S19" s="261"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61">
        <v>0</v>
      </c>
      <c r="Z19" s="261">
        <v>0</v>
      </c>
      <c r="AA19" s="261">
        <v>0</v>
      </c>
      <c r="AB19" s="262">
        <v>0</v>
      </c>
      <c r="AC19" s="262">
        <v>0</v>
      </c>
      <c r="AD19" s="262">
        <v>0</v>
      </c>
      <c r="AE19" s="262">
        <v>0</v>
      </c>
      <c r="AF19" s="262">
        <v>0</v>
      </c>
      <c r="AG19" s="262">
        <v>0</v>
      </c>
      <c r="AH19" s="262">
        <v>0</v>
      </c>
      <c r="AI19" s="262">
        <v>0</v>
      </c>
      <c r="AJ19" s="262">
        <v>0</v>
      </c>
      <c r="AK19" s="262">
        <v>0</v>
      </c>
      <c r="AL19" s="262">
        <v>0</v>
      </c>
      <c r="AM19" s="262">
        <v>0</v>
      </c>
      <c r="AN19" s="262">
        <v>0</v>
      </c>
      <c r="AO19" s="262">
        <v>0</v>
      </c>
      <c r="AP19" s="262">
        <v>0</v>
      </c>
      <c r="AQ19" s="262">
        <v>0</v>
      </c>
      <c r="AR19" s="262">
        <v>0</v>
      </c>
      <c r="AS19" s="262">
        <v>0</v>
      </c>
      <c r="AT19" s="262">
        <v>0</v>
      </c>
      <c r="AU19" s="262">
        <v>0</v>
      </c>
      <c r="AV19" s="262">
        <v>0</v>
      </c>
      <c r="AW19" s="262">
        <v>0</v>
      </c>
      <c r="AX19" s="262">
        <v>0</v>
      </c>
      <c r="AY19" s="262">
        <v>0</v>
      </c>
      <c r="AZ19" s="262">
        <v>0</v>
      </c>
      <c r="BA19" s="262">
        <v>0</v>
      </c>
      <c r="BB19" s="262">
        <v>0</v>
      </c>
      <c r="BC19" s="58" t="s">
        <v>54</v>
      </c>
      <c r="BD19" s="58" t="s">
        <v>54</v>
      </c>
      <c r="BE19" s="58" t="s">
        <v>54</v>
      </c>
      <c r="BF19" s="58" t="s">
        <v>54</v>
      </c>
      <c r="BG19" s="58">
        <v>0</v>
      </c>
      <c r="BH19" s="58"/>
    </row>
    <row r="20" spans="1:60" ht="18.75" x14ac:dyDescent="0.3">
      <c r="A20" s="139" t="s">
        <v>85</v>
      </c>
      <c r="B20" s="88">
        <v>22</v>
      </c>
      <c r="C20" s="88">
        <f t="shared" ref="C20:AH20" si="2">C21</f>
        <v>5</v>
      </c>
      <c r="D20" s="88">
        <f t="shared" si="2"/>
        <v>0</v>
      </c>
      <c r="E20" s="88">
        <f t="shared" si="2"/>
        <v>0</v>
      </c>
      <c r="F20" s="88">
        <f t="shared" si="2"/>
        <v>3</v>
      </c>
      <c r="G20" s="88">
        <f t="shared" si="2"/>
        <v>0</v>
      </c>
      <c r="H20" s="88">
        <f t="shared" si="2"/>
        <v>3</v>
      </c>
      <c r="I20" s="88">
        <f t="shared" si="2"/>
        <v>0</v>
      </c>
      <c r="J20" s="88">
        <f t="shared" si="2"/>
        <v>3</v>
      </c>
      <c r="K20" s="88">
        <f t="shared" si="2"/>
        <v>0</v>
      </c>
      <c r="L20" s="88">
        <f t="shared" si="2"/>
        <v>0</v>
      </c>
      <c r="M20" s="88">
        <f t="shared" si="2"/>
        <v>3</v>
      </c>
      <c r="N20" s="88">
        <f t="shared" si="2"/>
        <v>0</v>
      </c>
      <c r="O20" s="88">
        <f t="shared" si="2"/>
        <v>0</v>
      </c>
      <c r="P20" s="88">
        <f t="shared" si="2"/>
        <v>3</v>
      </c>
      <c r="Q20" s="88">
        <f t="shared" si="2"/>
        <v>0</v>
      </c>
      <c r="R20" s="88">
        <f t="shared" si="2"/>
        <v>0</v>
      </c>
      <c r="S20" s="88">
        <f t="shared" si="2"/>
        <v>0</v>
      </c>
      <c r="T20" s="88">
        <f t="shared" si="2"/>
        <v>0</v>
      </c>
      <c r="U20" s="88">
        <f t="shared" si="2"/>
        <v>0</v>
      </c>
      <c r="V20" s="88">
        <f t="shared" si="2"/>
        <v>0</v>
      </c>
      <c r="W20" s="88">
        <f t="shared" si="2"/>
        <v>0</v>
      </c>
      <c r="X20" s="88">
        <f t="shared" si="2"/>
        <v>0</v>
      </c>
      <c r="Y20" s="88">
        <f t="shared" si="2"/>
        <v>1</v>
      </c>
      <c r="Z20" s="88">
        <f t="shared" si="2"/>
        <v>0</v>
      </c>
      <c r="AA20" s="88">
        <f t="shared" si="2"/>
        <v>0</v>
      </c>
      <c r="AB20" s="88">
        <f t="shared" si="2"/>
        <v>0</v>
      </c>
      <c r="AC20" s="88">
        <f t="shared" si="2"/>
        <v>0</v>
      </c>
      <c r="AD20" s="88">
        <f t="shared" si="2"/>
        <v>0</v>
      </c>
      <c r="AE20" s="88">
        <f t="shared" si="2"/>
        <v>0</v>
      </c>
      <c r="AF20" s="88">
        <f t="shared" si="2"/>
        <v>0</v>
      </c>
      <c r="AG20" s="88">
        <f t="shared" si="2"/>
        <v>0</v>
      </c>
      <c r="AH20" s="88">
        <f t="shared" si="2"/>
        <v>0</v>
      </c>
      <c r="AI20" s="88">
        <f t="shared" ref="AI20:BN20" si="3">AI21</f>
        <v>0</v>
      </c>
      <c r="AJ20" s="88">
        <f t="shared" si="3"/>
        <v>0</v>
      </c>
      <c r="AK20" s="88">
        <f t="shared" si="3"/>
        <v>0</v>
      </c>
      <c r="AL20" s="88">
        <f t="shared" si="3"/>
        <v>0</v>
      </c>
      <c r="AM20" s="88">
        <f t="shared" si="3"/>
        <v>0</v>
      </c>
      <c r="AN20" s="88">
        <f t="shared" si="3"/>
        <v>0</v>
      </c>
      <c r="AO20" s="88">
        <f t="shared" si="3"/>
        <v>0</v>
      </c>
      <c r="AP20" s="88">
        <f t="shared" si="3"/>
        <v>0</v>
      </c>
      <c r="AQ20" s="88">
        <f t="shared" si="3"/>
        <v>0</v>
      </c>
      <c r="AR20" s="88">
        <f t="shared" si="3"/>
        <v>0</v>
      </c>
      <c r="AS20" s="88">
        <f t="shared" si="3"/>
        <v>0</v>
      </c>
      <c r="AT20" s="88">
        <f t="shared" si="3"/>
        <v>0</v>
      </c>
      <c r="AU20" s="88">
        <f t="shared" si="3"/>
        <v>0</v>
      </c>
      <c r="AV20" s="88">
        <f t="shared" si="3"/>
        <v>0</v>
      </c>
      <c r="AW20" s="88">
        <f t="shared" si="3"/>
        <v>0</v>
      </c>
      <c r="AX20" s="88">
        <f t="shared" si="3"/>
        <v>0</v>
      </c>
      <c r="AY20" s="88">
        <f t="shared" si="3"/>
        <v>0</v>
      </c>
      <c r="AZ20" s="88">
        <f t="shared" si="3"/>
        <v>0</v>
      </c>
      <c r="BA20" s="88">
        <f t="shared" si="3"/>
        <v>0</v>
      </c>
      <c r="BB20" s="88">
        <f t="shared" si="3"/>
        <v>0</v>
      </c>
      <c r="BC20" s="69"/>
      <c r="BD20" s="69"/>
      <c r="BE20" s="69"/>
      <c r="BF20" s="69"/>
      <c r="BG20" s="69"/>
      <c r="BH20" s="69"/>
    </row>
    <row r="21" spans="1:60" ht="30.75" x14ac:dyDescent="0.3">
      <c r="A21" s="265" t="s">
        <v>577</v>
      </c>
      <c r="B21" s="266">
        <v>22</v>
      </c>
      <c r="C21" s="267">
        <v>5</v>
      </c>
      <c r="D21" s="267">
        <v>0</v>
      </c>
      <c r="E21" s="267">
        <v>0</v>
      </c>
      <c r="F21" s="267">
        <v>3</v>
      </c>
      <c r="G21" s="267">
        <v>0</v>
      </c>
      <c r="H21" s="267">
        <v>3</v>
      </c>
      <c r="I21" s="267">
        <v>0</v>
      </c>
      <c r="J21" s="267">
        <v>3</v>
      </c>
      <c r="K21" s="267">
        <v>0</v>
      </c>
      <c r="L21" s="267">
        <v>0</v>
      </c>
      <c r="M21" s="267">
        <v>3</v>
      </c>
      <c r="N21" s="267">
        <v>0</v>
      </c>
      <c r="O21" s="267">
        <v>0</v>
      </c>
      <c r="P21" s="267">
        <v>3</v>
      </c>
      <c r="Q21" s="267">
        <v>0</v>
      </c>
      <c r="R21" s="267">
        <v>0</v>
      </c>
      <c r="S21" s="267">
        <v>0</v>
      </c>
      <c r="T21" s="267">
        <v>0</v>
      </c>
      <c r="U21" s="267">
        <v>0</v>
      </c>
      <c r="V21" s="267">
        <v>0</v>
      </c>
      <c r="W21" s="267">
        <v>0</v>
      </c>
      <c r="X21" s="267">
        <v>0</v>
      </c>
      <c r="Y21" s="267">
        <v>1</v>
      </c>
      <c r="Z21" s="267">
        <v>0</v>
      </c>
      <c r="AA21" s="267">
        <v>0</v>
      </c>
      <c r="AB21" s="268">
        <v>0</v>
      </c>
      <c r="AC21" s="268">
        <v>0</v>
      </c>
      <c r="AD21" s="268">
        <v>0</v>
      </c>
      <c r="AE21" s="268">
        <v>0</v>
      </c>
      <c r="AF21" s="268">
        <v>0</v>
      </c>
      <c r="AG21" s="268">
        <v>0</v>
      </c>
      <c r="AH21" s="268">
        <v>0</v>
      </c>
      <c r="AI21" s="268">
        <v>0</v>
      </c>
      <c r="AJ21" s="268">
        <v>0</v>
      </c>
      <c r="AK21" s="268">
        <v>0</v>
      </c>
      <c r="AL21" s="268">
        <v>0</v>
      </c>
      <c r="AM21" s="268">
        <v>0</v>
      </c>
      <c r="AN21" s="268">
        <v>0</v>
      </c>
      <c r="AO21" s="268">
        <v>0</v>
      </c>
      <c r="AP21" s="268">
        <v>0</v>
      </c>
      <c r="AQ21" s="268">
        <v>0</v>
      </c>
      <c r="AR21" s="268">
        <v>0</v>
      </c>
      <c r="AS21" s="268">
        <v>0</v>
      </c>
      <c r="AT21" s="268">
        <v>0</v>
      </c>
      <c r="AU21" s="268">
        <v>0</v>
      </c>
      <c r="AV21" s="268">
        <v>0</v>
      </c>
      <c r="AW21" s="268">
        <v>0</v>
      </c>
      <c r="AX21" s="268">
        <v>0</v>
      </c>
      <c r="AY21" s="268">
        <v>0</v>
      </c>
      <c r="AZ21" s="268">
        <v>0</v>
      </c>
      <c r="BA21" s="268">
        <v>0</v>
      </c>
      <c r="BB21" s="268">
        <v>0</v>
      </c>
      <c r="BC21" s="69" t="s">
        <v>54</v>
      </c>
      <c r="BD21" s="69" t="s">
        <v>54</v>
      </c>
      <c r="BE21" s="69" t="s">
        <v>54</v>
      </c>
      <c r="BF21" s="69" t="s">
        <v>54</v>
      </c>
      <c r="BG21" s="69">
        <v>0</v>
      </c>
      <c r="BH21" s="69">
        <v>0</v>
      </c>
    </row>
    <row r="22" spans="1:60" ht="18.75" x14ac:dyDescent="0.3">
      <c r="A22" s="139" t="s">
        <v>90</v>
      </c>
      <c r="B22" s="88">
        <f>B23+B24</f>
        <v>20</v>
      </c>
      <c r="C22" s="88">
        <f>C23+C24</f>
        <v>8</v>
      </c>
      <c r="D22" s="88">
        <f>D23+D24</f>
        <v>0</v>
      </c>
      <c r="E22" s="88">
        <v>2</v>
      </c>
      <c r="F22" s="88">
        <v>0</v>
      </c>
      <c r="G22" s="88">
        <f t="shared" ref="G22:BB22" si="4">G23+G24</f>
        <v>0</v>
      </c>
      <c r="H22" s="88">
        <f t="shared" si="4"/>
        <v>1</v>
      </c>
      <c r="I22" s="88">
        <f t="shared" si="4"/>
        <v>0</v>
      </c>
      <c r="J22" s="88">
        <f t="shared" si="4"/>
        <v>0</v>
      </c>
      <c r="K22" s="88">
        <f t="shared" si="4"/>
        <v>0</v>
      </c>
      <c r="L22" s="88">
        <f t="shared" si="4"/>
        <v>0</v>
      </c>
      <c r="M22" s="88">
        <f t="shared" si="4"/>
        <v>2</v>
      </c>
      <c r="N22" s="88">
        <f t="shared" si="4"/>
        <v>0</v>
      </c>
      <c r="O22" s="88">
        <f t="shared" si="4"/>
        <v>0</v>
      </c>
      <c r="P22" s="88">
        <f t="shared" si="4"/>
        <v>0</v>
      </c>
      <c r="Q22" s="88">
        <f t="shared" si="4"/>
        <v>0</v>
      </c>
      <c r="R22" s="88">
        <f t="shared" si="4"/>
        <v>0</v>
      </c>
      <c r="S22" s="88">
        <f t="shared" si="4"/>
        <v>0</v>
      </c>
      <c r="T22" s="88">
        <f t="shared" si="4"/>
        <v>0</v>
      </c>
      <c r="U22" s="88">
        <f t="shared" si="4"/>
        <v>0</v>
      </c>
      <c r="V22" s="88">
        <f t="shared" si="4"/>
        <v>0</v>
      </c>
      <c r="W22" s="88">
        <f t="shared" si="4"/>
        <v>0</v>
      </c>
      <c r="X22" s="88">
        <f t="shared" si="4"/>
        <v>0</v>
      </c>
      <c r="Y22" s="88">
        <f t="shared" si="4"/>
        <v>0</v>
      </c>
      <c r="Z22" s="88">
        <f t="shared" si="4"/>
        <v>0</v>
      </c>
      <c r="AA22" s="88">
        <f t="shared" si="4"/>
        <v>0</v>
      </c>
      <c r="AB22" s="88">
        <f t="shared" si="4"/>
        <v>2</v>
      </c>
      <c r="AC22" s="88">
        <f t="shared" si="4"/>
        <v>0</v>
      </c>
      <c r="AD22" s="88">
        <f t="shared" si="4"/>
        <v>1</v>
      </c>
      <c r="AE22" s="88">
        <f t="shared" si="4"/>
        <v>0</v>
      </c>
      <c r="AF22" s="88">
        <f t="shared" si="4"/>
        <v>0</v>
      </c>
      <c r="AG22" s="88">
        <f t="shared" si="4"/>
        <v>0</v>
      </c>
      <c r="AH22" s="88">
        <f t="shared" si="4"/>
        <v>0</v>
      </c>
      <c r="AI22" s="88">
        <f t="shared" si="4"/>
        <v>0</v>
      </c>
      <c r="AJ22" s="88">
        <f t="shared" si="4"/>
        <v>0</v>
      </c>
      <c r="AK22" s="88">
        <f t="shared" si="4"/>
        <v>0</v>
      </c>
      <c r="AL22" s="88">
        <f t="shared" si="4"/>
        <v>0</v>
      </c>
      <c r="AM22" s="88">
        <f t="shared" si="4"/>
        <v>0</v>
      </c>
      <c r="AN22" s="88">
        <f t="shared" si="4"/>
        <v>0</v>
      </c>
      <c r="AO22" s="88">
        <f t="shared" si="4"/>
        <v>0</v>
      </c>
      <c r="AP22" s="88">
        <f t="shared" si="4"/>
        <v>0</v>
      </c>
      <c r="AQ22" s="88">
        <f t="shared" si="4"/>
        <v>0</v>
      </c>
      <c r="AR22" s="88">
        <f t="shared" si="4"/>
        <v>0</v>
      </c>
      <c r="AS22" s="88">
        <f t="shared" si="4"/>
        <v>0</v>
      </c>
      <c r="AT22" s="88">
        <f t="shared" si="4"/>
        <v>0</v>
      </c>
      <c r="AU22" s="88">
        <f t="shared" si="4"/>
        <v>0</v>
      </c>
      <c r="AV22" s="88">
        <f t="shared" si="4"/>
        <v>0</v>
      </c>
      <c r="AW22" s="88">
        <f t="shared" si="4"/>
        <v>0</v>
      </c>
      <c r="AX22" s="88">
        <f t="shared" si="4"/>
        <v>0</v>
      </c>
      <c r="AY22" s="88">
        <f t="shared" si="4"/>
        <v>0</v>
      </c>
      <c r="AZ22" s="88">
        <f t="shared" si="4"/>
        <v>0</v>
      </c>
      <c r="BA22" s="88">
        <f t="shared" si="4"/>
        <v>0</v>
      </c>
      <c r="BB22" s="88">
        <f t="shared" si="4"/>
        <v>0</v>
      </c>
      <c r="BC22" s="69"/>
      <c r="BD22" s="69"/>
      <c r="BE22" s="69"/>
      <c r="BF22" s="69"/>
      <c r="BG22" s="69"/>
      <c r="BH22" s="69"/>
    </row>
    <row r="23" spans="1:60" ht="18.75" x14ac:dyDescent="0.3">
      <c r="A23" s="259" t="s">
        <v>578</v>
      </c>
      <c r="B23" s="266">
        <v>11</v>
      </c>
      <c r="C23" s="267">
        <v>2</v>
      </c>
      <c r="D23" s="267">
        <v>0</v>
      </c>
      <c r="E23" s="267">
        <v>2</v>
      </c>
      <c r="F23" s="267">
        <v>0</v>
      </c>
      <c r="G23" s="267">
        <v>0</v>
      </c>
      <c r="H23" s="267">
        <v>1</v>
      </c>
      <c r="I23" s="267">
        <v>0</v>
      </c>
      <c r="J23" s="267">
        <v>0</v>
      </c>
      <c r="K23" s="267">
        <v>0</v>
      </c>
      <c r="L23" s="267">
        <v>0</v>
      </c>
      <c r="M23" s="267">
        <v>2</v>
      </c>
      <c r="N23" s="267">
        <v>0</v>
      </c>
      <c r="O23" s="267">
        <v>0</v>
      </c>
      <c r="P23" s="267">
        <v>0</v>
      </c>
      <c r="Q23" s="267">
        <v>0</v>
      </c>
      <c r="R23" s="267">
        <v>0</v>
      </c>
      <c r="S23" s="267">
        <v>0</v>
      </c>
      <c r="T23" s="267">
        <v>0</v>
      </c>
      <c r="U23" s="267">
        <v>0</v>
      </c>
      <c r="V23" s="267">
        <v>0</v>
      </c>
      <c r="W23" s="267">
        <v>0</v>
      </c>
      <c r="X23" s="267">
        <v>0</v>
      </c>
      <c r="Y23" s="267">
        <v>0</v>
      </c>
      <c r="Z23" s="267">
        <v>0</v>
      </c>
      <c r="AA23" s="267">
        <v>0</v>
      </c>
      <c r="AB23" s="268">
        <v>2</v>
      </c>
      <c r="AC23" s="268">
        <v>0</v>
      </c>
      <c r="AD23" s="268">
        <v>1</v>
      </c>
      <c r="AE23" s="268">
        <v>0</v>
      </c>
      <c r="AF23" s="268">
        <v>0</v>
      </c>
      <c r="AG23" s="268">
        <v>0</v>
      </c>
      <c r="AH23" s="268">
        <v>0</v>
      </c>
      <c r="AI23" s="268">
        <v>0</v>
      </c>
      <c r="AJ23" s="268">
        <v>0</v>
      </c>
      <c r="AK23" s="268">
        <v>0</v>
      </c>
      <c r="AL23" s="268">
        <v>0</v>
      </c>
      <c r="AM23" s="268">
        <v>0</v>
      </c>
      <c r="AN23" s="268">
        <v>0</v>
      </c>
      <c r="AO23" s="268">
        <v>0</v>
      </c>
      <c r="AP23" s="268">
        <v>0</v>
      </c>
      <c r="AQ23" s="268">
        <v>0</v>
      </c>
      <c r="AR23" s="268">
        <v>0</v>
      </c>
      <c r="AS23" s="268">
        <v>0</v>
      </c>
      <c r="AT23" s="268">
        <v>0</v>
      </c>
      <c r="AU23" s="268">
        <v>0</v>
      </c>
      <c r="AV23" s="268">
        <v>0</v>
      </c>
      <c r="AW23" s="268">
        <v>0</v>
      </c>
      <c r="AX23" s="268">
        <v>0</v>
      </c>
      <c r="AY23" s="268">
        <v>0</v>
      </c>
      <c r="AZ23" s="268">
        <v>0</v>
      </c>
      <c r="BA23" s="268">
        <v>0</v>
      </c>
      <c r="BB23" s="268">
        <v>0</v>
      </c>
      <c r="BC23" s="69" t="s">
        <v>54</v>
      </c>
      <c r="BD23" s="69" t="s">
        <v>54</v>
      </c>
      <c r="BE23" s="69" t="s">
        <v>54</v>
      </c>
      <c r="BF23" s="69" t="s">
        <v>57</v>
      </c>
      <c r="BG23" s="69">
        <v>0</v>
      </c>
      <c r="BH23" s="69">
        <v>0</v>
      </c>
    </row>
    <row r="24" spans="1:60" ht="18.75" x14ac:dyDescent="0.3">
      <c r="A24" s="259" t="s">
        <v>579</v>
      </c>
      <c r="B24" s="266">
        <v>9</v>
      </c>
      <c r="C24" s="267">
        <v>6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0</v>
      </c>
      <c r="K24" s="267">
        <v>0</v>
      </c>
      <c r="L24" s="267">
        <v>0</v>
      </c>
      <c r="M24" s="267">
        <v>0</v>
      </c>
      <c r="N24" s="267">
        <v>0</v>
      </c>
      <c r="O24" s="267">
        <v>0</v>
      </c>
      <c r="P24" s="267">
        <v>0</v>
      </c>
      <c r="Q24" s="267">
        <v>0</v>
      </c>
      <c r="R24" s="267">
        <v>0</v>
      </c>
      <c r="S24" s="267">
        <v>0</v>
      </c>
      <c r="T24" s="267">
        <v>0</v>
      </c>
      <c r="U24" s="267">
        <v>0</v>
      </c>
      <c r="V24" s="267">
        <v>0</v>
      </c>
      <c r="W24" s="267">
        <v>0</v>
      </c>
      <c r="X24" s="267">
        <v>0</v>
      </c>
      <c r="Y24" s="267">
        <v>0</v>
      </c>
      <c r="Z24" s="267">
        <v>0</v>
      </c>
      <c r="AA24" s="267">
        <v>0</v>
      </c>
      <c r="AB24" s="268">
        <v>0</v>
      </c>
      <c r="AC24" s="268">
        <v>0</v>
      </c>
      <c r="AD24" s="268">
        <v>0</v>
      </c>
      <c r="AE24" s="268">
        <v>0</v>
      </c>
      <c r="AF24" s="268">
        <v>0</v>
      </c>
      <c r="AG24" s="268">
        <v>0</v>
      </c>
      <c r="AH24" s="268">
        <v>0</v>
      </c>
      <c r="AI24" s="268">
        <v>0</v>
      </c>
      <c r="AJ24" s="268">
        <v>0</v>
      </c>
      <c r="AK24" s="268">
        <v>0</v>
      </c>
      <c r="AL24" s="268">
        <v>0</v>
      </c>
      <c r="AM24" s="268">
        <v>0</v>
      </c>
      <c r="AN24" s="268">
        <v>0</v>
      </c>
      <c r="AO24" s="268">
        <v>0</v>
      </c>
      <c r="AP24" s="268">
        <v>0</v>
      </c>
      <c r="AQ24" s="268">
        <v>0</v>
      </c>
      <c r="AR24" s="268">
        <v>0</v>
      </c>
      <c r="AS24" s="268">
        <v>0</v>
      </c>
      <c r="AT24" s="268">
        <v>0</v>
      </c>
      <c r="AU24" s="268">
        <v>0</v>
      </c>
      <c r="AV24" s="268">
        <v>0</v>
      </c>
      <c r="AW24" s="268">
        <v>0</v>
      </c>
      <c r="AX24" s="268">
        <v>0</v>
      </c>
      <c r="AY24" s="268">
        <v>0</v>
      </c>
      <c r="AZ24" s="268">
        <v>0</v>
      </c>
      <c r="BA24" s="268">
        <v>0</v>
      </c>
      <c r="BB24" s="268">
        <v>0</v>
      </c>
      <c r="BC24" s="69" t="s">
        <v>54</v>
      </c>
      <c r="BD24" s="69" t="s">
        <v>54</v>
      </c>
      <c r="BE24" s="69" t="s">
        <v>54</v>
      </c>
      <c r="BF24" s="69" t="s">
        <v>54</v>
      </c>
      <c r="BG24" s="69">
        <v>0</v>
      </c>
      <c r="BH24" s="69">
        <v>0</v>
      </c>
    </row>
    <row r="25" spans="1:60" ht="18.75" x14ac:dyDescent="0.3">
      <c r="A25" s="141" t="s">
        <v>93</v>
      </c>
      <c r="B25" s="88">
        <f t="shared" ref="B25:AG25" si="5">B22+B20+B10</f>
        <v>223</v>
      </c>
      <c r="C25" s="88">
        <f t="shared" si="5"/>
        <v>51</v>
      </c>
      <c r="D25" s="88">
        <f t="shared" si="5"/>
        <v>4</v>
      </c>
      <c r="E25" s="88">
        <f t="shared" si="5"/>
        <v>8</v>
      </c>
      <c r="F25" s="88">
        <f t="shared" si="5"/>
        <v>11</v>
      </c>
      <c r="G25" s="88">
        <f t="shared" si="5"/>
        <v>5</v>
      </c>
      <c r="H25" s="88">
        <f t="shared" si="5"/>
        <v>27</v>
      </c>
      <c r="I25" s="88">
        <f t="shared" si="5"/>
        <v>4</v>
      </c>
      <c r="J25" s="88">
        <f t="shared" si="5"/>
        <v>13</v>
      </c>
      <c r="K25" s="88">
        <f t="shared" si="5"/>
        <v>3</v>
      </c>
      <c r="L25" s="88">
        <f t="shared" si="5"/>
        <v>6</v>
      </c>
      <c r="M25" s="88">
        <f t="shared" si="5"/>
        <v>7</v>
      </c>
      <c r="N25" s="88">
        <f t="shared" si="5"/>
        <v>0</v>
      </c>
      <c r="O25" s="88">
        <f t="shared" si="5"/>
        <v>4</v>
      </c>
      <c r="P25" s="88">
        <f t="shared" si="5"/>
        <v>16</v>
      </c>
      <c r="Q25" s="88">
        <f t="shared" si="5"/>
        <v>1</v>
      </c>
      <c r="R25" s="88">
        <f t="shared" si="5"/>
        <v>4</v>
      </c>
      <c r="S25" s="88">
        <f t="shared" si="5"/>
        <v>0</v>
      </c>
      <c r="T25" s="88">
        <f t="shared" si="5"/>
        <v>0</v>
      </c>
      <c r="U25" s="88">
        <f t="shared" si="5"/>
        <v>0</v>
      </c>
      <c r="V25" s="88">
        <f t="shared" si="5"/>
        <v>1</v>
      </c>
      <c r="W25" s="88">
        <f t="shared" si="5"/>
        <v>1</v>
      </c>
      <c r="X25" s="88">
        <f t="shared" si="5"/>
        <v>5</v>
      </c>
      <c r="Y25" s="88">
        <f t="shared" si="5"/>
        <v>6</v>
      </c>
      <c r="Z25" s="88">
        <f t="shared" si="5"/>
        <v>1</v>
      </c>
      <c r="AA25" s="88">
        <f t="shared" si="5"/>
        <v>1</v>
      </c>
      <c r="AB25" s="88">
        <f t="shared" si="5"/>
        <v>8</v>
      </c>
      <c r="AC25" s="88">
        <f t="shared" si="5"/>
        <v>3</v>
      </c>
      <c r="AD25" s="88">
        <f t="shared" si="5"/>
        <v>3</v>
      </c>
      <c r="AE25" s="88">
        <f t="shared" si="5"/>
        <v>1</v>
      </c>
      <c r="AF25" s="88">
        <f t="shared" si="5"/>
        <v>3</v>
      </c>
      <c r="AG25" s="88">
        <f t="shared" si="5"/>
        <v>0</v>
      </c>
      <c r="AH25" s="88">
        <f t="shared" ref="AH25:BB25" si="6">AH22+AH20+AH10</f>
        <v>0</v>
      </c>
      <c r="AI25" s="88">
        <f t="shared" si="6"/>
        <v>0</v>
      </c>
      <c r="AJ25" s="88">
        <f t="shared" si="6"/>
        <v>0</v>
      </c>
      <c r="AK25" s="88">
        <f t="shared" si="6"/>
        <v>0</v>
      </c>
      <c r="AL25" s="88">
        <f t="shared" si="6"/>
        <v>0</v>
      </c>
      <c r="AM25" s="88">
        <f t="shared" si="6"/>
        <v>0</v>
      </c>
      <c r="AN25" s="88">
        <f t="shared" si="6"/>
        <v>2</v>
      </c>
      <c r="AO25" s="88">
        <f t="shared" si="6"/>
        <v>2</v>
      </c>
      <c r="AP25" s="88">
        <f t="shared" si="6"/>
        <v>0</v>
      </c>
      <c r="AQ25" s="88">
        <f t="shared" si="6"/>
        <v>0</v>
      </c>
      <c r="AR25" s="88">
        <f t="shared" si="6"/>
        <v>0</v>
      </c>
      <c r="AS25" s="88">
        <f t="shared" si="6"/>
        <v>0</v>
      </c>
      <c r="AT25" s="88">
        <f t="shared" si="6"/>
        <v>0</v>
      </c>
      <c r="AU25" s="88">
        <f t="shared" si="6"/>
        <v>0</v>
      </c>
      <c r="AV25" s="88">
        <f t="shared" si="6"/>
        <v>0</v>
      </c>
      <c r="AW25" s="88">
        <f t="shared" si="6"/>
        <v>0</v>
      </c>
      <c r="AX25" s="88">
        <f t="shared" si="6"/>
        <v>0</v>
      </c>
      <c r="AY25" s="88">
        <f t="shared" si="6"/>
        <v>0</v>
      </c>
      <c r="AZ25" s="88">
        <f t="shared" si="6"/>
        <v>0</v>
      </c>
      <c r="BA25" s="88">
        <f t="shared" si="6"/>
        <v>0</v>
      </c>
      <c r="BB25" s="88">
        <f t="shared" si="6"/>
        <v>3</v>
      </c>
      <c r="BC25" s="69"/>
      <c r="BD25" s="69"/>
      <c r="BE25" s="69"/>
      <c r="BF25" s="69"/>
      <c r="BG25" s="69"/>
      <c r="BH25" s="69"/>
    </row>
    <row r="26" spans="1:60" x14ac:dyDescent="0.25">
      <c r="A26" s="44"/>
      <c r="B26" s="44"/>
      <c r="C26" s="44"/>
      <c r="D26" s="44"/>
      <c r="E26" s="44"/>
      <c r="F26" s="44"/>
      <c r="G26" s="44"/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</row>
    <row r="27" spans="1:60" x14ac:dyDescent="0.25">
      <c r="A27" s="99"/>
      <c r="B27" s="99"/>
      <c r="C27" s="99"/>
      <c r="D27" s="99"/>
      <c r="E27" s="99"/>
      <c r="F27" s="99"/>
      <c r="G27" s="99"/>
      <c r="H27" s="99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x14ac:dyDescent="0.25">
      <c r="A28" s="454" t="s">
        <v>94</v>
      </c>
      <c r="B28" s="454"/>
      <c r="C28" s="101"/>
      <c r="D28" s="101"/>
      <c r="E28" s="102" t="s">
        <v>95</v>
      </c>
      <c r="F28" s="102" t="s">
        <v>95</v>
      </c>
      <c r="G28" s="102" t="s">
        <v>95</v>
      </c>
      <c r="H28" s="102" t="s">
        <v>95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101"/>
      <c r="B29" s="101"/>
      <c r="C29" s="101"/>
      <c r="D29" s="101"/>
      <c r="E29" s="455" t="s">
        <v>96</v>
      </c>
      <c r="F29" s="455"/>
      <c r="G29" s="455"/>
      <c r="H29" s="455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456" t="s">
        <v>95</v>
      </c>
      <c r="B30" s="456"/>
      <c r="C30" s="456"/>
      <c r="D30" s="456"/>
      <c r="E30" s="456"/>
      <c r="F30" s="456"/>
      <c r="G30" s="456"/>
      <c r="H30" s="456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455" t="s">
        <v>97</v>
      </c>
      <c r="B31" s="455"/>
      <c r="C31" s="455"/>
      <c r="D31" s="455"/>
      <c r="E31" s="455"/>
      <c r="F31" s="455"/>
      <c r="G31" s="103"/>
      <c r="H31" s="103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104"/>
      <c r="B32" s="104"/>
      <c r="C32" s="104"/>
      <c r="D32" s="104"/>
      <c r="E32" s="104"/>
      <c r="F32" s="104"/>
      <c r="G32" s="104"/>
      <c r="H32" s="10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04"/>
      <c r="B33" s="104"/>
      <c r="C33" s="104"/>
      <c r="D33" s="104"/>
      <c r="E33" s="104"/>
      <c r="F33" s="104"/>
      <c r="G33" s="104"/>
      <c r="H33" s="10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04"/>
      <c r="B34" s="104"/>
      <c r="C34" s="104"/>
      <c r="D34" s="104"/>
      <c r="E34" s="104"/>
      <c r="F34" s="104"/>
      <c r="G34" s="104"/>
      <c r="H34" s="10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"/>
      <c r="B35" s="1"/>
      <c r="C35" s="1"/>
      <c r="D35" s="1"/>
      <c r="E35" s="1"/>
      <c r="F35" s="1"/>
      <c r="G35" s="1"/>
      <c r="H35" s="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1"/>
      <c r="B36" s="1"/>
      <c r="C36" s="1"/>
      <c r="D36" s="1"/>
      <c r="E36" s="1"/>
      <c r="F36" s="1"/>
      <c r="G36" s="1"/>
      <c r="H36" s="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</sheetData>
  <mergeCells count="65">
    <mergeCell ref="A28:B28"/>
    <mergeCell ref="E29:H29"/>
    <mergeCell ref="A30:H30"/>
    <mergeCell ref="A31:F31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0F00-000000000000}"/>
    <hyperlink ref="BD11" r:id="rId2" xr:uid="{00000000-0004-0000-0F00-000001000000}"/>
    <hyperlink ref="BE11" r:id="rId3" xr:uid="{00000000-0004-0000-0F00-000002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H4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2" customWidth="1"/>
    <col min="2" max="2" width="15.42578125" customWidth="1"/>
    <col min="3" max="53" width="12.5703125" bestFit="1"/>
    <col min="54" max="54" width="16.5703125" customWidth="1"/>
    <col min="55" max="55" width="34.5703125" customWidth="1"/>
    <col min="56" max="56" width="24" customWidth="1"/>
    <col min="57" max="57" width="40" customWidth="1"/>
    <col min="58" max="58" width="19.7109375" customWidth="1"/>
    <col min="59" max="59" width="25.42578125" customWidth="1"/>
    <col min="60" max="60" width="16.7109375" customWidth="1"/>
  </cols>
  <sheetData>
    <row r="1" spans="1:60" ht="28.9" customHeight="1" x14ac:dyDescent="0.25">
      <c r="A1" s="394" t="s">
        <v>580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2.15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20.45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28.15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20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258" t="s">
        <v>74</v>
      </c>
      <c r="B10" s="74">
        <f t="shared" ref="B10:AG10" si="0">B11+B12+B13+B14+B15+B16+B17+B18+B19+B20+B21+B22+B23</f>
        <v>229</v>
      </c>
      <c r="C10" s="74">
        <f t="shared" si="0"/>
        <v>36</v>
      </c>
      <c r="D10" s="74">
        <f t="shared" si="0"/>
        <v>6</v>
      </c>
      <c r="E10" s="74">
        <f t="shared" si="0"/>
        <v>6</v>
      </c>
      <c r="F10" s="74">
        <f t="shared" si="0"/>
        <v>13</v>
      </c>
      <c r="G10" s="74">
        <f t="shared" si="0"/>
        <v>11</v>
      </c>
      <c r="H10" s="74">
        <f t="shared" si="0"/>
        <v>28</v>
      </c>
      <c r="I10" s="74">
        <f t="shared" si="0"/>
        <v>2</v>
      </c>
      <c r="J10" s="74">
        <f t="shared" si="0"/>
        <v>6</v>
      </c>
      <c r="K10" s="74">
        <f t="shared" si="0"/>
        <v>6</v>
      </c>
      <c r="L10" s="74">
        <f t="shared" si="0"/>
        <v>7</v>
      </c>
      <c r="M10" s="74">
        <f t="shared" si="0"/>
        <v>4</v>
      </c>
      <c r="N10" s="74">
        <f t="shared" si="0"/>
        <v>2</v>
      </c>
      <c r="O10" s="74">
        <f t="shared" si="0"/>
        <v>15</v>
      </c>
      <c r="P10" s="74">
        <f t="shared" si="0"/>
        <v>13</v>
      </c>
      <c r="Q10" s="74">
        <f t="shared" si="0"/>
        <v>2</v>
      </c>
      <c r="R10" s="74">
        <f t="shared" si="0"/>
        <v>3</v>
      </c>
      <c r="S10" s="74">
        <f t="shared" si="0"/>
        <v>4</v>
      </c>
      <c r="T10" s="74">
        <f t="shared" si="0"/>
        <v>11</v>
      </c>
      <c r="U10" s="74">
        <f t="shared" si="0"/>
        <v>3</v>
      </c>
      <c r="V10" s="74">
        <f t="shared" si="0"/>
        <v>12</v>
      </c>
      <c r="W10" s="74">
        <f t="shared" si="0"/>
        <v>6</v>
      </c>
      <c r="X10" s="74">
        <f t="shared" si="0"/>
        <v>17</v>
      </c>
      <c r="Y10" s="74">
        <f t="shared" si="0"/>
        <v>13</v>
      </c>
      <c r="Z10" s="74">
        <f t="shared" si="0"/>
        <v>11</v>
      </c>
      <c r="AA10" s="74">
        <f t="shared" si="0"/>
        <v>2</v>
      </c>
      <c r="AB10" s="74">
        <f t="shared" si="0"/>
        <v>15</v>
      </c>
      <c r="AC10" s="74">
        <f t="shared" si="0"/>
        <v>11</v>
      </c>
      <c r="AD10" s="74">
        <f t="shared" si="0"/>
        <v>2</v>
      </c>
      <c r="AE10" s="74">
        <f t="shared" si="0"/>
        <v>2</v>
      </c>
      <c r="AF10" s="74">
        <f t="shared" si="0"/>
        <v>2</v>
      </c>
      <c r="AG10" s="74">
        <f t="shared" si="0"/>
        <v>4</v>
      </c>
      <c r="AH10" s="74">
        <f t="shared" ref="AH10:BM10" si="1">AH11+AH12+AH13+AH14+AH15+AH16+AH17+AH18+AH19+AH20+AH21+AH22+AH23</f>
        <v>4</v>
      </c>
      <c r="AI10" s="74">
        <f t="shared" si="1"/>
        <v>0</v>
      </c>
      <c r="AJ10" s="74">
        <f t="shared" si="1"/>
        <v>8</v>
      </c>
      <c r="AK10" s="74">
        <f t="shared" si="1"/>
        <v>10</v>
      </c>
      <c r="AL10" s="74">
        <f t="shared" si="1"/>
        <v>5</v>
      </c>
      <c r="AM10" s="74">
        <f t="shared" si="1"/>
        <v>4</v>
      </c>
      <c r="AN10" s="74">
        <f t="shared" si="1"/>
        <v>8</v>
      </c>
      <c r="AO10" s="74">
        <f t="shared" si="1"/>
        <v>6</v>
      </c>
      <c r="AP10" s="74">
        <f t="shared" si="1"/>
        <v>12</v>
      </c>
      <c r="AQ10" s="74">
        <f t="shared" si="1"/>
        <v>10</v>
      </c>
      <c r="AR10" s="74">
        <f t="shared" si="1"/>
        <v>9</v>
      </c>
      <c r="AS10" s="74">
        <f t="shared" si="1"/>
        <v>5</v>
      </c>
      <c r="AT10" s="74">
        <f t="shared" si="1"/>
        <v>6</v>
      </c>
      <c r="AU10" s="74">
        <f t="shared" si="1"/>
        <v>7</v>
      </c>
      <c r="AV10" s="74">
        <f t="shared" si="1"/>
        <v>4</v>
      </c>
      <c r="AW10" s="74">
        <f t="shared" si="1"/>
        <v>3</v>
      </c>
      <c r="AX10" s="74">
        <f t="shared" si="1"/>
        <v>2</v>
      </c>
      <c r="AY10" s="74">
        <f t="shared" si="1"/>
        <v>0</v>
      </c>
      <c r="AZ10" s="74">
        <f t="shared" si="1"/>
        <v>0</v>
      </c>
      <c r="BA10" s="74">
        <f t="shared" si="1"/>
        <v>0</v>
      </c>
      <c r="BB10" s="74">
        <f t="shared" si="1"/>
        <v>2</v>
      </c>
      <c r="BC10" s="58"/>
      <c r="BD10" s="58"/>
      <c r="BE10" s="58"/>
      <c r="BF10" s="58"/>
      <c r="BG10" s="58"/>
      <c r="BH10" s="58"/>
    </row>
    <row r="11" spans="1:60" ht="18.75" x14ac:dyDescent="0.3">
      <c r="A11" s="269" t="s">
        <v>581</v>
      </c>
      <c r="B11" s="260">
        <v>49</v>
      </c>
      <c r="C11" s="261">
        <v>19</v>
      </c>
      <c r="D11" s="261">
        <v>1</v>
      </c>
      <c r="E11" s="261">
        <v>1</v>
      </c>
      <c r="F11" s="261">
        <v>6</v>
      </c>
      <c r="G11" s="261">
        <v>4</v>
      </c>
      <c r="H11" s="261">
        <v>16</v>
      </c>
      <c r="I11" s="261">
        <v>1</v>
      </c>
      <c r="J11" s="261">
        <v>2</v>
      </c>
      <c r="K11" s="261">
        <v>3</v>
      </c>
      <c r="L11" s="261">
        <v>1</v>
      </c>
      <c r="M11" s="261">
        <v>3</v>
      </c>
      <c r="N11" s="261">
        <v>2</v>
      </c>
      <c r="O11" s="261">
        <v>5</v>
      </c>
      <c r="P11" s="261">
        <v>11</v>
      </c>
      <c r="Q11" s="261">
        <v>2</v>
      </c>
      <c r="R11" s="261">
        <v>2</v>
      </c>
      <c r="S11" s="261">
        <v>0</v>
      </c>
      <c r="T11" s="261">
        <v>1</v>
      </c>
      <c r="U11" s="261">
        <v>1</v>
      </c>
      <c r="V11" s="261">
        <v>2</v>
      </c>
      <c r="W11" s="261">
        <v>2</v>
      </c>
      <c r="X11" s="261">
        <v>7</v>
      </c>
      <c r="Y11" s="261">
        <v>8</v>
      </c>
      <c r="Z11" s="261">
        <v>1</v>
      </c>
      <c r="AA11" s="261">
        <v>2</v>
      </c>
      <c r="AB11" s="262">
        <v>5</v>
      </c>
      <c r="AC11" s="262">
        <v>4</v>
      </c>
      <c r="AD11" s="262">
        <v>1</v>
      </c>
      <c r="AE11" s="262">
        <v>0</v>
      </c>
      <c r="AF11" s="262">
        <v>1</v>
      </c>
      <c r="AG11" s="262">
        <v>0</v>
      </c>
      <c r="AH11" s="262">
        <v>0</v>
      </c>
      <c r="AI11" s="262">
        <v>0</v>
      </c>
      <c r="AJ11" s="262">
        <v>3</v>
      </c>
      <c r="AK11" s="262">
        <v>6</v>
      </c>
      <c r="AL11" s="262">
        <v>1</v>
      </c>
      <c r="AM11" s="262">
        <v>1</v>
      </c>
      <c r="AN11" s="262">
        <v>4</v>
      </c>
      <c r="AO11" s="262">
        <v>6</v>
      </c>
      <c r="AP11" s="262">
        <v>5</v>
      </c>
      <c r="AQ11" s="262">
        <v>5</v>
      </c>
      <c r="AR11" s="262">
        <v>5</v>
      </c>
      <c r="AS11" s="262">
        <v>5</v>
      </c>
      <c r="AT11" s="262">
        <v>2</v>
      </c>
      <c r="AU11" s="262">
        <v>3</v>
      </c>
      <c r="AV11" s="262">
        <v>0</v>
      </c>
      <c r="AW11" s="262">
        <v>0</v>
      </c>
      <c r="AX11" s="262">
        <v>0</v>
      </c>
      <c r="AY11" s="262">
        <v>0</v>
      </c>
      <c r="AZ11" s="262">
        <v>0</v>
      </c>
      <c r="BA11" s="262">
        <v>0</v>
      </c>
      <c r="BB11" s="262">
        <v>0</v>
      </c>
      <c r="BC11" s="263" t="s">
        <v>582</v>
      </c>
      <c r="BD11" s="263" t="s">
        <v>582</v>
      </c>
      <c r="BE11" s="263" t="s">
        <v>582</v>
      </c>
      <c r="BF11" s="58" t="s">
        <v>57</v>
      </c>
      <c r="BG11" s="58" t="s">
        <v>583</v>
      </c>
      <c r="BH11" s="58" t="s">
        <v>584</v>
      </c>
    </row>
    <row r="12" spans="1:60" ht="18.75" x14ac:dyDescent="0.3">
      <c r="A12" s="269" t="s">
        <v>585</v>
      </c>
      <c r="B12" s="260">
        <v>10</v>
      </c>
      <c r="C12" s="261">
        <v>1</v>
      </c>
      <c r="D12" s="261">
        <v>1</v>
      </c>
      <c r="E12" s="261">
        <v>0</v>
      </c>
      <c r="F12" s="261">
        <v>1</v>
      </c>
      <c r="G12" s="261">
        <v>0</v>
      </c>
      <c r="H12" s="261">
        <v>1</v>
      </c>
      <c r="I12" s="261">
        <v>0</v>
      </c>
      <c r="J12" s="261">
        <v>0</v>
      </c>
      <c r="K12" s="261">
        <v>0</v>
      </c>
      <c r="L12" s="261">
        <v>1</v>
      </c>
      <c r="M12" s="261">
        <v>0</v>
      </c>
      <c r="N12" s="261">
        <v>0</v>
      </c>
      <c r="O12" s="261">
        <v>0</v>
      </c>
      <c r="P12" s="261">
        <v>0</v>
      </c>
      <c r="Q12" s="261">
        <v>0</v>
      </c>
      <c r="R12" s="261">
        <v>1</v>
      </c>
      <c r="S12" s="261">
        <v>0</v>
      </c>
      <c r="T12" s="261">
        <v>0</v>
      </c>
      <c r="U12" s="261">
        <v>0</v>
      </c>
      <c r="V12" s="261">
        <v>0</v>
      </c>
      <c r="W12" s="261">
        <v>0</v>
      </c>
      <c r="X12" s="261">
        <v>0</v>
      </c>
      <c r="Y12" s="261">
        <v>0</v>
      </c>
      <c r="Z12" s="261">
        <v>0</v>
      </c>
      <c r="AA12" s="261">
        <v>0</v>
      </c>
      <c r="AB12" s="262">
        <v>1</v>
      </c>
      <c r="AC12" s="262">
        <v>0</v>
      </c>
      <c r="AD12" s="262">
        <v>1</v>
      </c>
      <c r="AE12" s="262">
        <v>0</v>
      </c>
      <c r="AF12" s="262">
        <v>0</v>
      </c>
      <c r="AG12" s="262">
        <v>0</v>
      </c>
      <c r="AH12" s="262">
        <v>0</v>
      </c>
      <c r="AI12" s="262">
        <v>0</v>
      </c>
      <c r="AJ12" s="262">
        <v>1</v>
      </c>
      <c r="AK12" s="262">
        <v>1</v>
      </c>
      <c r="AL12" s="262">
        <v>0</v>
      </c>
      <c r="AM12" s="262">
        <v>0</v>
      </c>
      <c r="AN12" s="262">
        <v>0</v>
      </c>
      <c r="AO12" s="262">
        <v>0</v>
      </c>
      <c r="AP12" s="262">
        <v>0</v>
      </c>
      <c r="AQ12" s="262">
        <v>0</v>
      </c>
      <c r="AR12" s="262">
        <v>0</v>
      </c>
      <c r="AS12" s="262">
        <v>0</v>
      </c>
      <c r="AT12" s="262">
        <v>0</v>
      </c>
      <c r="AU12" s="262">
        <v>0</v>
      </c>
      <c r="AV12" s="262">
        <v>0</v>
      </c>
      <c r="AW12" s="262">
        <v>0</v>
      </c>
      <c r="AX12" s="262">
        <v>0</v>
      </c>
      <c r="AY12" s="262">
        <v>0</v>
      </c>
      <c r="AZ12" s="262">
        <v>0</v>
      </c>
      <c r="BA12" s="262">
        <v>0</v>
      </c>
      <c r="BB12" s="262">
        <v>1</v>
      </c>
      <c r="BC12" s="58"/>
      <c r="BD12" s="58"/>
      <c r="BE12" s="58"/>
      <c r="BF12" s="58"/>
      <c r="BG12" s="58"/>
      <c r="BH12" s="58"/>
    </row>
    <row r="13" spans="1:60" ht="18.75" x14ac:dyDescent="0.3">
      <c r="A13" s="269" t="s">
        <v>586</v>
      </c>
      <c r="B13" s="260">
        <v>9</v>
      </c>
      <c r="C13" s="261"/>
      <c r="D13" s="261">
        <v>1</v>
      </c>
      <c r="E13" s="261">
        <v>1</v>
      </c>
      <c r="F13" s="261">
        <v>0</v>
      </c>
      <c r="G13" s="261">
        <v>0</v>
      </c>
      <c r="H13" s="261">
        <v>1</v>
      </c>
      <c r="I13" s="261">
        <v>0</v>
      </c>
      <c r="J13" s="261">
        <v>0</v>
      </c>
      <c r="K13" s="261">
        <v>0</v>
      </c>
      <c r="L13" s="261">
        <v>1</v>
      </c>
      <c r="M13" s="261">
        <v>0</v>
      </c>
      <c r="N13" s="261">
        <v>0</v>
      </c>
      <c r="O13" s="261">
        <v>0</v>
      </c>
      <c r="P13" s="261">
        <v>0</v>
      </c>
      <c r="Q13" s="261">
        <v>0</v>
      </c>
      <c r="R13" s="261">
        <v>0</v>
      </c>
      <c r="S13" s="261">
        <v>1</v>
      </c>
      <c r="T13" s="261">
        <v>0</v>
      </c>
      <c r="U13" s="261">
        <v>0</v>
      </c>
      <c r="V13" s="261">
        <v>0</v>
      </c>
      <c r="W13" s="261">
        <v>0</v>
      </c>
      <c r="X13" s="261">
        <v>0</v>
      </c>
      <c r="Y13" s="261">
        <v>0</v>
      </c>
      <c r="Z13" s="261">
        <v>0</v>
      </c>
      <c r="AA13" s="261">
        <v>0</v>
      </c>
      <c r="AB13" s="262">
        <v>1</v>
      </c>
      <c r="AC13" s="262">
        <v>0</v>
      </c>
      <c r="AD13" s="262">
        <v>0</v>
      </c>
      <c r="AE13" s="262">
        <v>1</v>
      </c>
      <c r="AF13" s="262">
        <v>1</v>
      </c>
      <c r="AG13" s="262">
        <v>0</v>
      </c>
      <c r="AH13" s="262">
        <v>0</v>
      </c>
      <c r="AI13" s="262">
        <v>0</v>
      </c>
      <c r="AJ13" s="262">
        <v>0</v>
      </c>
      <c r="AK13" s="262">
        <v>0</v>
      </c>
      <c r="AL13" s="262">
        <v>0</v>
      </c>
      <c r="AM13" s="262">
        <v>0</v>
      </c>
      <c r="AN13" s="262">
        <v>0</v>
      </c>
      <c r="AO13" s="262">
        <v>0</v>
      </c>
      <c r="AP13" s="262">
        <v>0</v>
      </c>
      <c r="AQ13" s="262">
        <v>0</v>
      </c>
      <c r="AR13" s="262">
        <v>0</v>
      </c>
      <c r="AS13" s="262">
        <v>0</v>
      </c>
      <c r="AT13" s="262">
        <v>0</v>
      </c>
      <c r="AU13" s="262">
        <v>0</v>
      </c>
      <c r="AV13" s="262">
        <v>0</v>
      </c>
      <c r="AW13" s="262">
        <v>0</v>
      </c>
      <c r="AX13" s="262">
        <v>0</v>
      </c>
      <c r="AY13" s="262">
        <v>0</v>
      </c>
      <c r="AZ13" s="262">
        <v>0</v>
      </c>
      <c r="BA13" s="262">
        <v>0</v>
      </c>
      <c r="BB13" s="262">
        <v>1</v>
      </c>
      <c r="BC13" s="58"/>
      <c r="BD13" s="58"/>
      <c r="BE13" s="58"/>
      <c r="BF13" s="58"/>
      <c r="BG13" s="58"/>
      <c r="BH13" s="58"/>
    </row>
    <row r="14" spans="1:60" ht="18.75" x14ac:dyDescent="0.3">
      <c r="A14" s="269" t="s">
        <v>587</v>
      </c>
      <c r="B14" s="260">
        <v>11</v>
      </c>
      <c r="C14" s="261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1">
        <v>0</v>
      </c>
      <c r="K14" s="261">
        <v>0</v>
      </c>
      <c r="L14" s="261">
        <v>0</v>
      </c>
      <c r="M14" s="261">
        <v>0</v>
      </c>
      <c r="N14" s="261">
        <v>0</v>
      </c>
      <c r="O14" s="261">
        <v>0</v>
      </c>
      <c r="P14" s="261">
        <v>0</v>
      </c>
      <c r="Q14" s="261">
        <v>0</v>
      </c>
      <c r="R14" s="261">
        <v>0</v>
      </c>
      <c r="S14" s="261">
        <v>0</v>
      </c>
      <c r="T14" s="261">
        <v>0</v>
      </c>
      <c r="U14" s="261">
        <v>0</v>
      </c>
      <c r="V14" s="261">
        <v>0</v>
      </c>
      <c r="W14" s="261">
        <v>0</v>
      </c>
      <c r="X14" s="261">
        <v>0</v>
      </c>
      <c r="Y14" s="261">
        <v>0</v>
      </c>
      <c r="Z14" s="261">
        <v>0</v>
      </c>
      <c r="AA14" s="26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  <c r="AG14" s="262">
        <v>0</v>
      </c>
      <c r="AH14" s="262">
        <v>0</v>
      </c>
      <c r="AI14" s="262">
        <v>0</v>
      </c>
      <c r="AJ14" s="262">
        <v>0</v>
      </c>
      <c r="AK14" s="262">
        <v>0</v>
      </c>
      <c r="AL14" s="262">
        <v>0</v>
      </c>
      <c r="AM14" s="262">
        <v>0</v>
      </c>
      <c r="AN14" s="262">
        <v>0</v>
      </c>
      <c r="AO14" s="262">
        <v>0</v>
      </c>
      <c r="AP14" s="262">
        <v>0</v>
      </c>
      <c r="AQ14" s="262">
        <v>0</v>
      </c>
      <c r="AR14" s="262">
        <v>0</v>
      </c>
      <c r="AS14" s="262">
        <v>0</v>
      </c>
      <c r="AT14" s="262">
        <v>0</v>
      </c>
      <c r="AU14" s="262">
        <v>0</v>
      </c>
      <c r="AV14" s="262">
        <v>0</v>
      </c>
      <c r="AW14" s="262">
        <v>0</v>
      </c>
      <c r="AX14" s="262">
        <v>0</v>
      </c>
      <c r="AY14" s="262">
        <v>0</v>
      </c>
      <c r="AZ14" s="262">
        <v>0</v>
      </c>
      <c r="BA14" s="262">
        <v>0</v>
      </c>
      <c r="BB14" s="262">
        <v>0</v>
      </c>
      <c r="BC14" s="58" t="s">
        <v>54</v>
      </c>
      <c r="BD14" s="58" t="s">
        <v>54</v>
      </c>
      <c r="BE14" s="58" t="s">
        <v>54</v>
      </c>
      <c r="BF14" s="58" t="s">
        <v>54</v>
      </c>
      <c r="BG14" s="58">
        <v>0</v>
      </c>
      <c r="BH14" s="58">
        <v>0</v>
      </c>
    </row>
    <row r="15" spans="1:60" ht="18.75" x14ac:dyDescent="0.3">
      <c r="A15" s="269" t="s">
        <v>588</v>
      </c>
      <c r="B15" s="260">
        <v>18</v>
      </c>
      <c r="C15" s="261">
        <v>0</v>
      </c>
      <c r="D15" s="261">
        <v>0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261">
        <v>0</v>
      </c>
      <c r="N15" s="261">
        <v>0</v>
      </c>
      <c r="O15" s="261">
        <v>0</v>
      </c>
      <c r="P15" s="261">
        <v>0</v>
      </c>
      <c r="Q15" s="261">
        <v>0</v>
      </c>
      <c r="R15" s="261">
        <v>0</v>
      </c>
      <c r="S15" s="261">
        <v>0</v>
      </c>
      <c r="T15" s="261">
        <v>0</v>
      </c>
      <c r="U15" s="261">
        <v>0</v>
      </c>
      <c r="V15" s="261">
        <v>0</v>
      </c>
      <c r="W15" s="261">
        <v>0</v>
      </c>
      <c r="X15" s="261">
        <v>0</v>
      </c>
      <c r="Y15" s="261">
        <v>0</v>
      </c>
      <c r="Z15" s="261">
        <v>0</v>
      </c>
      <c r="AA15" s="26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262">
        <v>0</v>
      </c>
      <c r="AJ15" s="262">
        <v>0</v>
      </c>
      <c r="AK15" s="262">
        <v>0</v>
      </c>
      <c r="AL15" s="262">
        <v>0</v>
      </c>
      <c r="AM15" s="262">
        <v>0</v>
      </c>
      <c r="AN15" s="262">
        <v>0</v>
      </c>
      <c r="AO15" s="262">
        <v>0</v>
      </c>
      <c r="AP15" s="262">
        <v>0</v>
      </c>
      <c r="AQ15" s="262">
        <v>0</v>
      </c>
      <c r="AR15" s="262">
        <v>0</v>
      </c>
      <c r="AS15" s="262">
        <v>0</v>
      </c>
      <c r="AT15" s="262">
        <v>0</v>
      </c>
      <c r="AU15" s="262">
        <v>0</v>
      </c>
      <c r="AV15" s="262">
        <v>0</v>
      </c>
      <c r="AW15" s="262">
        <v>0</v>
      </c>
      <c r="AX15" s="262">
        <v>0</v>
      </c>
      <c r="AY15" s="262">
        <v>0</v>
      </c>
      <c r="AZ15" s="262">
        <v>0</v>
      </c>
      <c r="BA15" s="262">
        <v>0</v>
      </c>
      <c r="BB15" s="262">
        <v>0</v>
      </c>
      <c r="BC15" s="58"/>
      <c r="BD15" s="58"/>
      <c r="BE15" s="58"/>
      <c r="BF15" s="58"/>
      <c r="BG15" s="58"/>
      <c r="BH15" s="58"/>
    </row>
    <row r="16" spans="1:60" ht="18.75" x14ac:dyDescent="0.3">
      <c r="A16" s="269" t="s">
        <v>589</v>
      </c>
      <c r="B16" s="260">
        <v>13</v>
      </c>
      <c r="C16" s="261">
        <v>2</v>
      </c>
      <c r="D16" s="261">
        <v>0</v>
      </c>
      <c r="E16" s="261">
        <v>0</v>
      </c>
      <c r="F16" s="261">
        <v>0</v>
      </c>
      <c r="G16" s="261">
        <v>2</v>
      </c>
      <c r="H16" s="261">
        <v>1</v>
      </c>
      <c r="I16" s="261">
        <v>0</v>
      </c>
      <c r="J16" s="261">
        <v>1</v>
      </c>
      <c r="K16" s="261">
        <v>0</v>
      </c>
      <c r="L16" s="261">
        <v>0</v>
      </c>
      <c r="M16" s="261">
        <v>0</v>
      </c>
      <c r="N16" s="261">
        <v>0</v>
      </c>
      <c r="O16" s="261">
        <v>2</v>
      </c>
      <c r="P16" s="261">
        <v>0</v>
      </c>
      <c r="Q16" s="261">
        <v>0</v>
      </c>
      <c r="R16" s="261">
        <v>0</v>
      </c>
      <c r="S16" s="261">
        <v>0</v>
      </c>
      <c r="T16" s="261">
        <v>0</v>
      </c>
      <c r="U16" s="261">
        <v>0</v>
      </c>
      <c r="V16" s="261">
        <v>0</v>
      </c>
      <c r="W16" s="261">
        <v>0</v>
      </c>
      <c r="X16" s="261">
        <v>0</v>
      </c>
      <c r="Y16" s="261">
        <v>0</v>
      </c>
      <c r="Z16" s="261">
        <v>0</v>
      </c>
      <c r="AA16" s="26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  <c r="AG16" s="262">
        <v>0</v>
      </c>
      <c r="AH16" s="262">
        <v>0</v>
      </c>
      <c r="AI16" s="262">
        <v>0</v>
      </c>
      <c r="AJ16" s="262">
        <v>0</v>
      </c>
      <c r="AK16" s="262">
        <v>0</v>
      </c>
      <c r="AL16" s="262">
        <v>0</v>
      </c>
      <c r="AM16" s="262">
        <v>0</v>
      </c>
      <c r="AN16" s="262">
        <v>0</v>
      </c>
      <c r="AO16" s="262">
        <v>0</v>
      </c>
      <c r="AP16" s="262">
        <v>0</v>
      </c>
      <c r="AQ16" s="262">
        <v>0</v>
      </c>
      <c r="AR16" s="262">
        <v>0</v>
      </c>
      <c r="AS16" s="262">
        <v>0</v>
      </c>
      <c r="AT16" s="262">
        <v>0</v>
      </c>
      <c r="AU16" s="262">
        <v>0</v>
      </c>
      <c r="AV16" s="262">
        <v>0</v>
      </c>
      <c r="AW16" s="262">
        <v>0</v>
      </c>
      <c r="AX16" s="262">
        <v>0</v>
      </c>
      <c r="AY16" s="262">
        <v>0</v>
      </c>
      <c r="AZ16" s="262">
        <v>0</v>
      </c>
      <c r="BA16" s="262">
        <v>0</v>
      </c>
      <c r="BB16" s="262">
        <v>0</v>
      </c>
      <c r="BC16" s="263" t="s">
        <v>590</v>
      </c>
      <c r="BD16" s="58"/>
      <c r="BE16" s="58"/>
      <c r="BF16" s="58" t="s">
        <v>54</v>
      </c>
      <c r="BG16" s="58"/>
      <c r="BH16" s="58"/>
    </row>
    <row r="17" spans="1:60" ht="18.75" x14ac:dyDescent="0.3">
      <c r="A17" s="270" t="s">
        <v>591</v>
      </c>
      <c r="B17" s="271">
        <v>17</v>
      </c>
      <c r="C17" s="272">
        <v>1</v>
      </c>
      <c r="D17" s="272">
        <v>0</v>
      </c>
      <c r="E17" s="272">
        <v>0</v>
      </c>
      <c r="F17" s="272">
        <v>1</v>
      </c>
      <c r="G17" s="272">
        <v>0</v>
      </c>
      <c r="H17" s="261">
        <v>1</v>
      </c>
      <c r="I17" s="261">
        <v>0</v>
      </c>
      <c r="J17" s="261">
        <v>0</v>
      </c>
      <c r="K17" s="261">
        <v>0</v>
      </c>
      <c r="L17" s="261">
        <v>0</v>
      </c>
      <c r="M17" s="261">
        <v>0</v>
      </c>
      <c r="N17" s="261">
        <v>0</v>
      </c>
      <c r="O17" s="261">
        <v>1</v>
      </c>
      <c r="P17" s="261">
        <v>0</v>
      </c>
      <c r="Q17" s="261">
        <v>0</v>
      </c>
      <c r="R17" s="261">
        <v>0</v>
      </c>
      <c r="S17" s="261">
        <v>0</v>
      </c>
      <c r="T17" s="261">
        <v>0</v>
      </c>
      <c r="U17" s="261">
        <v>0</v>
      </c>
      <c r="V17" s="261">
        <v>0</v>
      </c>
      <c r="W17" s="261">
        <v>0</v>
      </c>
      <c r="X17" s="261">
        <v>0</v>
      </c>
      <c r="Y17" s="261">
        <v>0</v>
      </c>
      <c r="Z17" s="261">
        <v>0</v>
      </c>
      <c r="AA17" s="26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  <c r="AG17" s="262">
        <v>0</v>
      </c>
      <c r="AH17" s="262">
        <v>0</v>
      </c>
      <c r="AI17" s="262">
        <v>0</v>
      </c>
      <c r="AJ17" s="262">
        <v>0</v>
      </c>
      <c r="AK17" s="262">
        <v>0</v>
      </c>
      <c r="AL17" s="262">
        <v>0</v>
      </c>
      <c r="AM17" s="262">
        <v>0</v>
      </c>
      <c r="AN17" s="262">
        <v>0</v>
      </c>
      <c r="AO17" s="262">
        <v>0</v>
      </c>
      <c r="AP17" s="262">
        <v>0</v>
      </c>
      <c r="AQ17" s="262">
        <v>0</v>
      </c>
      <c r="AR17" s="262">
        <v>0</v>
      </c>
      <c r="AS17" s="262">
        <v>0</v>
      </c>
      <c r="AT17" s="262">
        <v>0</v>
      </c>
      <c r="AU17" s="262">
        <v>0</v>
      </c>
      <c r="AV17" s="262">
        <v>0</v>
      </c>
      <c r="AW17" s="262">
        <v>0</v>
      </c>
      <c r="AX17" s="262">
        <v>0</v>
      </c>
      <c r="AY17" s="262">
        <v>0</v>
      </c>
      <c r="AZ17" s="262">
        <v>0</v>
      </c>
      <c r="BA17" s="262">
        <v>0</v>
      </c>
      <c r="BB17" s="262">
        <v>0</v>
      </c>
      <c r="BC17" s="58" t="s">
        <v>114</v>
      </c>
      <c r="BD17" s="58"/>
      <c r="BE17" s="58"/>
      <c r="BF17" s="58"/>
      <c r="BG17" s="58"/>
      <c r="BH17" s="58"/>
    </row>
    <row r="18" spans="1:60" ht="18.75" x14ac:dyDescent="0.3">
      <c r="A18" s="269" t="s">
        <v>592</v>
      </c>
      <c r="B18" s="260">
        <v>13</v>
      </c>
      <c r="C18" s="261">
        <v>0</v>
      </c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1">
        <v>0</v>
      </c>
      <c r="K18" s="261">
        <v>0</v>
      </c>
      <c r="L18" s="261">
        <v>0</v>
      </c>
      <c r="M18" s="261">
        <v>0</v>
      </c>
      <c r="N18" s="261">
        <v>0</v>
      </c>
      <c r="O18" s="261">
        <v>0</v>
      </c>
      <c r="P18" s="261">
        <v>0</v>
      </c>
      <c r="Q18" s="261">
        <v>0</v>
      </c>
      <c r="R18" s="261">
        <v>0</v>
      </c>
      <c r="S18" s="261">
        <v>0</v>
      </c>
      <c r="T18" s="261">
        <v>0</v>
      </c>
      <c r="U18" s="261">
        <v>0</v>
      </c>
      <c r="V18" s="261">
        <v>0</v>
      </c>
      <c r="W18" s="261">
        <v>0</v>
      </c>
      <c r="X18" s="261">
        <v>0</v>
      </c>
      <c r="Y18" s="261">
        <v>0</v>
      </c>
      <c r="Z18" s="261">
        <v>0</v>
      </c>
      <c r="AA18" s="261">
        <v>0</v>
      </c>
      <c r="AB18" s="262">
        <v>0</v>
      </c>
      <c r="AC18" s="262">
        <v>0</v>
      </c>
      <c r="AD18" s="262">
        <v>0</v>
      </c>
      <c r="AE18" s="262">
        <v>0</v>
      </c>
      <c r="AF18" s="262">
        <v>0</v>
      </c>
      <c r="AG18" s="262">
        <v>0</v>
      </c>
      <c r="AH18" s="262">
        <v>0</v>
      </c>
      <c r="AI18" s="262">
        <v>0</v>
      </c>
      <c r="AJ18" s="262">
        <v>0</v>
      </c>
      <c r="AK18" s="262">
        <v>0</v>
      </c>
      <c r="AL18" s="262">
        <v>0</v>
      </c>
      <c r="AM18" s="262">
        <v>0</v>
      </c>
      <c r="AN18" s="262">
        <v>0</v>
      </c>
      <c r="AO18" s="262">
        <v>0</v>
      </c>
      <c r="AP18" s="262">
        <v>0</v>
      </c>
      <c r="AQ18" s="262">
        <v>0</v>
      </c>
      <c r="AR18" s="262">
        <v>0</v>
      </c>
      <c r="AS18" s="262">
        <v>0</v>
      </c>
      <c r="AT18" s="262">
        <v>0</v>
      </c>
      <c r="AU18" s="262">
        <v>0</v>
      </c>
      <c r="AV18" s="262">
        <v>0</v>
      </c>
      <c r="AW18" s="262">
        <v>0</v>
      </c>
      <c r="AX18" s="262">
        <v>0</v>
      </c>
      <c r="AY18" s="262">
        <v>0</v>
      </c>
      <c r="AZ18" s="262">
        <v>0</v>
      </c>
      <c r="BA18" s="262">
        <v>0</v>
      </c>
      <c r="BB18" s="262">
        <v>0</v>
      </c>
      <c r="BC18" s="58" t="s">
        <v>114</v>
      </c>
      <c r="BD18" s="58" t="s">
        <v>114</v>
      </c>
      <c r="BE18" s="263" t="s">
        <v>593</v>
      </c>
      <c r="BF18" s="58" t="s">
        <v>54</v>
      </c>
      <c r="BG18" s="58" t="s">
        <v>54</v>
      </c>
      <c r="BH18" s="58" t="s">
        <v>54</v>
      </c>
    </row>
    <row r="19" spans="1:60" ht="30.75" x14ac:dyDescent="0.3">
      <c r="A19" s="269" t="s">
        <v>594</v>
      </c>
      <c r="B19" s="260">
        <v>21</v>
      </c>
      <c r="C19" s="261">
        <v>1</v>
      </c>
      <c r="D19" s="261">
        <v>0</v>
      </c>
      <c r="E19" s="261">
        <v>3</v>
      </c>
      <c r="F19" s="261">
        <v>0</v>
      </c>
      <c r="G19" s="261">
        <v>4</v>
      </c>
      <c r="H19" s="261">
        <v>0</v>
      </c>
      <c r="I19" s="261">
        <v>0</v>
      </c>
      <c r="J19" s="261">
        <v>0</v>
      </c>
      <c r="K19" s="261">
        <v>3</v>
      </c>
      <c r="L19" s="261">
        <v>0</v>
      </c>
      <c r="M19" s="261">
        <v>0</v>
      </c>
      <c r="N19" s="261">
        <v>0</v>
      </c>
      <c r="O19" s="261">
        <v>0</v>
      </c>
      <c r="P19" s="261">
        <v>0</v>
      </c>
      <c r="Q19" s="261">
        <v>0</v>
      </c>
      <c r="R19" s="261">
        <v>0</v>
      </c>
      <c r="S19" s="261"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61">
        <v>0</v>
      </c>
      <c r="Z19" s="261">
        <v>0</v>
      </c>
      <c r="AA19" s="261">
        <v>0</v>
      </c>
      <c r="AB19" s="262">
        <v>3</v>
      </c>
      <c r="AC19" s="262">
        <v>3</v>
      </c>
      <c r="AD19" s="262">
        <v>0</v>
      </c>
      <c r="AE19" s="262">
        <v>0</v>
      </c>
      <c r="AF19" s="262">
        <v>0</v>
      </c>
      <c r="AG19" s="262">
        <v>2</v>
      </c>
      <c r="AH19" s="262">
        <v>0</v>
      </c>
      <c r="AI19" s="262">
        <v>0</v>
      </c>
      <c r="AJ19" s="262">
        <v>0</v>
      </c>
      <c r="AK19" s="262">
        <v>0</v>
      </c>
      <c r="AL19" s="262">
        <v>0</v>
      </c>
      <c r="AM19" s="262">
        <v>0</v>
      </c>
      <c r="AN19" s="262">
        <v>0</v>
      </c>
      <c r="AO19" s="262"/>
      <c r="AP19" s="262">
        <v>3</v>
      </c>
      <c r="AQ19" s="262">
        <v>3</v>
      </c>
      <c r="AR19" s="262">
        <v>0</v>
      </c>
      <c r="AS19" s="262">
        <v>0</v>
      </c>
      <c r="AT19" s="262">
        <v>0</v>
      </c>
      <c r="AU19" s="262">
        <v>0</v>
      </c>
      <c r="AV19" s="262">
        <v>0</v>
      </c>
      <c r="AW19" s="262">
        <v>0</v>
      </c>
      <c r="AX19" s="262">
        <v>2</v>
      </c>
      <c r="AY19" s="262">
        <v>0</v>
      </c>
      <c r="AZ19" s="262">
        <v>0</v>
      </c>
      <c r="BA19" s="262">
        <v>0</v>
      </c>
      <c r="BB19" s="262">
        <v>0</v>
      </c>
      <c r="BC19" s="263" t="s">
        <v>595</v>
      </c>
      <c r="BD19" s="273" t="s">
        <v>595</v>
      </c>
      <c r="BE19" s="274" t="s">
        <v>54</v>
      </c>
      <c r="BF19" s="274" t="s">
        <v>57</v>
      </c>
      <c r="BG19" s="58" t="s">
        <v>596</v>
      </c>
      <c r="BH19" s="58" t="s">
        <v>597</v>
      </c>
    </row>
    <row r="20" spans="1:60" ht="18.75" x14ac:dyDescent="0.3">
      <c r="A20" s="269" t="s">
        <v>598</v>
      </c>
      <c r="B20" s="260">
        <v>10</v>
      </c>
      <c r="C20" s="261">
        <v>1</v>
      </c>
      <c r="D20" s="261">
        <v>0</v>
      </c>
      <c r="E20" s="261">
        <v>1</v>
      </c>
      <c r="F20" s="261">
        <v>0</v>
      </c>
      <c r="G20" s="261">
        <v>0</v>
      </c>
      <c r="H20" s="261">
        <v>0</v>
      </c>
      <c r="I20" s="261">
        <v>1</v>
      </c>
      <c r="J20" s="261">
        <v>0</v>
      </c>
      <c r="K20" s="261">
        <v>0</v>
      </c>
      <c r="L20" s="261">
        <v>1</v>
      </c>
      <c r="M20" s="261">
        <v>0</v>
      </c>
      <c r="N20" s="261">
        <v>0</v>
      </c>
      <c r="O20" s="261">
        <v>0</v>
      </c>
      <c r="P20" s="261">
        <v>0</v>
      </c>
      <c r="Q20" s="261">
        <v>0</v>
      </c>
      <c r="R20" s="261">
        <v>0</v>
      </c>
      <c r="S20" s="261">
        <v>0</v>
      </c>
      <c r="T20" s="261">
        <v>0</v>
      </c>
      <c r="U20" s="261">
        <v>0</v>
      </c>
      <c r="V20" s="261">
        <v>0</v>
      </c>
      <c r="W20" s="261">
        <v>0</v>
      </c>
      <c r="X20" s="261">
        <v>0</v>
      </c>
      <c r="Y20" s="261">
        <v>0</v>
      </c>
      <c r="Z20" s="261">
        <v>0</v>
      </c>
      <c r="AA20" s="261">
        <v>0</v>
      </c>
      <c r="AB20" s="262">
        <v>1</v>
      </c>
      <c r="AC20" s="262">
        <v>0</v>
      </c>
      <c r="AD20" s="262">
        <v>0</v>
      </c>
      <c r="AE20" s="262">
        <v>1</v>
      </c>
      <c r="AF20" s="262">
        <v>0</v>
      </c>
      <c r="AG20" s="262">
        <v>0</v>
      </c>
      <c r="AH20" s="262">
        <v>0</v>
      </c>
      <c r="AI20" s="262">
        <v>0</v>
      </c>
      <c r="AJ20" s="262">
        <v>0</v>
      </c>
      <c r="AK20" s="262">
        <v>0</v>
      </c>
      <c r="AL20" s="262">
        <v>0</v>
      </c>
      <c r="AM20" s="262">
        <v>0</v>
      </c>
      <c r="AN20" s="262">
        <v>0</v>
      </c>
      <c r="AO20" s="262">
        <v>0</v>
      </c>
      <c r="AP20" s="262">
        <v>0</v>
      </c>
      <c r="AQ20" s="262">
        <v>0</v>
      </c>
      <c r="AR20" s="262">
        <v>0</v>
      </c>
      <c r="AS20" s="262">
        <v>0</v>
      </c>
      <c r="AT20" s="262">
        <v>0</v>
      </c>
      <c r="AU20" s="262">
        <v>0</v>
      </c>
      <c r="AV20" s="262">
        <v>0</v>
      </c>
      <c r="AW20" s="262">
        <v>0</v>
      </c>
      <c r="AX20" s="262">
        <v>0</v>
      </c>
      <c r="AY20" s="262">
        <v>0</v>
      </c>
      <c r="AZ20" s="262">
        <v>0</v>
      </c>
      <c r="BA20" s="262">
        <v>0</v>
      </c>
      <c r="BB20" s="262">
        <v>0</v>
      </c>
      <c r="BC20" s="274"/>
      <c r="BD20" s="274"/>
      <c r="BE20" s="274"/>
      <c r="BF20" s="274"/>
      <c r="BG20" s="58"/>
      <c r="BH20" s="58"/>
    </row>
    <row r="21" spans="1:60" ht="84.6" customHeight="1" x14ac:dyDescent="0.3">
      <c r="A21" s="269" t="s">
        <v>599</v>
      </c>
      <c r="B21" s="260">
        <v>44</v>
      </c>
      <c r="C21" s="261">
        <v>10</v>
      </c>
      <c r="D21" s="261">
        <v>3</v>
      </c>
      <c r="E21" s="261">
        <v>0</v>
      </c>
      <c r="F21" s="261">
        <v>4</v>
      </c>
      <c r="G21" s="261">
        <v>1</v>
      </c>
      <c r="H21" s="261">
        <v>8</v>
      </c>
      <c r="I21" s="261">
        <v>0</v>
      </c>
      <c r="J21" s="261">
        <v>2</v>
      </c>
      <c r="K21" s="261">
        <v>0</v>
      </c>
      <c r="L21" s="261">
        <v>3</v>
      </c>
      <c r="M21" s="261">
        <v>1</v>
      </c>
      <c r="N21" s="261">
        <v>0</v>
      </c>
      <c r="O21" s="261">
        <v>6</v>
      </c>
      <c r="P21" s="261">
        <v>2</v>
      </c>
      <c r="Q21" s="261">
        <v>0</v>
      </c>
      <c r="R21" s="261">
        <v>0</v>
      </c>
      <c r="S21" s="261">
        <v>3</v>
      </c>
      <c r="T21" s="261">
        <v>10</v>
      </c>
      <c r="U21" s="261">
        <v>2</v>
      </c>
      <c r="V21" s="261">
        <v>10</v>
      </c>
      <c r="W21" s="261">
        <v>4</v>
      </c>
      <c r="X21" s="261">
        <v>10</v>
      </c>
      <c r="Y21" s="261">
        <v>5</v>
      </c>
      <c r="Z21" s="261">
        <v>10</v>
      </c>
      <c r="AA21" s="261">
        <v>0</v>
      </c>
      <c r="AB21" s="262">
        <v>4</v>
      </c>
      <c r="AC21" s="262">
        <v>4</v>
      </c>
      <c r="AD21" s="262">
        <v>0</v>
      </c>
      <c r="AE21" s="262">
        <v>0</v>
      </c>
      <c r="AF21" s="262">
        <v>0</v>
      </c>
      <c r="AG21" s="262">
        <v>2</v>
      </c>
      <c r="AH21" s="262">
        <v>4</v>
      </c>
      <c r="AI21" s="262">
        <v>0</v>
      </c>
      <c r="AJ21" s="262">
        <v>4</v>
      </c>
      <c r="AK21" s="262">
        <v>3</v>
      </c>
      <c r="AL21" s="262">
        <v>4</v>
      </c>
      <c r="AM21" s="262">
        <v>3</v>
      </c>
      <c r="AN21" s="262">
        <v>4</v>
      </c>
      <c r="AO21" s="262">
        <v>0</v>
      </c>
      <c r="AP21" s="262">
        <v>4</v>
      </c>
      <c r="AQ21" s="262">
        <v>2</v>
      </c>
      <c r="AR21" s="262">
        <v>4</v>
      </c>
      <c r="AS21" s="262">
        <v>0</v>
      </c>
      <c r="AT21" s="262">
        <v>4</v>
      </c>
      <c r="AU21" s="262">
        <v>4</v>
      </c>
      <c r="AV21" s="262">
        <v>4</v>
      </c>
      <c r="AW21" s="262">
        <v>3</v>
      </c>
      <c r="AX21" s="262">
        <v>0</v>
      </c>
      <c r="AY21" s="262">
        <v>0</v>
      </c>
      <c r="AZ21" s="262">
        <v>0</v>
      </c>
      <c r="BA21" s="262">
        <v>0</v>
      </c>
      <c r="BB21" s="262">
        <v>0</v>
      </c>
      <c r="BC21" s="275" t="s">
        <v>600</v>
      </c>
      <c r="BD21" s="275" t="s">
        <v>600</v>
      </c>
      <c r="BE21" s="275" t="s">
        <v>601</v>
      </c>
      <c r="BF21" s="275" t="s">
        <v>602</v>
      </c>
      <c r="BG21" s="58" t="s">
        <v>603</v>
      </c>
      <c r="BH21" s="58" t="s">
        <v>604</v>
      </c>
    </row>
    <row r="22" spans="1:60" ht="45.75" x14ac:dyDescent="0.3">
      <c r="A22" s="269" t="s">
        <v>605</v>
      </c>
      <c r="B22" s="260">
        <v>9</v>
      </c>
      <c r="C22" s="261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261">
        <v>0</v>
      </c>
      <c r="L22" s="261">
        <v>0</v>
      </c>
      <c r="M22" s="261">
        <v>0</v>
      </c>
      <c r="N22" s="261">
        <v>0</v>
      </c>
      <c r="O22" s="261">
        <v>0</v>
      </c>
      <c r="P22" s="261">
        <v>0</v>
      </c>
      <c r="Q22" s="261">
        <v>0</v>
      </c>
      <c r="R22" s="261">
        <v>0</v>
      </c>
      <c r="S22" s="261"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2">
        <v>0</v>
      </c>
      <c r="AC22" s="262">
        <v>0</v>
      </c>
      <c r="AD22" s="262">
        <v>0</v>
      </c>
      <c r="AE22" s="262"/>
      <c r="AF22" s="262">
        <v>0</v>
      </c>
      <c r="AG22" s="262">
        <v>0</v>
      </c>
      <c r="AH22" s="262">
        <v>0</v>
      </c>
      <c r="AI22" s="262">
        <v>0</v>
      </c>
      <c r="AJ22" s="262">
        <v>0</v>
      </c>
      <c r="AK22" s="262">
        <v>0</v>
      </c>
      <c r="AL22" s="262">
        <v>0</v>
      </c>
      <c r="AM22" s="262">
        <v>0</v>
      </c>
      <c r="AN22" s="262">
        <v>0</v>
      </c>
      <c r="AO22" s="262">
        <v>0</v>
      </c>
      <c r="AP22" s="262">
        <v>0</v>
      </c>
      <c r="AQ22" s="262">
        <v>0</v>
      </c>
      <c r="AR22" s="262">
        <v>0</v>
      </c>
      <c r="AS22" s="262">
        <v>0</v>
      </c>
      <c r="AT22" s="262">
        <v>0</v>
      </c>
      <c r="AU22" s="262">
        <v>0</v>
      </c>
      <c r="AV22" s="262">
        <v>0</v>
      </c>
      <c r="AW22" s="262">
        <v>0</v>
      </c>
      <c r="AX22" s="262">
        <v>0</v>
      </c>
      <c r="AY22" s="262">
        <v>0</v>
      </c>
      <c r="AZ22" s="262">
        <v>0</v>
      </c>
      <c r="BA22" s="262">
        <v>0</v>
      </c>
      <c r="BB22" s="262">
        <v>0</v>
      </c>
      <c r="BC22" s="273" t="s">
        <v>606</v>
      </c>
      <c r="BD22" s="274"/>
      <c r="BE22" s="274"/>
      <c r="BF22" s="274"/>
      <c r="BG22" s="58"/>
      <c r="BH22" s="58"/>
    </row>
    <row r="23" spans="1:60" ht="18.75" x14ac:dyDescent="0.3">
      <c r="A23" s="269" t="s">
        <v>607</v>
      </c>
      <c r="B23" s="260">
        <v>5</v>
      </c>
      <c r="C23" s="261">
        <v>1</v>
      </c>
      <c r="D23" s="261">
        <v>0</v>
      </c>
      <c r="E23" s="261">
        <v>0</v>
      </c>
      <c r="F23" s="261">
        <v>1</v>
      </c>
      <c r="G23" s="261">
        <v>0</v>
      </c>
      <c r="H23" s="261">
        <v>0</v>
      </c>
      <c r="I23" s="261">
        <v>0</v>
      </c>
      <c r="J23" s="261">
        <v>1</v>
      </c>
      <c r="K23" s="261">
        <v>0</v>
      </c>
      <c r="L23" s="261">
        <v>0</v>
      </c>
      <c r="M23" s="261">
        <v>0</v>
      </c>
      <c r="N23" s="261">
        <v>0</v>
      </c>
      <c r="O23" s="261">
        <v>1</v>
      </c>
      <c r="P23" s="261">
        <v>0</v>
      </c>
      <c r="Q23" s="261">
        <v>0</v>
      </c>
      <c r="R23" s="261">
        <v>0</v>
      </c>
      <c r="S23" s="261"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2">
        <v>0</v>
      </c>
      <c r="AC23" s="262">
        <v>0</v>
      </c>
      <c r="AD23" s="262">
        <v>0</v>
      </c>
      <c r="AE23" s="262">
        <v>0</v>
      </c>
      <c r="AF23" s="262">
        <v>0</v>
      </c>
      <c r="AG23" s="262">
        <v>0</v>
      </c>
      <c r="AH23" s="262">
        <v>0</v>
      </c>
      <c r="AI23" s="262">
        <v>0</v>
      </c>
      <c r="AJ23" s="262">
        <v>0</v>
      </c>
      <c r="AK23" s="262">
        <v>0</v>
      </c>
      <c r="AL23" s="262">
        <v>0</v>
      </c>
      <c r="AM23" s="262">
        <v>0</v>
      </c>
      <c r="AN23" s="262">
        <v>0</v>
      </c>
      <c r="AO23" s="262">
        <v>0</v>
      </c>
      <c r="AP23" s="262">
        <v>0</v>
      </c>
      <c r="AQ23" s="262">
        <v>0</v>
      </c>
      <c r="AR23" s="262">
        <v>0</v>
      </c>
      <c r="AS23" s="262">
        <v>0</v>
      </c>
      <c r="AT23" s="262">
        <v>0</v>
      </c>
      <c r="AU23" s="262">
        <v>0</v>
      </c>
      <c r="AV23" s="262">
        <v>0</v>
      </c>
      <c r="AW23" s="262">
        <v>0</v>
      </c>
      <c r="AX23" s="262">
        <v>0</v>
      </c>
      <c r="AY23" s="262">
        <v>0</v>
      </c>
      <c r="AZ23" s="262">
        <v>0</v>
      </c>
      <c r="BA23" s="262">
        <v>0</v>
      </c>
      <c r="BB23" s="262">
        <v>0</v>
      </c>
      <c r="BC23" s="274" t="s">
        <v>114</v>
      </c>
      <c r="BD23" s="58" t="s">
        <v>114</v>
      </c>
      <c r="BE23" s="58" t="s">
        <v>54</v>
      </c>
      <c r="BF23" s="58" t="s">
        <v>54</v>
      </c>
      <c r="BG23" s="58" t="s">
        <v>54</v>
      </c>
      <c r="BH23" s="58" t="s">
        <v>54</v>
      </c>
    </row>
    <row r="24" spans="1:60" ht="18.75" x14ac:dyDescent="0.3">
      <c r="A24" s="139" t="s">
        <v>85</v>
      </c>
      <c r="B24" s="88">
        <f t="shared" ref="B24:AG24" si="2">B25+B26+B27</f>
        <v>59</v>
      </c>
      <c r="C24" s="88">
        <f t="shared" si="2"/>
        <v>0</v>
      </c>
      <c r="D24" s="88">
        <f t="shared" si="2"/>
        <v>0</v>
      </c>
      <c r="E24" s="88">
        <f t="shared" si="2"/>
        <v>0</v>
      </c>
      <c r="F24" s="88">
        <f t="shared" si="2"/>
        <v>0</v>
      </c>
      <c r="G24" s="88">
        <f t="shared" si="2"/>
        <v>0</v>
      </c>
      <c r="H24" s="88">
        <f t="shared" si="2"/>
        <v>0</v>
      </c>
      <c r="I24" s="88">
        <f t="shared" si="2"/>
        <v>0</v>
      </c>
      <c r="J24" s="88">
        <f t="shared" si="2"/>
        <v>0</v>
      </c>
      <c r="K24" s="88">
        <f t="shared" si="2"/>
        <v>0</v>
      </c>
      <c r="L24" s="88">
        <f t="shared" si="2"/>
        <v>0</v>
      </c>
      <c r="M24" s="88">
        <f t="shared" si="2"/>
        <v>0</v>
      </c>
      <c r="N24" s="88">
        <f t="shared" si="2"/>
        <v>0</v>
      </c>
      <c r="O24" s="88">
        <f t="shared" si="2"/>
        <v>0</v>
      </c>
      <c r="P24" s="88">
        <f t="shared" si="2"/>
        <v>0</v>
      </c>
      <c r="Q24" s="88">
        <f t="shared" si="2"/>
        <v>0</v>
      </c>
      <c r="R24" s="88">
        <f t="shared" si="2"/>
        <v>0</v>
      </c>
      <c r="S24" s="88">
        <f t="shared" si="2"/>
        <v>0</v>
      </c>
      <c r="T24" s="88">
        <f t="shared" si="2"/>
        <v>0</v>
      </c>
      <c r="U24" s="88">
        <f t="shared" si="2"/>
        <v>0</v>
      </c>
      <c r="V24" s="88">
        <f t="shared" si="2"/>
        <v>0</v>
      </c>
      <c r="W24" s="88">
        <f t="shared" si="2"/>
        <v>0</v>
      </c>
      <c r="X24" s="88">
        <f t="shared" si="2"/>
        <v>0</v>
      </c>
      <c r="Y24" s="88">
        <f t="shared" si="2"/>
        <v>0</v>
      </c>
      <c r="Z24" s="88">
        <f t="shared" si="2"/>
        <v>0</v>
      </c>
      <c r="AA24" s="88">
        <f t="shared" si="2"/>
        <v>0</v>
      </c>
      <c r="AB24" s="88">
        <f t="shared" si="2"/>
        <v>0</v>
      </c>
      <c r="AC24" s="88">
        <f t="shared" si="2"/>
        <v>0</v>
      </c>
      <c r="AD24" s="88">
        <f t="shared" si="2"/>
        <v>0</v>
      </c>
      <c r="AE24" s="88">
        <f t="shared" si="2"/>
        <v>0</v>
      </c>
      <c r="AF24" s="88">
        <f t="shared" si="2"/>
        <v>0</v>
      </c>
      <c r="AG24" s="88">
        <f t="shared" si="2"/>
        <v>0</v>
      </c>
      <c r="AH24" s="88">
        <f t="shared" ref="AH24:BM24" si="3">AH25+AH26+AH27</f>
        <v>0</v>
      </c>
      <c r="AI24" s="88">
        <f t="shared" si="3"/>
        <v>0</v>
      </c>
      <c r="AJ24" s="88">
        <f t="shared" si="3"/>
        <v>0</v>
      </c>
      <c r="AK24" s="88">
        <f t="shared" si="3"/>
        <v>0</v>
      </c>
      <c r="AL24" s="88">
        <f t="shared" si="3"/>
        <v>0</v>
      </c>
      <c r="AM24" s="88">
        <f t="shared" si="3"/>
        <v>0</v>
      </c>
      <c r="AN24" s="88">
        <f t="shared" si="3"/>
        <v>0</v>
      </c>
      <c r="AO24" s="88">
        <f t="shared" si="3"/>
        <v>0</v>
      </c>
      <c r="AP24" s="88">
        <f t="shared" si="3"/>
        <v>0</v>
      </c>
      <c r="AQ24" s="88">
        <f t="shared" si="3"/>
        <v>0</v>
      </c>
      <c r="AR24" s="88">
        <f t="shared" si="3"/>
        <v>0</v>
      </c>
      <c r="AS24" s="88">
        <f t="shared" si="3"/>
        <v>0</v>
      </c>
      <c r="AT24" s="88">
        <f t="shared" si="3"/>
        <v>0</v>
      </c>
      <c r="AU24" s="88">
        <f t="shared" si="3"/>
        <v>0</v>
      </c>
      <c r="AV24" s="88">
        <f t="shared" si="3"/>
        <v>0</v>
      </c>
      <c r="AW24" s="88">
        <f t="shared" si="3"/>
        <v>0</v>
      </c>
      <c r="AX24" s="88">
        <f t="shared" si="3"/>
        <v>0</v>
      </c>
      <c r="AY24" s="88">
        <f t="shared" si="3"/>
        <v>0</v>
      </c>
      <c r="AZ24" s="88">
        <f t="shared" si="3"/>
        <v>0</v>
      </c>
      <c r="BA24" s="88">
        <f t="shared" si="3"/>
        <v>0</v>
      </c>
      <c r="BB24" s="88">
        <f t="shared" si="3"/>
        <v>0</v>
      </c>
      <c r="BC24" s="276"/>
      <c r="BD24" s="69"/>
      <c r="BE24" s="69"/>
      <c r="BF24" s="69"/>
      <c r="BG24" s="69"/>
      <c r="BH24" s="69"/>
    </row>
    <row r="25" spans="1:60" ht="18.75" x14ac:dyDescent="0.3">
      <c r="A25" s="277" t="s">
        <v>608</v>
      </c>
      <c r="B25" s="266">
        <v>41</v>
      </c>
      <c r="C25" s="267">
        <v>0</v>
      </c>
      <c r="D25" s="267">
        <v>0</v>
      </c>
      <c r="E25" s="267">
        <v>0</v>
      </c>
      <c r="F25" s="267"/>
      <c r="G25" s="267">
        <v>0</v>
      </c>
      <c r="H25" s="267"/>
      <c r="I25" s="267">
        <v>0</v>
      </c>
      <c r="J25" s="267">
        <v>0</v>
      </c>
      <c r="K25" s="267">
        <v>0</v>
      </c>
      <c r="L25" s="267">
        <v>0</v>
      </c>
      <c r="M25" s="267">
        <v>0</v>
      </c>
      <c r="N25" s="267">
        <v>0</v>
      </c>
      <c r="O25" s="267">
        <v>0</v>
      </c>
      <c r="P25" s="267">
        <v>0</v>
      </c>
      <c r="Q25" s="267">
        <v>0</v>
      </c>
      <c r="R25" s="267">
        <v>0</v>
      </c>
      <c r="S25" s="267">
        <v>0</v>
      </c>
      <c r="T25" s="267">
        <v>0</v>
      </c>
      <c r="U25" s="267">
        <v>0</v>
      </c>
      <c r="V25" s="267">
        <v>0</v>
      </c>
      <c r="W25" s="267">
        <v>0</v>
      </c>
      <c r="X25" s="267">
        <v>0</v>
      </c>
      <c r="Y25" s="267">
        <v>0</v>
      </c>
      <c r="Z25" s="267">
        <v>0</v>
      </c>
      <c r="AA25" s="267">
        <v>0</v>
      </c>
      <c r="AB25" s="268">
        <v>0</v>
      </c>
      <c r="AC25" s="268">
        <v>0</v>
      </c>
      <c r="AD25" s="268">
        <v>0</v>
      </c>
      <c r="AE25" s="268">
        <v>0</v>
      </c>
      <c r="AF25" s="268">
        <v>0</v>
      </c>
      <c r="AG25" s="268">
        <v>0</v>
      </c>
      <c r="AH25" s="268">
        <v>0</v>
      </c>
      <c r="AI25" s="268">
        <v>0</v>
      </c>
      <c r="AJ25" s="268">
        <v>0</v>
      </c>
      <c r="AK25" s="268">
        <v>0</v>
      </c>
      <c r="AL25" s="268">
        <v>0</v>
      </c>
      <c r="AM25" s="268">
        <v>0</v>
      </c>
      <c r="AN25" s="268">
        <v>0</v>
      </c>
      <c r="AO25" s="268">
        <v>0</v>
      </c>
      <c r="AP25" s="268">
        <v>0</v>
      </c>
      <c r="AQ25" s="268">
        <v>0</v>
      </c>
      <c r="AR25" s="268">
        <v>0</v>
      </c>
      <c r="AS25" s="268">
        <v>0</v>
      </c>
      <c r="AT25" s="268">
        <v>0</v>
      </c>
      <c r="AU25" s="268">
        <v>0</v>
      </c>
      <c r="AV25" s="268">
        <v>0</v>
      </c>
      <c r="AW25" s="268">
        <v>0</v>
      </c>
      <c r="AX25" s="268">
        <v>0</v>
      </c>
      <c r="AY25" s="268">
        <v>0</v>
      </c>
      <c r="AZ25" s="268">
        <v>0</v>
      </c>
      <c r="BA25" s="268">
        <v>0</v>
      </c>
      <c r="BB25" s="268">
        <v>0</v>
      </c>
      <c r="BC25" s="69"/>
      <c r="BD25" s="69"/>
      <c r="BE25" s="69"/>
      <c r="BF25" s="69"/>
      <c r="BG25" s="69"/>
      <c r="BH25" s="69"/>
    </row>
    <row r="26" spans="1:60" ht="30" x14ac:dyDescent="0.3">
      <c r="A26" s="277" t="s">
        <v>609</v>
      </c>
      <c r="B26" s="266">
        <v>13</v>
      </c>
      <c r="C26" s="267">
        <v>0</v>
      </c>
      <c r="D26" s="267">
        <v>0</v>
      </c>
      <c r="E26" s="267">
        <v>0</v>
      </c>
      <c r="F26" s="267">
        <v>0</v>
      </c>
      <c r="G26" s="267">
        <v>0</v>
      </c>
      <c r="H26" s="267">
        <v>0</v>
      </c>
      <c r="I26" s="267">
        <v>0</v>
      </c>
      <c r="J26" s="267">
        <v>0</v>
      </c>
      <c r="K26" s="267">
        <v>0</v>
      </c>
      <c r="L26" s="267">
        <v>0</v>
      </c>
      <c r="M26" s="267">
        <v>0</v>
      </c>
      <c r="N26" s="267">
        <v>0</v>
      </c>
      <c r="O26" s="267">
        <v>0</v>
      </c>
      <c r="P26" s="267">
        <v>0</v>
      </c>
      <c r="Q26" s="267">
        <v>0</v>
      </c>
      <c r="R26" s="267">
        <v>0</v>
      </c>
      <c r="S26" s="267">
        <v>0</v>
      </c>
      <c r="T26" s="267">
        <v>0</v>
      </c>
      <c r="U26" s="267">
        <v>0</v>
      </c>
      <c r="V26" s="267">
        <v>0</v>
      </c>
      <c r="W26" s="267">
        <v>0</v>
      </c>
      <c r="X26" s="267">
        <v>0</v>
      </c>
      <c r="Y26" s="267">
        <v>0</v>
      </c>
      <c r="Z26" s="267">
        <v>0</v>
      </c>
      <c r="AA26" s="267">
        <v>0</v>
      </c>
      <c r="AB26" s="268">
        <v>0</v>
      </c>
      <c r="AC26" s="268">
        <v>0</v>
      </c>
      <c r="AD26" s="268">
        <v>0</v>
      </c>
      <c r="AE26" s="268">
        <v>0</v>
      </c>
      <c r="AF26" s="268">
        <v>0</v>
      </c>
      <c r="AG26" s="268">
        <v>0</v>
      </c>
      <c r="AH26" s="268">
        <v>0</v>
      </c>
      <c r="AI26" s="268">
        <v>0</v>
      </c>
      <c r="AJ26" s="268">
        <v>0</v>
      </c>
      <c r="AK26" s="268">
        <v>0</v>
      </c>
      <c r="AL26" s="268">
        <v>0</v>
      </c>
      <c r="AM26" s="268">
        <v>0</v>
      </c>
      <c r="AN26" s="268">
        <v>0</v>
      </c>
      <c r="AO26" s="268">
        <v>0</v>
      </c>
      <c r="AP26" s="268">
        <v>0</v>
      </c>
      <c r="AQ26" s="268">
        <v>0</v>
      </c>
      <c r="AR26" s="268">
        <v>0</v>
      </c>
      <c r="AS26" s="268">
        <v>0</v>
      </c>
      <c r="AT26" s="268">
        <v>0</v>
      </c>
      <c r="AU26" s="268">
        <v>0</v>
      </c>
      <c r="AV26" s="268">
        <v>0</v>
      </c>
      <c r="AW26" s="268">
        <v>0</v>
      </c>
      <c r="AX26" s="268">
        <v>0</v>
      </c>
      <c r="AY26" s="268">
        <v>0</v>
      </c>
      <c r="AZ26" s="268">
        <v>0</v>
      </c>
      <c r="BA26" s="268">
        <v>0</v>
      </c>
      <c r="BB26" s="268">
        <v>0</v>
      </c>
      <c r="BC26" s="69"/>
      <c r="BD26" s="174" t="s">
        <v>610</v>
      </c>
      <c r="BE26" s="174" t="s">
        <v>611</v>
      </c>
      <c r="BF26" s="69"/>
      <c r="BG26" s="69"/>
      <c r="BH26" s="69"/>
    </row>
    <row r="27" spans="1:60" ht="30" x14ac:dyDescent="0.3">
      <c r="A27" s="277" t="s">
        <v>612</v>
      </c>
      <c r="B27" s="266">
        <v>5</v>
      </c>
      <c r="C27" s="267">
        <v>0</v>
      </c>
      <c r="D27" s="267">
        <v>0</v>
      </c>
      <c r="E27" s="267">
        <v>0</v>
      </c>
      <c r="F27" s="267">
        <v>0</v>
      </c>
      <c r="G27" s="267">
        <v>0</v>
      </c>
      <c r="H27" s="267">
        <v>0</v>
      </c>
      <c r="I27" s="267">
        <v>0</v>
      </c>
      <c r="J27" s="267">
        <v>0</v>
      </c>
      <c r="K27" s="267">
        <v>0</v>
      </c>
      <c r="L27" s="267">
        <v>0</v>
      </c>
      <c r="M27" s="267">
        <v>0</v>
      </c>
      <c r="N27" s="267">
        <v>0</v>
      </c>
      <c r="O27" s="267">
        <v>0</v>
      </c>
      <c r="P27" s="267">
        <v>0</v>
      </c>
      <c r="Q27" s="267">
        <v>0</v>
      </c>
      <c r="R27" s="267">
        <v>0</v>
      </c>
      <c r="S27" s="267">
        <v>0</v>
      </c>
      <c r="T27" s="267">
        <v>0</v>
      </c>
      <c r="U27" s="267">
        <v>0</v>
      </c>
      <c r="V27" s="267">
        <v>0</v>
      </c>
      <c r="W27" s="267">
        <v>0</v>
      </c>
      <c r="X27" s="267"/>
      <c r="Y27" s="267"/>
      <c r="Z27" s="267"/>
      <c r="AA27" s="267"/>
      <c r="AB27" s="268"/>
      <c r="AC27" s="268"/>
      <c r="AD27" s="268"/>
      <c r="AE27" s="268"/>
      <c r="AF27" s="268"/>
      <c r="AG27" s="268"/>
      <c r="AH27" s="268"/>
      <c r="AI27" s="268">
        <v>0</v>
      </c>
      <c r="AJ27" s="268">
        <v>0</v>
      </c>
      <c r="AK27" s="268">
        <v>0</v>
      </c>
      <c r="AL27" s="268">
        <v>0</v>
      </c>
      <c r="AM27" s="268">
        <v>0</v>
      </c>
      <c r="AN27" s="268">
        <v>0</v>
      </c>
      <c r="AO27" s="268">
        <v>0</v>
      </c>
      <c r="AP27" s="268">
        <v>0</v>
      </c>
      <c r="AQ27" s="268">
        <v>0</v>
      </c>
      <c r="AR27" s="268">
        <v>0</v>
      </c>
      <c r="AS27" s="268">
        <v>0</v>
      </c>
      <c r="AT27" s="268">
        <v>0</v>
      </c>
      <c r="AU27" s="268">
        <v>0</v>
      </c>
      <c r="AV27" s="268">
        <v>0</v>
      </c>
      <c r="AW27" s="268">
        <v>0</v>
      </c>
      <c r="AX27" s="268">
        <v>0</v>
      </c>
      <c r="AY27" s="268">
        <v>0</v>
      </c>
      <c r="AZ27" s="268">
        <v>0</v>
      </c>
      <c r="BA27" s="268">
        <v>0</v>
      </c>
      <c r="BB27" s="268">
        <v>0</v>
      </c>
      <c r="BC27" s="69"/>
      <c r="BD27" s="174" t="s">
        <v>613</v>
      </c>
      <c r="BE27" s="174" t="s">
        <v>613</v>
      </c>
      <c r="BF27" s="69"/>
      <c r="BG27" s="69"/>
      <c r="BH27" s="69"/>
    </row>
    <row r="28" spans="1:60" ht="18.75" x14ac:dyDescent="0.3">
      <c r="A28" s="139" t="s">
        <v>90</v>
      </c>
      <c r="B28" s="88">
        <f t="shared" ref="B28:AG28" si="4">B29+B30</f>
        <v>14</v>
      </c>
      <c r="C28" s="88">
        <f t="shared" si="4"/>
        <v>4</v>
      </c>
      <c r="D28" s="88">
        <f t="shared" si="4"/>
        <v>2</v>
      </c>
      <c r="E28" s="88">
        <f t="shared" si="4"/>
        <v>1</v>
      </c>
      <c r="F28" s="88">
        <f t="shared" si="4"/>
        <v>1</v>
      </c>
      <c r="G28" s="88">
        <f t="shared" si="4"/>
        <v>2</v>
      </c>
      <c r="H28" s="88">
        <f t="shared" si="4"/>
        <v>3</v>
      </c>
      <c r="I28" s="88">
        <f t="shared" si="4"/>
        <v>0</v>
      </c>
      <c r="J28" s="88">
        <f t="shared" si="4"/>
        <v>1</v>
      </c>
      <c r="K28" s="88">
        <f t="shared" si="4"/>
        <v>0</v>
      </c>
      <c r="L28" s="88">
        <f t="shared" si="4"/>
        <v>1</v>
      </c>
      <c r="M28" s="88">
        <f t="shared" si="4"/>
        <v>1</v>
      </c>
      <c r="N28" s="88">
        <f t="shared" si="4"/>
        <v>0</v>
      </c>
      <c r="O28" s="88">
        <f t="shared" si="4"/>
        <v>0</v>
      </c>
      <c r="P28" s="88">
        <f t="shared" si="4"/>
        <v>2</v>
      </c>
      <c r="Q28" s="88">
        <f t="shared" si="4"/>
        <v>0</v>
      </c>
      <c r="R28" s="88">
        <f t="shared" si="4"/>
        <v>0</v>
      </c>
      <c r="S28" s="88">
        <f t="shared" si="4"/>
        <v>0</v>
      </c>
      <c r="T28" s="88">
        <f t="shared" si="4"/>
        <v>1</v>
      </c>
      <c r="U28" s="88">
        <f t="shared" si="4"/>
        <v>5</v>
      </c>
      <c r="V28" s="88">
        <f t="shared" si="4"/>
        <v>0</v>
      </c>
      <c r="W28" s="88">
        <f t="shared" si="4"/>
        <v>3</v>
      </c>
      <c r="X28" s="88">
        <f t="shared" si="4"/>
        <v>0</v>
      </c>
      <c r="Y28" s="88">
        <f t="shared" si="4"/>
        <v>1</v>
      </c>
      <c r="Z28" s="88">
        <f t="shared" si="4"/>
        <v>0</v>
      </c>
      <c r="AA28" s="88">
        <f t="shared" si="4"/>
        <v>0</v>
      </c>
      <c r="AB28" s="88">
        <f t="shared" si="4"/>
        <v>6</v>
      </c>
      <c r="AC28" s="88">
        <f t="shared" si="4"/>
        <v>0</v>
      </c>
      <c r="AD28" s="88">
        <f t="shared" si="4"/>
        <v>4</v>
      </c>
      <c r="AE28" s="88">
        <f t="shared" si="4"/>
        <v>1</v>
      </c>
      <c r="AF28" s="88">
        <f t="shared" si="4"/>
        <v>0</v>
      </c>
      <c r="AG28" s="88">
        <f t="shared" si="4"/>
        <v>0</v>
      </c>
      <c r="AH28" s="88">
        <f t="shared" ref="AH28:BM28" si="5">AH29+AH30</f>
        <v>2</v>
      </c>
      <c r="AI28" s="88">
        <f t="shared" si="5"/>
        <v>5</v>
      </c>
      <c r="AJ28" s="88">
        <f t="shared" si="5"/>
        <v>1</v>
      </c>
      <c r="AK28" s="88">
        <f t="shared" si="5"/>
        <v>3</v>
      </c>
      <c r="AL28" s="88">
        <f t="shared" si="5"/>
        <v>1</v>
      </c>
      <c r="AM28" s="88">
        <f t="shared" si="5"/>
        <v>29</v>
      </c>
      <c r="AN28" s="88">
        <f t="shared" si="5"/>
        <v>0</v>
      </c>
      <c r="AO28" s="88">
        <f t="shared" si="5"/>
        <v>0</v>
      </c>
      <c r="AP28" s="88">
        <f t="shared" si="5"/>
        <v>0</v>
      </c>
      <c r="AQ28" s="88">
        <f t="shared" si="5"/>
        <v>0</v>
      </c>
      <c r="AR28" s="88">
        <f t="shared" si="5"/>
        <v>0</v>
      </c>
      <c r="AS28" s="88">
        <f t="shared" si="5"/>
        <v>0</v>
      </c>
      <c r="AT28" s="88">
        <f t="shared" si="5"/>
        <v>0</v>
      </c>
      <c r="AU28" s="88">
        <f t="shared" si="5"/>
        <v>0</v>
      </c>
      <c r="AV28" s="88">
        <f t="shared" si="5"/>
        <v>0</v>
      </c>
      <c r="AW28" s="88">
        <f t="shared" si="5"/>
        <v>0</v>
      </c>
      <c r="AX28" s="88">
        <f t="shared" si="5"/>
        <v>0</v>
      </c>
      <c r="AY28" s="88">
        <f t="shared" si="5"/>
        <v>0</v>
      </c>
      <c r="AZ28" s="88">
        <f t="shared" si="5"/>
        <v>0</v>
      </c>
      <c r="BA28" s="88">
        <f t="shared" si="5"/>
        <v>0</v>
      </c>
      <c r="BB28" s="88">
        <f t="shared" si="5"/>
        <v>6</v>
      </c>
      <c r="BC28" s="69"/>
      <c r="BD28" s="69"/>
      <c r="BE28" s="69"/>
      <c r="BF28" s="69"/>
      <c r="BG28" s="69"/>
      <c r="BH28" s="69"/>
    </row>
    <row r="29" spans="1:60" ht="18.75" x14ac:dyDescent="0.3">
      <c r="A29" s="259" t="s">
        <v>614</v>
      </c>
      <c r="B29" s="266"/>
      <c r="C29" s="267">
        <v>2</v>
      </c>
      <c r="D29" s="267"/>
      <c r="E29" s="267">
        <v>0</v>
      </c>
      <c r="F29" s="267"/>
      <c r="G29" s="267">
        <v>2</v>
      </c>
      <c r="H29" s="267">
        <v>2</v>
      </c>
      <c r="I29" s="267"/>
      <c r="J29" s="267"/>
      <c r="K29" s="267"/>
      <c r="L29" s="267"/>
      <c r="M29" s="267"/>
      <c r="N29" s="267"/>
      <c r="O29" s="267"/>
      <c r="P29" s="267">
        <v>1</v>
      </c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69"/>
      <c r="BD29" s="69"/>
      <c r="BE29" s="69"/>
      <c r="BF29" s="69"/>
      <c r="BG29" s="69"/>
      <c r="BH29" s="69"/>
    </row>
    <row r="30" spans="1:60" ht="18.75" x14ac:dyDescent="0.3">
      <c r="A30" s="259" t="s">
        <v>615</v>
      </c>
      <c r="B30" s="266">
        <v>14</v>
      </c>
      <c r="C30" s="267">
        <v>2</v>
      </c>
      <c r="D30" s="267">
        <v>2</v>
      </c>
      <c r="E30" s="267">
        <v>1</v>
      </c>
      <c r="F30" s="267">
        <v>1</v>
      </c>
      <c r="G30" s="267">
        <v>0</v>
      </c>
      <c r="H30" s="267">
        <v>1</v>
      </c>
      <c r="I30" s="267">
        <v>0</v>
      </c>
      <c r="J30" s="267">
        <v>1</v>
      </c>
      <c r="K30" s="267">
        <v>0</v>
      </c>
      <c r="L30" s="267">
        <v>1</v>
      </c>
      <c r="M30" s="267">
        <v>1</v>
      </c>
      <c r="N30" s="267">
        <v>0</v>
      </c>
      <c r="O30" s="267">
        <v>0</v>
      </c>
      <c r="P30" s="267">
        <v>1</v>
      </c>
      <c r="Q30" s="267">
        <v>0</v>
      </c>
      <c r="R30" s="267">
        <v>0</v>
      </c>
      <c r="S30" s="267">
        <v>0</v>
      </c>
      <c r="T30" s="267">
        <v>1</v>
      </c>
      <c r="U30" s="267">
        <v>5</v>
      </c>
      <c r="V30" s="267">
        <v>0</v>
      </c>
      <c r="W30" s="267">
        <v>3</v>
      </c>
      <c r="X30" s="267">
        <v>0</v>
      </c>
      <c r="Y30" s="267">
        <v>1</v>
      </c>
      <c r="Z30" s="267">
        <v>0</v>
      </c>
      <c r="AA30" s="267">
        <v>0</v>
      </c>
      <c r="AB30" s="268">
        <v>6</v>
      </c>
      <c r="AC30" s="268">
        <v>0</v>
      </c>
      <c r="AD30" s="268">
        <v>4</v>
      </c>
      <c r="AE30" s="268">
        <v>1</v>
      </c>
      <c r="AF30" s="268">
        <v>0</v>
      </c>
      <c r="AG30" s="268">
        <v>0</v>
      </c>
      <c r="AH30" s="268">
        <v>2</v>
      </c>
      <c r="AI30" s="268">
        <v>5</v>
      </c>
      <c r="AJ30" s="268">
        <v>1</v>
      </c>
      <c r="AK30" s="268">
        <v>3</v>
      </c>
      <c r="AL30" s="268">
        <v>1</v>
      </c>
      <c r="AM30" s="268">
        <v>29</v>
      </c>
      <c r="AN30" s="268">
        <v>0</v>
      </c>
      <c r="AO30" s="268">
        <v>0</v>
      </c>
      <c r="AP30" s="268">
        <v>0</v>
      </c>
      <c r="AQ30" s="268">
        <v>0</v>
      </c>
      <c r="AR30" s="268">
        <v>0</v>
      </c>
      <c r="AS30" s="268">
        <v>0</v>
      </c>
      <c r="AT30" s="268">
        <v>0</v>
      </c>
      <c r="AU30" s="268">
        <v>0</v>
      </c>
      <c r="AV30" s="268">
        <v>0</v>
      </c>
      <c r="AW30" s="268">
        <v>0</v>
      </c>
      <c r="AX30" s="268">
        <v>0</v>
      </c>
      <c r="AY30" s="268">
        <v>0</v>
      </c>
      <c r="AZ30" s="268">
        <v>0</v>
      </c>
      <c r="BA30" s="268">
        <v>0</v>
      </c>
      <c r="BB30" s="268">
        <v>6</v>
      </c>
      <c r="BC30" s="69" t="s">
        <v>114</v>
      </c>
      <c r="BD30" s="69" t="s">
        <v>114</v>
      </c>
      <c r="BE30" s="174" t="s">
        <v>616</v>
      </c>
      <c r="BF30" s="69" t="s">
        <v>57</v>
      </c>
      <c r="BG30" s="69">
        <v>600</v>
      </c>
      <c r="BH30" s="69">
        <v>2000</v>
      </c>
    </row>
    <row r="31" spans="1:60" ht="18.75" x14ac:dyDescent="0.3">
      <c r="A31" s="141" t="s">
        <v>93</v>
      </c>
      <c r="B31" s="88">
        <f t="shared" ref="B31:AG31" si="6">B28+B24+B10</f>
        <v>302</v>
      </c>
      <c r="C31" s="88">
        <f t="shared" si="6"/>
        <v>40</v>
      </c>
      <c r="D31" s="88">
        <f t="shared" si="6"/>
        <v>8</v>
      </c>
      <c r="E31" s="88">
        <f t="shared" si="6"/>
        <v>7</v>
      </c>
      <c r="F31" s="88">
        <f t="shared" si="6"/>
        <v>14</v>
      </c>
      <c r="G31" s="88">
        <f t="shared" si="6"/>
        <v>13</v>
      </c>
      <c r="H31" s="88">
        <f t="shared" si="6"/>
        <v>31</v>
      </c>
      <c r="I31" s="88">
        <f t="shared" si="6"/>
        <v>2</v>
      </c>
      <c r="J31" s="88">
        <f t="shared" si="6"/>
        <v>7</v>
      </c>
      <c r="K31" s="88">
        <f t="shared" si="6"/>
        <v>6</v>
      </c>
      <c r="L31" s="88">
        <f t="shared" si="6"/>
        <v>8</v>
      </c>
      <c r="M31" s="88">
        <f t="shared" si="6"/>
        <v>5</v>
      </c>
      <c r="N31" s="88">
        <f t="shared" si="6"/>
        <v>2</v>
      </c>
      <c r="O31" s="88">
        <f t="shared" si="6"/>
        <v>15</v>
      </c>
      <c r="P31" s="88">
        <f t="shared" si="6"/>
        <v>15</v>
      </c>
      <c r="Q31" s="88">
        <f t="shared" si="6"/>
        <v>2</v>
      </c>
      <c r="R31" s="88">
        <f t="shared" si="6"/>
        <v>3</v>
      </c>
      <c r="S31" s="88">
        <f t="shared" si="6"/>
        <v>4</v>
      </c>
      <c r="T31" s="88">
        <f t="shared" si="6"/>
        <v>12</v>
      </c>
      <c r="U31" s="88">
        <f t="shared" si="6"/>
        <v>8</v>
      </c>
      <c r="V31" s="88">
        <f t="shared" si="6"/>
        <v>12</v>
      </c>
      <c r="W31" s="88">
        <f t="shared" si="6"/>
        <v>9</v>
      </c>
      <c r="X31" s="88">
        <f t="shared" si="6"/>
        <v>17</v>
      </c>
      <c r="Y31" s="88">
        <f t="shared" si="6"/>
        <v>14</v>
      </c>
      <c r="Z31" s="88">
        <f t="shared" si="6"/>
        <v>11</v>
      </c>
      <c r="AA31" s="88">
        <f t="shared" si="6"/>
        <v>2</v>
      </c>
      <c r="AB31" s="88">
        <f t="shared" si="6"/>
        <v>21</v>
      </c>
      <c r="AC31" s="88">
        <f t="shared" si="6"/>
        <v>11</v>
      </c>
      <c r="AD31" s="88">
        <f t="shared" si="6"/>
        <v>6</v>
      </c>
      <c r="AE31" s="88">
        <f t="shared" si="6"/>
        <v>3</v>
      </c>
      <c r="AF31" s="88">
        <f t="shared" si="6"/>
        <v>2</v>
      </c>
      <c r="AG31" s="88">
        <f t="shared" si="6"/>
        <v>4</v>
      </c>
      <c r="AH31" s="88">
        <f t="shared" ref="AH31:BB31" si="7">AH28+AH24+AH10</f>
        <v>6</v>
      </c>
      <c r="AI31" s="88">
        <f t="shared" si="7"/>
        <v>5</v>
      </c>
      <c r="AJ31" s="88">
        <f t="shared" si="7"/>
        <v>9</v>
      </c>
      <c r="AK31" s="88">
        <f t="shared" si="7"/>
        <v>13</v>
      </c>
      <c r="AL31" s="88">
        <f t="shared" si="7"/>
        <v>6</v>
      </c>
      <c r="AM31" s="88">
        <f t="shared" si="7"/>
        <v>33</v>
      </c>
      <c r="AN31" s="88">
        <f t="shared" si="7"/>
        <v>8</v>
      </c>
      <c r="AO31" s="88">
        <f t="shared" si="7"/>
        <v>6</v>
      </c>
      <c r="AP31" s="88">
        <f t="shared" si="7"/>
        <v>12</v>
      </c>
      <c r="AQ31" s="88">
        <f t="shared" si="7"/>
        <v>10</v>
      </c>
      <c r="AR31" s="88">
        <f t="shared" si="7"/>
        <v>9</v>
      </c>
      <c r="AS31" s="88">
        <f t="shared" si="7"/>
        <v>5</v>
      </c>
      <c r="AT31" s="88">
        <f t="shared" si="7"/>
        <v>6</v>
      </c>
      <c r="AU31" s="88">
        <f t="shared" si="7"/>
        <v>7</v>
      </c>
      <c r="AV31" s="88">
        <f t="shared" si="7"/>
        <v>4</v>
      </c>
      <c r="AW31" s="88">
        <f t="shared" si="7"/>
        <v>3</v>
      </c>
      <c r="AX31" s="88">
        <f t="shared" si="7"/>
        <v>2</v>
      </c>
      <c r="AY31" s="88">
        <f t="shared" si="7"/>
        <v>0</v>
      </c>
      <c r="AZ31" s="88">
        <f t="shared" si="7"/>
        <v>0</v>
      </c>
      <c r="BA31" s="88">
        <f t="shared" si="7"/>
        <v>0</v>
      </c>
      <c r="BB31" s="88">
        <f t="shared" si="7"/>
        <v>8</v>
      </c>
      <c r="BC31" s="69"/>
      <c r="BD31" s="69"/>
      <c r="BE31" s="69"/>
      <c r="BF31" s="69"/>
      <c r="BG31" s="69"/>
      <c r="BH31" s="69"/>
    </row>
    <row r="32" spans="1:60" x14ac:dyDescent="0.25">
      <c r="A32" s="44"/>
      <c r="B32" s="44"/>
      <c r="C32" s="44"/>
      <c r="D32" s="44"/>
      <c r="E32" s="44"/>
      <c r="F32" s="44"/>
      <c r="G32" s="44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</row>
    <row r="33" spans="1:60" x14ac:dyDescent="0.25">
      <c r="A33" s="99"/>
      <c r="B33" s="99"/>
      <c r="C33" s="99"/>
      <c r="D33" s="99"/>
      <c r="E33" s="99"/>
      <c r="F33" s="99"/>
      <c r="G33" s="99"/>
      <c r="H33" s="99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454" t="s">
        <v>94</v>
      </c>
      <c r="B34" s="454"/>
      <c r="C34" s="101"/>
      <c r="D34" s="101"/>
      <c r="E34" s="102" t="s">
        <v>95</v>
      </c>
      <c r="F34" s="102" t="s">
        <v>95</v>
      </c>
      <c r="G34" s="102" t="s">
        <v>95</v>
      </c>
      <c r="H34" s="102" t="s">
        <v>95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01"/>
      <c r="B35" s="101"/>
      <c r="C35" s="101"/>
      <c r="D35" s="101"/>
      <c r="E35" s="455" t="s">
        <v>96</v>
      </c>
      <c r="F35" s="455"/>
      <c r="G35" s="455"/>
      <c r="H35" s="455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456" t="s">
        <v>95</v>
      </c>
      <c r="B36" s="456"/>
      <c r="C36" s="456"/>
      <c r="D36" s="456"/>
      <c r="E36" s="456"/>
      <c r="F36" s="456"/>
      <c r="G36" s="456"/>
      <c r="H36" s="456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x14ac:dyDescent="0.25">
      <c r="A37" s="455" t="s">
        <v>97</v>
      </c>
      <c r="B37" s="455"/>
      <c r="C37" s="455"/>
      <c r="D37" s="455"/>
      <c r="E37" s="455"/>
      <c r="F37" s="455"/>
      <c r="G37" s="103"/>
      <c r="H37" s="103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104"/>
      <c r="B38" s="104"/>
      <c r="C38" s="104"/>
      <c r="D38" s="104"/>
      <c r="E38" s="104"/>
      <c r="F38" s="104"/>
      <c r="G38" s="104"/>
      <c r="H38" s="10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04"/>
      <c r="B39" s="104"/>
      <c r="C39" s="104"/>
      <c r="D39" s="104"/>
      <c r="E39" s="104"/>
      <c r="F39" s="104"/>
      <c r="G39" s="104"/>
      <c r="H39" s="10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104"/>
      <c r="B40" s="104"/>
      <c r="C40" s="104"/>
      <c r="D40" s="104"/>
      <c r="E40" s="104"/>
      <c r="F40" s="104"/>
      <c r="G40" s="104"/>
      <c r="H40" s="10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1"/>
      <c r="B41" s="1"/>
      <c r="C41" s="1"/>
      <c r="D41" s="1"/>
      <c r="E41" s="1"/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"/>
      <c r="B42" s="1"/>
      <c r="C42" s="1"/>
      <c r="D42" s="1"/>
      <c r="E42" s="1"/>
      <c r="F42" s="1"/>
      <c r="G42" s="1"/>
      <c r="H42" s="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</sheetData>
  <mergeCells count="65">
    <mergeCell ref="A34:B34"/>
    <mergeCell ref="E35:H35"/>
    <mergeCell ref="A36:H36"/>
    <mergeCell ref="A37:F37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1100-000000000000}"/>
    <hyperlink ref="BD11" r:id="rId2" xr:uid="{00000000-0004-0000-1100-000001000000}"/>
    <hyperlink ref="BE11" r:id="rId3" xr:uid="{00000000-0004-0000-1100-000002000000}"/>
    <hyperlink ref="BC16" r:id="rId4" xr:uid="{00000000-0004-0000-1100-000003000000}"/>
    <hyperlink ref="BE18" r:id="rId5" xr:uid="{00000000-0004-0000-1100-000004000000}"/>
    <hyperlink ref="BC19" r:id="rId6" xr:uid="{00000000-0004-0000-1100-000005000000}"/>
    <hyperlink ref="BD19" r:id="rId7" xr:uid="{00000000-0004-0000-1100-000006000000}"/>
    <hyperlink ref="BC21" r:id="rId8" xr:uid="{00000000-0004-0000-1100-000007000000}"/>
    <hyperlink ref="BD21" r:id="rId9" xr:uid="{00000000-0004-0000-1100-000008000000}"/>
    <hyperlink ref="BE21" r:id="rId10" xr:uid="{00000000-0004-0000-1100-000009000000}"/>
    <hyperlink ref="BF21" r:id="rId11" xr:uid="{00000000-0004-0000-1100-00000A000000}"/>
    <hyperlink ref="BC22" r:id="rId12" xr:uid="{00000000-0004-0000-1100-00000B000000}"/>
    <hyperlink ref="BD26" r:id="rId13" xr:uid="{00000000-0004-0000-1100-00000C000000}"/>
    <hyperlink ref="BE26" r:id="rId14" xr:uid="{00000000-0004-0000-1100-00000D000000}"/>
    <hyperlink ref="BD27" r:id="rId15" xr:uid="{00000000-0004-0000-1100-00000E000000}"/>
    <hyperlink ref="BE27" r:id="rId16" xr:uid="{00000000-0004-0000-1100-00000F000000}"/>
    <hyperlink ref="BE30" r:id="rId17" xr:uid="{00000000-0004-0000-1100-000010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H91"/>
  <sheetViews>
    <sheetView tabSelected="1" workbookViewId="0">
      <selection activeCell="A59" sqref="A59:XFD59"/>
    </sheetView>
  </sheetViews>
  <sheetFormatPr defaultRowHeight="11.25" x14ac:dyDescent="0.2"/>
  <cols>
    <col min="1" max="1" width="35" style="278" customWidth="1"/>
    <col min="2" max="2" width="15.28515625" style="278" customWidth="1"/>
    <col min="3" max="18" width="12.5703125" style="278" bestFit="1"/>
    <col min="19" max="19" width="11.5703125" style="278" customWidth="1"/>
    <col min="20" max="53" width="12.5703125" style="278" bestFit="1"/>
    <col min="54" max="54" width="14.28515625" style="278" customWidth="1"/>
    <col min="55" max="55" width="20.28515625" style="278" customWidth="1"/>
    <col min="56" max="56" width="19.85546875" style="278" customWidth="1"/>
    <col min="57" max="57" width="20" style="278" customWidth="1"/>
    <col min="58" max="58" width="20.28515625" style="278" customWidth="1"/>
    <col min="59" max="60" width="16.7109375" style="278" customWidth="1"/>
    <col min="61" max="16384" width="9.140625" style="278"/>
  </cols>
  <sheetData>
    <row r="1" spans="1:60" ht="25.9" customHeight="1" x14ac:dyDescent="0.2">
      <c r="A1" s="479" t="s">
        <v>617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480"/>
      <c r="AY1" s="480"/>
      <c r="AZ1" s="480"/>
      <c r="BA1" s="280"/>
      <c r="BB1" s="280"/>
      <c r="BC1" s="281"/>
      <c r="BD1" s="281"/>
      <c r="BE1" s="281"/>
      <c r="BF1" s="281"/>
      <c r="BG1" s="281"/>
      <c r="BH1" s="281"/>
    </row>
    <row r="2" spans="1:60" ht="25.9" customHeight="1" x14ac:dyDescent="0.2">
      <c r="A2" s="482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481"/>
      <c r="AY2" s="481"/>
      <c r="AZ2" s="481"/>
      <c r="BA2" s="283"/>
      <c r="BB2" s="283"/>
      <c r="BC2" s="284"/>
      <c r="BD2" s="284"/>
      <c r="BE2" s="284"/>
      <c r="BF2" s="284"/>
      <c r="BG2" s="284"/>
      <c r="BH2" s="284"/>
    </row>
    <row r="3" spans="1:60" x14ac:dyDescent="0.2">
      <c r="A3" s="483" t="s">
        <v>2</v>
      </c>
      <c r="B3" s="485" t="s">
        <v>3</v>
      </c>
      <c r="C3" s="487" t="s">
        <v>4</v>
      </c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9"/>
      <c r="AB3" s="490" t="s">
        <v>5</v>
      </c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2"/>
      <c r="BB3" s="285"/>
      <c r="BC3" s="493" t="s">
        <v>6</v>
      </c>
      <c r="BD3" s="493" t="s">
        <v>7</v>
      </c>
      <c r="BE3" s="493" t="s">
        <v>8</v>
      </c>
      <c r="BF3" s="493" t="s">
        <v>9</v>
      </c>
      <c r="BG3" s="493" t="s">
        <v>10</v>
      </c>
      <c r="BH3" s="493" t="s">
        <v>11</v>
      </c>
    </row>
    <row r="4" spans="1:60" x14ac:dyDescent="0.2">
      <c r="A4" s="484"/>
      <c r="B4" s="486"/>
      <c r="C4" s="487" t="s">
        <v>12</v>
      </c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9"/>
      <c r="AB4" s="490" t="s">
        <v>13</v>
      </c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2"/>
      <c r="BB4" s="285"/>
      <c r="BC4" s="494"/>
      <c r="BD4" s="494"/>
      <c r="BE4" s="494"/>
      <c r="BF4" s="494"/>
      <c r="BG4" s="494"/>
      <c r="BH4" s="494"/>
    </row>
    <row r="5" spans="1:60" ht="18" customHeight="1" x14ac:dyDescent="0.2">
      <c r="A5" s="484"/>
      <c r="B5" s="486"/>
      <c r="C5" s="495" t="s">
        <v>14</v>
      </c>
      <c r="D5" s="286"/>
      <c r="E5" s="487" t="s">
        <v>15</v>
      </c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9"/>
      <c r="AB5" s="497" t="s">
        <v>16</v>
      </c>
      <c r="AC5" s="490" t="s">
        <v>17</v>
      </c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2"/>
      <c r="BB5" s="285"/>
      <c r="BC5" s="494"/>
      <c r="BD5" s="494"/>
      <c r="BE5" s="494"/>
      <c r="BF5" s="494"/>
      <c r="BG5" s="494"/>
      <c r="BH5" s="494"/>
    </row>
    <row r="6" spans="1:60" ht="26.45" customHeight="1" x14ac:dyDescent="0.2">
      <c r="A6" s="484"/>
      <c r="B6" s="486"/>
      <c r="C6" s="496"/>
      <c r="D6" s="495" t="s">
        <v>18</v>
      </c>
      <c r="E6" s="495" t="s">
        <v>19</v>
      </c>
      <c r="F6" s="495" t="s">
        <v>20</v>
      </c>
      <c r="G6" s="495" t="s">
        <v>21</v>
      </c>
      <c r="H6" s="495" t="s">
        <v>22</v>
      </c>
      <c r="I6" s="495" t="s">
        <v>23</v>
      </c>
      <c r="J6" s="495" t="s">
        <v>24</v>
      </c>
      <c r="K6" s="495" t="s">
        <v>25</v>
      </c>
      <c r="L6" s="500" t="s">
        <v>26</v>
      </c>
      <c r="M6" s="501"/>
      <c r="N6" s="502"/>
      <c r="O6" s="500" t="s">
        <v>27</v>
      </c>
      <c r="P6" s="501"/>
      <c r="Q6" s="502"/>
      <c r="R6" s="495" t="s">
        <v>28</v>
      </c>
      <c r="S6" s="495" t="s">
        <v>29</v>
      </c>
      <c r="T6" s="500" t="s">
        <v>30</v>
      </c>
      <c r="U6" s="501"/>
      <c r="V6" s="501"/>
      <c r="W6" s="501"/>
      <c r="X6" s="501"/>
      <c r="Y6" s="501"/>
      <c r="Z6" s="501"/>
      <c r="AA6" s="502"/>
      <c r="AB6" s="498"/>
      <c r="AC6" s="497" t="s">
        <v>31</v>
      </c>
      <c r="AD6" s="497" t="s">
        <v>32</v>
      </c>
      <c r="AE6" s="497" t="s">
        <v>33</v>
      </c>
      <c r="AF6" s="497" t="s">
        <v>28</v>
      </c>
      <c r="AG6" s="497" t="s">
        <v>34</v>
      </c>
      <c r="AH6" s="507" t="s">
        <v>30</v>
      </c>
      <c r="AI6" s="508"/>
      <c r="AJ6" s="508"/>
      <c r="AK6" s="508"/>
      <c r="AL6" s="508"/>
      <c r="AM6" s="508"/>
      <c r="AN6" s="508"/>
      <c r="AO6" s="509"/>
      <c r="AP6" s="507" t="s">
        <v>35</v>
      </c>
      <c r="AQ6" s="508"/>
      <c r="AR6" s="508"/>
      <c r="AS6" s="508"/>
      <c r="AT6" s="508"/>
      <c r="AU6" s="508"/>
      <c r="AV6" s="508"/>
      <c r="AW6" s="509"/>
      <c r="AX6" s="510" t="s">
        <v>99</v>
      </c>
      <c r="AY6" s="511"/>
      <c r="AZ6" s="511"/>
      <c r="BA6" s="512"/>
      <c r="BB6" s="497" t="s">
        <v>37</v>
      </c>
      <c r="BC6" s="494"/>
      <c r="BD6" s="494"/>
      <c r="BE6" s="494"/>
      <c r="BF6" s="494"/>
      <c r="BG6" s="494"/>
      <c r="BH6" s="494"/>
    </row>
    <row r="7" spans="1:60" ht="27" customHeight="1" x14ac:dyDescent="0.2">
      <c r="A7" s="484"/>
      <c r="B7" s="486"/>
      <c r="C7" s="496"/>
      <c r="D7" s="496"/>
      <c r="E7" s="499"/>
      <c r="F7" s="499"/>
      <c r="G7" s="499"/>
      <c r="H7" s="499"/>
      <c r="I7" s="499"/>
      <c r="J7" s="499"/>
      <c r="K7" s="499"/>
      <c r="L7" s="495" t="s">
        <v>38</v>
      </c>
      <c r="M7" s="495" t="s">
        <v>39</v>
      </c>
      <c r="N7" s="495" t="s">
        <v>40</v>
      </c>
      <c r="O7" s="495" t="s">
        <v>41</v>
      </c>
      <c r="P7" s="495" t="s">
        <v>32</v>
      </c>
      <c r="Q7" s="495" t="s">
        <v>42</v>
      </c>
      <c r="R7" s="503"/>
      <c r="S7" s="496"/>
      <c r="T7" s="500" t="s">
        <v>43</v>
      </c>
      <c r="U7" s="502"/>
      <c r="V7" s="500" t="s">
        <v>44</v>
      </c>
      <c r="W7" s="502"/>
      <c r="X7" s="500" t="s">
        <v>45</v>
      </c>
      <c r="Y7" s="502"/>
      <c r="Z7" s="500" t="s">
        <v>46</v>
      </c>
      <c r="AA7" s="502"/>
      <c r="AB7" s="498"/>
      <c r="AC7" s="505"/>
      <c r="AD7" s="505"/>
      <c r="AE7" s="505"/>
      <c r="AF7" s="505"/>
      <c r="AG7" s="505"/>
      <c r="AH7" s="507" t="s">
        <v>43</v>
      </c>
      <c r="AI7" s="509"/>
      <c r="AJ7" s="507" t="s">
        <v>44</v>
      </c>
      <c r="AK7" s="509"/>
      <c r="AL7" s="507" t="s">
        <v>45</v>
      </c>
      <c r="AM7" s="509"/>
      <c r="AN7" s="507" t="s">
        <v>46</v>
      </c>
      <c r="AO7" s="509"/>
      <c r="AP7" s="507" t="s">
        <v>43</v>
      </c>
      <c r="AQ7" s="509"/>
      <c r="AR7" s="507" t="s">
        <v>44</v>
      </c>
      <c r="AS7" s="509"/>
      <c r="AT7" s="507" t="s">
        <v>45</v>
      </c>
      <c r="AU7" s="509"/>
      <c r="AV7" s="507" t="s">
        <v>46</v>
      </c>
      <c r="AW7" s="509"/>
      <c r="AX7" s="498"/>
      <c r="AY7" s="513"/>
      <c r="AZ7" s="513"/>
      <c r="BA7" s="513"/>
      <c r="BB7" s="505"/>
      <c r="BC7" s="494"/>
      <c r="BD7" s="494"/>
      <c r="BE7" s="494"/>
      <c r="BF7" s="494"/>
      <c r="BG7" s="494"/>
      <c r="BH7" s="494"/>
    </row>
    <row r="8" spans="1:60" ht="83.25" customHeight="1" x14ac:dyDescent="0.2">
      <c r="A8" s="484"/>
      <c r="B8" s="486"/>
      <c r="C8" s="496"/>
      <c r="D8" s="496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504"/>
      <c r="S8" s="496"/>
      <c r="T8" s="286" t="s">
        <v>47</v>
      </c>
      <c r="U8" s="286" t="s">
        <v>48</v>
      </c>
      <c r="V8" s="286" t="s">
        <v>47</v>
      </c>
      <c r="W8" s="286" t="s">
        <v>48</v>
      </c>
      <c r="X8" s="286" t="s">
        <v>47</v>
      </c>
      <c r="Y8" s="286" t="s">
        <v>48</v>
      </c>
      <c r="Z8" s="286" t="s">
        <v>47</v>
      </c>
      <c r="AA8" s="286" t="s">
        <v>48</v>
      </c>
      <c r="AB8" s="498"/>
      <c r="AC8" s="506"/>
      <c r="AD8" s="506"/>
      <c r="AE8" s="506"/>
      <c r="AF8" s="506"/>
      <c r="AG8" s="506"/>
      <c r="AH8" s="287" t="s">
        <v>47</v>
      </c>
      <c r="AI8" s="287" t="s">
        <v>48</v>
      </c>
      <c r="AJ8" s="287" t="s">
        <v>47</v>
      </c>
      <c r="AK8" s="287" t="s">
        <v>48</v>
      </c>
      <c r="AL8" s="287" t="s">
        <v>47</v>
      </c>
      <c r="AM8" s="287" t="s">
        <v>48</v>
      </c>
      <c r="AN8" s="287" t="s">
        <v>47</v>
      </c>
      <c r="AO8" s="287" t="s">
        <v>48</v>
      </c>
      <c r="AP8" s="287" t="s">
        <v>47</v>
      </c>
      <c r="AQ8" s="287" t="s">
        <v>48</v>
      </c>
      <c r="AR8" s="287" t="s">
        <v>47</v>
      </c>
      <c r="AS8" s="287" t="s">
        <v>48</v>
      </c>
      <c r="AT8" s="287" t="s">
        <v>47</v>
      </c>
      <c r="AU8" s="287" t="s">
        <v>48</v>
      </c>
      <c r="AV8" s="287" t="s">
        <v>47</v>
      </c>
      <c r="AW8" s="287" t="s">
        <v>48</v>
      </c>
      <c r="AX8" s="287" t="s">
        <v>49</v>
      </c>
      <c r="AY8" s="287" t="s">
        <v>50</v>
      </c>
      <c r="AZ8" s="287" t="s">
        <v>51</v>
      </c>
      <c r="BA8" s="287" t="s">
        <v>52</v>
      </c>
      <c r="BB8" s="506"/>
      <c r="BC8" s="494"/>
      <c r="BD8" s="494"/>
      <c r="BE8" s="494"/>
      <c r="BF8" s="494"/>
      <c r="BG8" s="494"/>
      <c r="BH8" s="494"/>
    </row>
    <row r="9" spans="1:60" x14ac:dyDescent="0.2">
      <c r="A9" s="288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  <c r="N9" s="289">
        <v>14</v>
      </c>
      <c r="O9" s="289">
        <v>15</v>
      </c>
      <c r="P9" s="289">
        <v>16</v>
      </c>
      <c r="Q9" s="289">
        <v>17</v>
      </c>
      <c r="R9" s="289">
        <v>18</v>
      </c>
      <c r="S9" s="289">
        <v>19</v>
      </c>
      <c r="T9" s="289">
        <v>20</v>
      </c>
      <c r="U9" s="289">
        <v>21</v>
      </c>
      <c r="V9" s="289">
        <v>22</v>
      </c>
      <c r="W9" s="289">
        <v>23</v>
      </c>
      <c r="X9" s="289">
        <v>24</v>
      </c>
      <c r="Y9" s="289">
        <v>25</v>
      </c>
      <c r="Z9" s="289">
        <v>26</v>
      </c>
      <c r="AA9" s="289">
        <v>27</v>
      </c>
      <c r="AB9" s="289">
        <v>28</v>
      </c>
      <c r="AC9" s="289">
        <v>29</v>
      </c>
      <c r="AD9" s="289">
        <v>30</v>
      </c>
      <c r="AE9" s="289">
        <v>31</v>
      </c>
      <c r="AF9" s="289">
        <v>32</v>
      </c>
      <c r="AG9" s="289">
        <v>33</v>
      </c>
      <c r="AH9" s="289">
        <v>34</v>
      </c>
      <c r="AI9" s="289">
        <v>35</v>
      </c>
      <c r="AJ9" s="289">
        <v>36</v>
      </c>
      <c r="AK9" s="289">
        <v>37</v>
      </c>
      <c r="AL9" s="289">
        <v>38</v>
      </c>
      <c r="AM9" s="289">
        <v>39</v>
      </c>
      <c r="AN9" s="289">
        <v>40</v>
      </c>
      <c r="AO9" s="289">
        <v>41</v>
      </c>
      <c r="AP9" s="289">
        <v>42</v>
      </c>
      <c r="AQ9" s="289">
        <v>43</v>
      </c>
      <c r="AR9" s="289">
        <v>44</v>
      </c>
      <c r="AS9" s="289">
        <v>45</v>
      </c>
      <c r="AT9" s="289">
        <v>46</v>
      </c>
      <c r="AU9" s="289">
        <v>47</v>
      </c>
      <c r="AV9" s="289">
        <v>48</v>
      </c>
      <c r="AW9" s="289">
        <v>49</v>
      </c>
      <c r="AX9" s="289">
        <v>50</v>
      </c>
      <c r="AY9" s="289">
        <v>51</v>
      </c>
      <c r="AZ9" s="289">
        <v>52</v>
      </c>
      <c r="BA9" s="289">
        <v>53</v>
      </c>
      <c r="BB9" s="289">
        <v>54</v>
      </c>
      <c r="BC9" s="289">
        <v>55</v>
      </c>
      <c r="BD9" s="289">
        <v>56</v>
      </c>
      <c r="BE9" s="289">
        <v>57</v>
      </c>
      <c r="BF9" s="289">
        <v>58</v>
      </c>
      <c r="BG9" s="289">
        <v>59</v>
      </c>
      <c r="BH9" s="289">
        <v>60</v>
      </c>
    </row>
    <row r="10" spans="1:60" x14ac:dyDescent="0.2">
      <c r="A10" s="290" t="s">
        <v>74</v>
      </c>
      <c r="B10" s="291">
        <f>B11+B12+B13+B14+B15+B16+B17+B18+B19+B20+B21+B22+B23+B24+B25+B26+B27+B28+B29+B30+B31+B32+B33+B34+B35+B36+B37+B38+B39+B40+B41+B42+B43+B44+B45+B46</f>
        <v>1072</v>
      </c>
      <c r="C10" s="291">
        <f t="shared" ref="C10:AH10" si="0">C39+C40+C41+C42+C43+C44+C46</f>
        <v>17</v>
      </c>
      <c r="D10" s="291">
        <f t="shared" si="0"/>
        <v>18</v>
      </c>
      <c r="E10" s="291">
        <f t="shared" si="0"/>
        <v>6</v>
      </c>
      <c r="F10" s="291">
        <f t="shared" si="0"/>
        <v>14</v>
      </c>
      <c r="G10" s="291">
        <f t="shared" si="0"/>
        <v>2</v>
      </c>
      <c r="H10" s="291">
        <f t="shared" si="0"/>
        <v>23</v>
      </c>
      <c r="I10" s="291">
        <f t="shared" si="0"/>
        <v>3</v>
      </c>
      <c r="J10" s="291">
        <f t="shared" si="0"/>
        <v>7</v>
      </c>
      <c r="K10" s="291">
        <f t="shared" si="0"/>
        <v>6</v>
      </c>
      <c r="L10" s="291">
        <f t="shared" si="0"/>
        <v>8</v>
      </c>
      <c r="M10" s="291">
        <f t="shared" si="0"/>
        <v>2</v>
      </c>
      <c r="N10" s="291">
        <f t="shared" si="0"/>
        <v>1</v>
      </c>
      <c r="O10" s="291">
        <f t="shared" si="0"/>
        <v>3</v>
      </c>
      <c r="P10" s="291">
        <f t="shared" si="0"/>
        <v>2</v>
      </c>
      <c r="Q10" s="291">
        <f t="shared" si="0"/>
        <v>0</v>
      </c>
      <c r="R10" s="291">
        <f t="shared" si="0"/>
        <v>2</v>
      </c>
      <c r="S10" s="291">
        <f t="shared" si="0"/>
        <v>0</v>
      </c>
      <c r="T10" s="291">
        <f t="shared" si="0"/>
        <v>2</v>
      </c>
      <c r="U10" s="291">
        <f t="shared" si="0"/>
        <v>2</v>
      </c>
      <c r="V10" s="291">
        <f t="shared" si="0"/>
        <v>0</v>
      </c>
      <c r="W10" s="291">
        <f t="shared" si="0"/>
        <v>0</v>
      </c>
      <c r="X10" s="291">
        <f t="shared" si="0"/>
        <v>4</v>
      </c>
      <c r="Y10" s="291">
        <f t="shared" si="0"/>
        <v>4</v>
      </c>
      <c r="Z10" s="291">
        <f t="shared" si="0"/>
        <v>1</v>
      </c>
      <c r="AA10" s="291">
        <f t="shared" si="0"/>
        <v>1</v>
      </c>
      <c r="AB10" s="291">
        <f t="shared" si="0"/>
        <v>8</v>
      </c>
      <c r="AC10" s="291">
        <f t="shared" si="0"/>
        <v>6</v>
      </c>
      <c r="AD10" s="291">
        <f t="shared" si="0"/>
        <v>2</v>
      </c>
      <c r="AE10" s="291">
        <f t="shared" si="0"/>
        <v>0</v>
      </c>
      <c r="AF10" s="291">
        <f t="shared" si="0"/>
        <v>2</v>
      </c>
      <c r="AG10" s="291">
        <f t="shared" si="0"/>
        <v>0</v>
      </c>
      <c r="AH10" s="291">
        <f t="shared" si="0"/>
        <v>0</v>
      </c>
      <c r="AI10" s="291">
        <f t="shared" ref="AI10:BB10" si="1">AI39+AI40+AI41+AI42+AI43+AI44+AI46</f>
        <v>0</v>
      </c>
      <c r="AJ10" s="291">
        <f t="shared" si="1"/>
        <v>0</v>
      </c>
      <c r="AK10" s="291">
        <f t="shared" si="1"/>
        <v>0</v>
      </c>
      <c r="AL10" s="291">
        <f t="shared" si="1"/>
        <v>1</v>
      </c>
      <c r="AM10" s="291">
        <f t="shared" si="1"/>
        <v>1</v>
      </c>
      <c r="AN10" s="291">
        <f t="shared" si="1"/>
        <v>1</v>
      </c>
      <c r="AO10" s="291">
        <f t="shared" si="1"/>
        <v>1</v>
      </c>
      <c r="AP10" s="291">
        <f t="shared" si="1"/>
        <v>0</v>
      </c>
      <c r="AQ10" s="291">
        <f t="shared" si="1"/>
        <v>0</v>
      </c>
      <c r="AR10" s="291">
        <f t="shared" si="1"/>
        <v>0</v>
      </c>
      <c r="AS10" s="291">
        <f t="shared" si="1"/>
        <v>0</v>
      </c>
      <c r="AT10" s="291">
        <f t="shared" si="1"/>
        <v>0</v>
      </c>
      <c r="AU10" s="291">
        <f t="shared" si="1"/>
        <v>0</v>
      </c>
      <c r="AV10" s="291">
        <f t="shared" si="1"/>
        <v>0</v>
      </c>
      <c r="AW10" s="291">
        <f t="shared" si="1"/>
        <v>0</v>
      </c>
      <c r="AX10" s="291">
        <f t="shared" si="1"/>
        <v>0</v>
      </c>
      <c r="AY10" s="291">
        <f t="shared" si="1"/>
        <v>0</v>
      </c>
      <c r="AZ10" s="291">
        <f t="shared" si="1"/>
        <v>0</v>
      </c>
      <c r="BA10" s="291">
        <f t="shared" si="1"/>
        <v>0</v>
      </c>
      <c r="BB10" s="291">
        <f t="shared" si="1"/>
        <v>4</v>
      </c>
      <c r="BC10" s="292"/>
      <c r="BD10" s="292"/>
      <c r="BE10" s="292"/>
      <c r="BF10" s="292"/>
      <c r="BG10" s="292"/>
      <c r="BH10" s="292"/>
    </row>
    <row r="11" spans="1:60" hidden="1" x14ac:dyDescent="0.2">
      <c r="A11" s="293" t="s">
        <v>618</v>
      </c>
      <c r="B11" s="294">
        <v>32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  <c r="R11" s="295">
        <v>0</v>
      </c>
      <c r="S11" s="295">
        <v>0</v>
      </c>
      <c r="T11" s="295">
        <v>0</v>
      </c>
      <c r="U11" s="295">
        <v>0</v>
      </c>
      <c r="V11" s="295">
        <v>0</v>
      </c>
      <c r="W11" s="295">
        <v>0</v>
      </c>
      <c r="X11" s="295">
        <v>0</v>
      </c>
      <c r="Y11" s="295">
        <v>0</v>
      </c>
      <c r="Z11" s="295">
        <v>0</v>
      </c>
      <c r="AA11" s="295">
        <v>0</v>
      </c>
      <c r="AB11" s="295">
        <v>0</v>
      </c>
      <c r="AC11" s="295">
        <v>0</v>
      </c>
      <c r="AD11" s="295">
        <v>0</v>
      </c>
      <c r="AE11" s="295">
        <v>0</v>
      </c>
      <c r="AF11" s="295">
        <v>0</v>
      </c>
      <c r="AG11" s="295">
        <v>0</v>
      </c>
      <c r="AH11" s="295">
        <v>0</v>
      </c>
      <c r="AI11" s="295">
        <v>0</v>
      </c>
      <c r="AJ11" s="295">
        <v>0</v>
      </c>
      <c r="AK11" s="295">
        <v>0</v>
      </c>
      <c r="AL11" s="295">
        <v>0</v>
      </c>
      <c r="AM11" s="295">
        <v>0</v>
      </c>
      <c r="AN11" s="295">
        <v>0</v>
      </c>
      <c r="AO11" s="295">
        <v>0</v>
      </c>
      <c r="AP11" s="295">
        <v>0</v>
      </c>
      <c r="AQ11" s="295">
        <v>0</v>
      </c>
      <c r="AR11" s="295">
        <v>0</v>
      </c>
      <c r="AS11" s="295">
        <v>0</v>
      </c>
      <c r="AT11" s="295">
        <v>0</v>
      </c>
      <c r="AU11" s="295">
        <v>0</v>
      </c>
      <c r="AV11" s="295">
        <v>0</v>
      </c>
      <c r="AW11" s="295">
        <v>0</v>
      </c>
      <c r="AX11" s="295">
        <v>0</v>
      </c>
      <c r="AY11" s="295">
        <v>0</v>
      </c>
      <c r="AZ11" s="295">
        <v>0</v>
      </c>
      <c r="BA11" s="295">
        <v>0</v>
      </c>
      <c r="BB11" s="295">
        <v>0</v>
      </c>
      <c r="BC11" s="295">
        <v>0</v>
      </c>
      <c r="BD11" s="295">
        <v>0</v>
      </c>
      <c r="BE11" s="295">
        <v>0</v>
      </c>
      <c r="BF11" s="295">
        <v>0</v>
      </c>
      <c r="BG11" s="295">
        <v>0</v>
      </c>
      <c r="BH11" s="295">
        <v>0</v>
      </c>
    </row>
    <row r="12" spans="1:60" hidden="1" x14ac:dyDescent="0.2">
      <c r="A12" s="293" t="s">
        <v>619</v>
      </c>
      <c r="B12" s="294">
        <v>35</v>
      </c>
      <c r="C12" s="295">
        <v>16</v>
      </c>
      <c r="D12" s="295">
        <v>3</v>
      </c>
      <c r="E12" s="295">
        <v>0</v>
      </c>
      <c r="F12" s="295">
        <v>4</v>
      </c>
      <c r="G12" s="295">
        <v>2</v>
      </c>
      <c r="H12" s="295">
        <v>14</v>
      </c>
      <c r="I12" s="295">
        <v>0</v>
      </c>
      <c r="J12" s="295">
        <v>2</v>
      </c>
      <c r="K12" s="295">
        <v>1</v>
      </c>
      <c r="L12" s="295">
        <v>3</v>
      </c>
      <c r="M12" s="295">
        <v>0</v>
      </c>
      <c r="N12" s="295">
        <v>0</v>
      </c>
      <c r="O12" s="295">
        <v>16</v>
      </c>
      <c r="P12" s="295">
        <v>5</v>
      </c>
      <c r="Q12" s="295">
        <v>0</v>
      </c>
      <c r="R12" s="295">
        <v>0</v>
      </c>
      <c r="S12" s="295">
        <v>0</v>
      </c>
      <c r="T12" s="295">
        <v>0</v>
      </c>
      <c r="U12" s="295">
        <v>0</v>
      </c>
      <c r="V12" s="295">
        <v>0</v>
      </c>
      <c r="W12" s="295">
        <v>0</v>
      </c>
      <c r="X12" s="295">
        <v>0</v>
      </c>
      <c r="Y12" s="295">
        <v>0</v>
      </c>
      <c r="Z12" s="295">
        <v>0</v>
      </c>
      <c r="AA12" s="295">
        <v>0</v>
      </c>
      <c r="AB12" s="296">
        <v>3</v>
      </c>
      <c r="AC12" s="296">
        <v>0</v>
      </c>
      <c r="AD12" s="296">
        <v>3</v>
      </c>
      <c r="AE12" s="296">
        <v>3</v>
      </c>
      <c r="AF12" s="296">
        <v>0</v>
      </c>
      <c r="AG12" s="296">
        <v>0</v>
      </c>
      <c r="AH12" s="296">
        <v>0</v>
      </c>
      <c r="AI12" s="296">
        <v>0</v>
      </c>
      <c r="AJ12" s="296">
        <v>0</v>
      </c>
      <c r="AK12" s="296">
        <v>0</v>
      </c>
      <c r="AL12" s="296">
        <v>0</v>
      </c>
      <c r="AM12" s="296">
        <v>0</v>
      </c>
      <c r="AN12" s="296">
        <v>0</v>
      </c>
      <c r="AO12" s="296">
        <v>0</v>
      </c>
      <c r="AP12" s="296">
        <v>3</v>
      </c>
      <c r="AQ12" s="296">
        <v>3</v>
      </c>
      <c r="AR12" s="296">
        <v>0</v>
      </c>
      <c r="AS12" s="296">
        <v>0</v>
      </c>
      <c r="AT12" s="296">
        <v>0</v>
      </c>
      <c r="AU12" s="296">
        <v>0</v>
      </c>
      <c r="AV12" s="296">
        <v>0</v>
      </c>
      <c r="AW12" s="296">
        <v>0</v>
      </c>
      <c r="AX12" s="296">
        <v>3</v>
      </c>
      <c r="AY12" s="296">
        <v>0</v>
      </c>
      <c r="AZ12" s="296">
        <v>0</v>
      </c>
      <c r="BA12" s="296">
        <v>0</v>
      </c>
      <c r="BB12" s="296">
        <v>0</v>
      </c>
      <c r="BC12" s="292">
        <v>0</v>
      </c>
      <c r="BD12" s="292">
        <v>0</v>
      </c>
      <c r="BE12" s="292">
        <v>0</v>
      </c>
      <c r="BF12" s="292">
        <v>0</v>
      </c>
      <c r="BG12" s="292">
        <v>0</v>
      </c>
      <c r="BH12" s="292">
        <v>1300</v>
      </c>
    </row>
    <row r="13" spans="1:60" ht="22.5" hidden="1" x14ac:dyDescent="0.2">
      <c r="A13" s="293" t="s">
        <v>620</v>
      </c>
      <c r="B13" s="294">
        <v>31</v>
      </c>
      <c r="C13" s="295">
        <v>7</v>
      </c>
      <c r="D13" s="295">
        <v>4</v>
      </c>
      <c r="E13" s="295">
        <v>2</v>
      </c>
      <c r="F13" s="295">
        <v>2</v>
      </c>
      <c r="G13" s="295">
        <v>0</v>
      </c>
      <c r="H13" s="295">
        <v>3</v>
      </c>
      <c r="I13" s="295">
        <v>1</v>
      </c>
      <c r="J13" s="295">
        <v>0</v>
      </c>
      <c r="K13" s="295">
        <v>0</v>
      </c>
      <c r="L13" s="295">
        <v>4</v>
      </c>
      <c r="M13" s="295">
        <v>0</v>
      </c>
      <c r="N13" s="295">
        <v>0</v>
      </c>
      <c r="O13" s="295">
        <v>1</v>
      </c>
      <c r="P13" s="295">
        <v>0</v>
      </c>
      <c r="Q13" s="295">
        <v>0</v>
      </c>
      <c r="R13" s="295">
        <v>0</v>
      </c>
      <c r="S13" s="295">
        <v>0</v>
      </c>
      <c r="T13" s="295">
        <v>0</v>
      </c>
      <c r="U13" s="295">
        <v>0</v>
      </c>
      <c r="V13" s="295">
        <v>0</v>
      </c>
      <c r="W13" s="295">
        <v>0</v>
      </c>
      <c r="X13" s="295">
        <v>0</v>
      </c>
      <c r="Y13" s="295">
        <v>0</v>
      </c>
      <c r="Z13" s="295">
        <v>0</v>
      </c>
      <c r="AA13" s="295">
        <v>0</v>
      </c>
      <c r="AB13" s="296">
        <v>3</v>
      </c>
      <c r="AC13" s="296">
        <v>0</v>
      </c>
      <c r="AD13" s="296">
        <v>2</v>
      </c>
      <c r="AE13" s="296">
        <v>0</v>
      </c>
      <c r="AF13" s="296">
        <v>0</v>
      </c>
      <c r="AG13" s="296">
        <v>0</v>
      </c>
      <c r="AH13" s="296">
        <v>0</v>
      </c>
      <c r="AI13" s="296">
        <v>0</v>
      </c>
      <c r="AJ13" s="296">
        <v>0</v>
      </c>
      <c r="AK13" s="296">
        <v>0</v>
      </c>
      <c r="AL13" s="296">
        <v>0</v>
      </c>
      <c r="AM13" s="296">
        <v>0</v>
      </c>
      <c r="AN13" s="296">
        <v>0</v>
      </c>
      <c r="AO13" s="296">
        <v>0</v>
      </c>
      <c r="AP13" s="296">
        <v>0</v>
      </c>
      <c r="AQ13" s="296">
        <v>0</v>
      </c>
      <c r="AR13" s="296">
        <v>0</v>
      </c>
      <c r="AS13" s="296">
        <v>0</v>
      </c>
      <c r="AT13" s="296">
        <v>0</v>
      </c>
      <c r="AU13" s="296">
        <v>0</v>
      </c>
      <c r="AV13" s="296">
        <v>0</v>
      </c>
      <c r="AW13" s="296">
        <v>0</v>
      </c>
      <c r="AX13" s="296">
        <v>0</v>
      </c>
      <c r="AY13" s="296">
        <v>0</v>
      </c>
      <c r="AZ13" s="296">
        <v>0</v>
      </c>
      <c r="BA13" s="296">
        <v>0</v>
      </c>
      <c r="BB13" s="296">
        <v>0</v>
      </c>
      <c r="BC13" s="292">
        <v>0</v>
      </c>
      <c r="BD13" s="292">
        <v>0</v>
      </c>
      <c r="BE13" s="292">
        <v>0</v>
      </c>
      <c r="BF13" s="292" t="s">
        <v>57</v>
      </c>
      <c r="BG13" s="292">
        <v>1104</v>
      </c>
      <c r="BH13" s="292">
        <v>5000</v>
      </c>
    </row>
    <row r="14" spans="1:60" hidden="1" x14ac:dyDescent="0.2">
      <c r="A14" s="293" t="s">
        <v>621</v>
      </c>
      <c r="B14" s="294">
        <v>26</v>
      </c>
      <c r="C14" s="295">
        <v>0</v>
      </c>
      <c r="D14" s="295">
        <v>0</v>
      </c>
      <c r="E14" s="295">
        <v>0</v>
      </c>
      <c r="F14" s="295">
        <v>0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5">
        <v>0</v>
      </c>
      <c r="M14" s="295">
        <v>0</v>
      </c>
      <c r="N14" s="295">
        <v>0</v>
      </c>
      <c r="O14" s="295">
        <v>0</v>
      </c>
      <c r="P14" s="295">
        <v>0</v>
      </c>
      <c r="Q14" s="295">
        <v>0</v>
      </c>
      <c r="R14" s="295">
        <v>0</v>
      </c>
      <c r="S14" s="295">
        <v>0</v>
      </c>
      <c r="T14" s="295">
        <v>0</v>
      </c>
      <c r="U14" s="295">
        <v>0</v>
      </c>
      <c r="V14" s="295">
        <v>0</v>
      </c>
      <c r="W14" s="295">
        <v>0</v>
      </c>
      <c r="X14" s="295">
        <v>0</v>
      </c>
      <c r="Y14" s="295">
        <v>0</v>
      </c>
      <c r="Z14" s="295">
        <v>0</v>
      </c>
      <c r="AA14" s="295">
        <v>0</v>
      </c>
      <c r="AB14" s="296">
        <v>0</v>
      </c>
      <c r="AC14" s="296">
        <v>0</v>
      </c>
      <c r="AD14" s="296">
        <v>0</v>
      </c>
      <c r="AE14" s="296">
        <v>0</v>
      </c>
      <c r="AF14" s="296">
        <v>0</v>
      </c>
      <c r="AG14" s="296">
        <v>0</v>
      </c>
      <c r="AH14" s="296">
        <v>0</v>
      </c>
      <c r="AI14" s="296">
        <v>0</v>
      </c>
      <c r="AJ14" s="296">
        <v>0</v>
      </c>
      <c r="AK14" s="296">
        <v>0</v>
      </c>
      <c r="AL14" s="296">
        <v>0</v>
      </c>
      <c r="AM14" s="296">
        <v>0</v>
      </c>
      <c r="AN14" s="296">
        <v>0</v>
      </c>
      <c r="AO14" s="296">
        <v>0</v>
      </c>
      <c r="AP14" s="296">
        <v>0</v>
      </c>
      <c r="AQ14" s="296">
        <v>0</v>
      </c>
      <c r="AR14" s="296">
        <v>0</v>
      </c>
      <c r="AS14" s="296">
        <v>0</v>
      </c>
      <c r="AT14" s="296">
        <v>0</v>
      </c>
      <c r="AU14" s="296">
        <v>0</v>
      </c>
      <c r="AV14" s="296">
        <v>0</v>
      </c>
      <c r="AW14" s="296">
        <v>0</v>
      </c>
      <c r="AX14" s="296">
        <v>0</v>
      </c>
      <c r="AY14" s="296">
        <v>0</v>
      </c>
      <c r="AZ14" s="296">
        <v>0</v>
      </c>
      <c r="BA14" s="296">
        <v>0</v>
      </c>
      <c r="BB14" s="296">
        <v>0</v>
      </c>
      <c r="BC14" s="292">
        <v>0</v>
      </c>
      <c r="BD14" s="292">
        <v>0</v>
      </c>
      <c r="BE14" s="292">
        <v>0</v>
      </c>
      <c r="BF14" s="292">
        <v>0</v>
      </c>
      <c r="BG14" s="292">
        <v>0</v>
      </c>
      <c r="BH14" s="292">
        <v>0</v>
      </c>
    </row>
    <row r="15" spans="1:60" hidden="1" x14ac:dyDescent="0.2">
      <c r="A15" s="293" t="s">
        <v>622</v>
      </c>
      <c r="B15" s="294">
        <v>35</v>
      </c>
      <c r="C15" s="295">
        <v>9</v>
      </c>
      <c r="D15" s="295">
        <v>2</v>
      </c>
      <c r="E15" s="295">
        <v>0</v>
      </c>
      <c r="F15" s="295">
        <v>2</v>
      </c>
      <c r="G15" s="295">
        <v>3</v>
      </c>
      <c r="H15" s="295">
        <v>5</v>
      </c>
      <c r="I15" s="295">
        <v>2</v>
      </c>
      <c r="J15" s="295">
        <v>2</v>
      </c>
      <c r="K15" s="295">
        <v>1</v>
      </c>
      <c r="L15" s="295">
        <v>2</v>
      </c>
      <c r="M15" s="295">
        <v>0</v>
      </c>
      <c r="N15" s="295">
        <v>1</v>
      </c>
      <c r="O15" s="295">
        <v>6</v>
      </c>
      <c r="P15" s="295">
        <v>3</v>
      </c>
      <c r="Q15" s="295">
        <v>0</v>
      </c>
      <c r="R15" s="295">
        <v>2</v>
      </c>
      <c r="S15" s="295">
        <v>0</v>
      </c>
      <c r="T15" s="295">
        <v>0</v>
      </c>
      <c r="U15" s="295"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6">
        <v>2</v>
      </c>
      <c r="AC15" s="296">
        <v>1</v>
      </c>
      <c r="AD15" s="296">
        <v>1</v>
      </c>
      <c r="AE15" s="296">
        <v>0</v>
      </c>
      <c r="AF15" s="296">
        <v>1</v>
      </c>
      <c r="AG15" s="296">
        <v>0</v>
      </c>
      <c r="AH15" s="296">
        <v>0</v>
      </c>
      <c r="AI15" s="296">
        <v>0</v>
      </c>
      <c r="AJ15" s="296">
        <v>0</v>
      </c>
      <c r="AK15" s="296">
        <v>0</v>
      </c>
      <c r="AL15" s="296">
        <v>0</v>
      </c>
      <c r="AM15" s="296">
        <v>0</v>
      </c>
      <c r="AN15" s="296">
        <v>0</v>
      </c>
      <c r="AO15" s="296">
        <v>0</v>
      </c>
      <c r="AP15" s="296">
        <v>0</v>
      </c>
      <c r="AQ15" s="296">
        <v>0</v>
      </c>
      <c r="AR15" s="296">
        <v>0</v>
      </c>
      <c r="AS15" s="296">
        <v>0</v>
      </c>
      <c r="AT15" s="296">
        <v>0</v>
      </c>
      <c r="AU15" s="296">
        <v>0</v>
      </c>
      <c r="AV15" s="296">
        <v>0</v>
      </c>
      <c r="AW15" s="296">
        <v>0</v>
      </c>
      <c r="AX15" s="296">
        <v>0</v>
      </c>
      <c r="AY15" s="296">
        <v>0</v>
      </c>
      <c r="AZ15" s="296">
        <v>0</v>
      </c>
      <c r="BA15" s="296">
        <v>0</v>
      </c>
      <c r="BB15" s="296">
        <v>0</v>
      </c>
      <c r="BC15" s="292">
        <v>0</v>
      </c>
      <c r="BD15" s="292">
        <v>0</v>
      </c>
      <c r="BE15" s="292">
        <v>0</v>
      </c>
      <c r="BF15" s="292" t="s">
        <v>57</v>
      </c>
      <c r="BG15" s="292">
        <v>500</v>
      </c>
      <c r="BH15" s="292">
        <v>6800</v>
      </c>
    </row>
    <row r="16" spans="1:60" hidden="1" x14ac:dyDescent="0.2">
      <c r="A16" s="293" t="s">
        <v>623</v>
      </c>
      <c r="B16" s="294">
        <v>44</v>
      </c>
      <c r="C16" s="295">
        <v>9</v>
      </c>
      <c r="D16" s="295">
        <v>0</v>
      </c>
      <c r="E16" s="295">
        <v>6</v>
      </c>
      <c r="F16" s="295">
        <v>1</v>
      </c>
      <c r="G16" s="295">
        <v>2</v>
      </c>
      <c r="H16" s="295">
        <v>4</v>
      </c>
      <c r="I16" s="295">
        <v>1</v>
      </c>
      <c r="J16" s="295">
        <v>0</v>
      </c>
      <c r="K16" s="295">
        <v>0</v>
      </c>
      <c r="L16" s="295">
        <v>0</v>
      </c>
      <c r="M16" s="295">
        <v>2</v>
      </c>
      <c r="N16" s="295">
        <v>0</v>
      </c>
      <c r="O16" s="295">
        <v>0</v>
      </c>
      <c r="P16" s="295">
        <v>3</v>
      </c>
      <c r="Q16" s="295">
        <v>0</v>
      </c>
      <c r="R16" s="295">
        <v>0</v>
      </c>
      <c r="S16" s="295">
        <v>0</v>
      </c>
      <c r="T16" s="295">
        <v>0</v>
      </c>
      <c r="U16" s="295">
        <v>0</v>
      </c>
      <c r="V16" s="295">
        <v>0</v>
      </c>
      <c r="W16" s="295">
        <v>0</v>
      </c>
      <c r="X16" s="295">
        <v>4</v>
      </c>
      <c r="Y16" s="295">
        <v>4</v>
      </c>
      <c r="Z16" s="295">
        <v>0</v>
      </c>
      <c r="AA16" s="295">
        <v>0</v>
      </c>
      <c r="AB16" s="296">
        <v>2</v>
      </c>
      <c r="AC16" s="296">
        <v>2</v>
      </c>
      <c r="AD16" s="296">
        <v>0</v>
      </c>
      <c r="AE16" s="296">
        <v>0</v>
      </c>
      <c r="AF16" s="296">
        <v>0</v>
      </c>
      <c r="AG16" s="296">
        <v>0</v>
      </c>
      <c r="AH16" s="296">
        <v>0</v>
      </c>
      <c r="AI16" s="296">
        <v>0</v>
      </c>
      <c r="AJ16" s="296">
        <v>0</v>
      </c>
      <c r="AK16" s="296">
        <v>0</v>
      </c>
      <c r="AL16" s="296">
        <v>0</v>
      </c>
      <c r="AM16" s="296">
        <v>0</v>
      </c>
      <c r="AN16" s="296">
        <v>0</v>
      </c>
      <c r="AO16" s="296">
        <v>0</v>
      </c>
      <c r="AP16" s="296">
        <v>0</v>
      </c>
      <c r="AQ16" s="296">
        <v>0</v>
      </c>
      <c r="AR16" s="296">
        <v>0</v>
      </c>
      <c r="AS16" s="296">
        <v>0</v>
      </c>
      <c r="AT16" s="296">
        <v>0</v>
      </c>
      <c r="AU16" s="296">
        <v>0</v>
      </c>
      <c r="AV16" s="296">
        <v>0</v>
      </c>
      <c r="AW16" s="296">
        <v>0</v>
      </c>
      <c r="AX16" s="296">
        <v>0</v>
      </c>
      <c r="AY16" s="296">
        <v>0</v>
      </c>
      <c r="AZ16" s="296">
        <v>0</v>
      </c>
      <c r="BA16" s="296" t="s">
        <v>624</v>
      </c>
      <c r="BB16" s="296">
        <v>2</v>
      </c>
      <c r="BC16" s="292">
        <v>0</v>
      </c>
      <c r="BD16" s="292">
        <v>0</v>
      </c>
      <c r="BE16" s="292">
        <v>0</v>
      </c>
      <c r="BF16" s="292" t="s">
        <v>625</v>
      </c>
      <c r="BG16" s="292">
        <v>500</v>
      </c>
      <c r="BH16" s="292"/>
    </row>
    <row r="17" spans="1:60" ht="51" hidden="1" x14ac:dyDescent="0.2">
      <c r="A17" s="293" t="s">
        <v>626</v>
      </c>
      <c r="B17" s="294">
        <v>45</v>
      </c>
      <c r="C17" s="295">
        <v>15</v>
      </c>
      <c r="D17" s="295">
        <v>7</v>
      </c>
      <c r="E17" s="295">
        <v>6</v>
      </c>
      <c r="F17" s="295">
        <v>8</v>
      </c>
      <c r="G17" s="295">
        <v>1</v>
      </c>
      <c r="H17" s="295">
        <v>5</v>
      </c>
      <c r="I17" s="295">
        <v>3</v>
      </c>
      <c r="J17" s="295">
        <v>2</v>
      </c>
      <c r="K17" s="295">
        <v>5</v>
      </c>
      <c r="L17" s="295">
        <v>7</v>
      </c>
      <c r="M17" s="295">
        <v>6</v>
      </c>
      <c r="N17" s="295">
        <v>2</v>
      </c>
      <c r="O17" s="295">
        <v>0</v>
      </c>
      <c r="P17" s="295">
        <v>2</v>
      </c>
      <c r="Q17" s="295">
        <v>0</v>
      </c>
      <c r="R17" s="295">
        <v>3</v>
      </c>
      <c r="S17" s="295">
        <v>1</v>
      </c>
      <c r="T17" s="295">
        <v>1</v>
      </c>
      <c r="U17" s="295">
        <v>1</v>
      </c>
      <c r="V17" s="295">
        <v>1</v>
      </c>
      <c r="W17" s="295">
        <v>1</v>
      </c>
      <c r="X17" s="295">
        <v>1</v>
      </c>
      <c r="Y17" s="295">
        <v>1</v>
      </c>
      <c r="Z17" s="295">
        <v>0</v>
      </c>
      <c r="AA17" s="295">
        <v>0</v>
      </c>
      <c r="AB17" s="296">
        <v>9</v>
      </c>
      <c r="AC17" s="296">
        <v>5</v>
      </c>
      <c r="AD17" s="296">
        <v>3</v>
      </c>
      <c r="AE17" s="296">
        <v>1</v>
      </c>
      <c r="AF17" s="296">
        <v>3</v>
      </c>
      <c r="AG17" s="296">
        <v>0</v>
      </c>
      <c r="AH17" s="296">
        <v>0</v>
      </c>
      <c r="AI17" s="296">
        <v>0</v>
      </c>
      <c r="AJ17" s="296">
        <v>1</v>
      </c>
      <c r="AK17" s="296">
        <v>1</v>
      </c>
      <c r="AL17" s="296">
        <v>0</v>
      </c>
      <c r="AM17" s="296">
        <v>0</v>
      </c>
      <c r="AN17" s="296">
        <v>0</v>
      </c>
      <c r="AO17" s="296">
        <v>0</v>
      </c>
      <c r="AP17" s="296">
        <v>9</v>
      </c>
      <c r="AQ17" s="296">
        <v>9</v>
      </c>
      <c r="AR17" s="296">
        <v>1</v>
      </c>
      <c r="AS17" s="296">
        <v>1</v>
      </c>
      <c r="AT17" s="296">
        <v>0</v>
      </c>
      <c r="AU17" s="296">
        <v>0</v>
      </c>
      <c r="AV17" s="296">
        <v>0</v>
      </c>
      <c r="AW17" s="296">
        <v>0</v>
      </c>
      <c r="AX17" s="296">
        <v>0</v>
      </c>
      <c r="AY17" s="296">
        <v>0</v>
      </c>
      <c r="AZ17" s="296">
        <v>2</v>
      </c>
      <c r="BA17" s="296">
        <v>0</v>
      </c>
      <c r="BB17" s="296">
        <v>7</v>
      </c>
      <c r="BC17" s="297" t="s">
        <v>627</v>
      </c>
      <c r="BD17" s="297" t="s">
        <v>627</v>
      </c>
      <c r="BE17" s="297" t="s">
        <v>627</v>
      </c>
      <c r="BF17" s="292" t="s">
        <v>625</v>
      </c>
      <c r="BG17" s="292">
        <v>0</v>
      </c>
      <c r="BH17" s="292">
        <v>1300</v>
      </c>
    </row>
    <row r="18" spans="1:60" ht="30" hidden="1" customHeight="1" x14ac:dyDescent="0.25">
      <c r="A18" s="293" t="s">
        <v>628</v>
      </c>
      <c r="B18" s="294">
        <v>11</v>
      </c>
      <c r="C18" s="295">
        <v>9</v>
      </c>
      <c r="D18" s="295">
        <v>1</v>
      </c>
      <c r="E18" s="295">
        <v>0</v>
      </c>
      <c r="F18" s="295">
        <v>2</v>
      </c>
      <c r="G18" s="295">
        <v>0</v>
      </c>
      <c r="H18" s="295">
        <v>1</v>
      </c>
      <c r="I18" s="295">
        <v>0</v>
      </c>
      <c r="J18" s="295">
        <v>0</v>
      </c>
      <c r="K18" s="295">
        <v>0</v>
      </c>
      <c r="L18" s="295">
        <v>1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0</v>
      </c>
      <c r="U18" s="295">
        <v>0</v>
      </c>
      <c r="V18" s="295">
        <v>0</v>
      </c>
      <c r="W18" s="295">
        <v>0</v>
      </c>
      <c r="X18" s="295">
        <v>1</v>
      </c>
      <c r="Y18" s="295">
        <v>1</v>
      </c>
      <c r="Z18" s="295">
        <v>0</v>
      </c>
      <c r="AA18" s="295">
        <v>0</v>
      </c>
      <c r="AB18" s="296">
        <v>1</v>
      </c>
      <c r="AC18" s="296">
        <v>0</v>
      </c>
      <c r="AD18" s="296">
        <v>1</v>
      </c>
      <c r="AE18" s="296">
        <v>0</v>
      </c>
      <c r="AF18" s="296">
        <v>0</v>
      </c>
      <c r="AG18" s="296">
        <v>0</v>
      </c>
      <c r="AH18" s="296">
        <v>0</v>
      </c>
      <c r="AI18" s="296">
        <v>0</v>
      </c>
      <c r="AJ18" s="296">
        <v>0</v>
      </c>
      <c r="AK18" s="296">
        <v>0</v>
      </c>
      <c r="AL18" s="296">
        <v>0</v>
      </c>
      <c r="AM18" s="296">
        <v>0</v>
      </c>
      <c r="AN18" s="296">
        <v>0</v>
      </c>
      <c r="AO18" s="296">
        <v>0</v>
      </c>
      <c r="AP18" s="296">
        <v>0</v>
      </c>
      <c r="AQ18" s="296">
        <v>0</v>
      </c>
      <c r="AR18" s="296">
        <v>0</v>
      </c>
      <c r="AS18" s="296">
        <v>0</v>
      </c>
      <c r="AT18" s="296">
        <v>0</v>
      </c>
      <c r="AU18" s="296">
        <v>0</v>
      </c>
      <c r="AV18" s="296">
        <v>0</v>
      </c>
      <c r="AW18" s="296">
        <v>0</v>
      </c>
      <c r="AX18" s="296">
        <v>0</v>
      </c>
      <c r="AY18" s="296">
        <v>0</v>
      </c>
      <c r="AZ18" s="296">
        <v>0</v>
      </c>
      <c r="BA18" s="296">
        <v>0</v>
      </c>
      <c r="BB18" s="296">
        <v>0</v>
      </c>
      <c r="BC18" s="263" t="s">
        <v>629</v>
      </c>
      <c r="BD18" s="292">
        <v>0</v>
      </c>
      <c r="BE18" s="263" t="s">
        <v>629</v>
      </c>
      <c r="BF18" s="292" t="s">
        <v>625</v>
      </c>
      <c r="BG18" s="292">
        <v>0</v>
      </c>
      <c r="BH18" s="292">
        <v>5300</v>
      </c>
    </row>
    <row r="19" spans="1:60" ht="22.5" hidden="1" x14ac:dyDescent="0.2">
      <c r="A19" s="293" t="s">
        <v>630</v>
      </c>
      <c r="B19" s="294">
        <v>19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95">
        <v>0</v>
      </c>
      <c r="W19" s="295">
        <v>0</v>
      </c>
      <c r="X19" s="295">
        <v>0</v>
      </c>
      <c r="Y19" s="295">
        <v>0</v>
      </c>
      <c r="Z19" s="295">
        <v>0</v>
      </c>
      <c r="AA19" s="295">
        <v>0</v>
      </c>
      <c r="AB19" s="296">
        <v>0</v>
      </c>
      <c r="AC19" s="296">
        <v>0</v>
      </c>
      <c r="AD19" s="296">
        <v>0</v>
      </c>
      <c r="AE19" s="296">
        <v>0</v>
      </c>
      <c r="AF19" s="296">
        <v>0</v>
      </c>
      <c r="AG19" s="296">
        <v>0</v>
      </c>
      <c r="AH19" s="296">
        <v>0</v>
      </c>
      <c r="AI19" s="296">
        <v>0</v>
      </c>
      <c r="AJ19" s="296">
        <v>0</v>
      </c>
      <c r="AK19" s="296">
        <v>0</v>
      </c>
      <c r="AL19" s="296">
        <v>0</v>
      </c>
      <c r="AM19" s="296">
        <v>0</v>
      </c>
      <c r="AN19" s="296">
        <v>0</v>
      </c>
      <c r="AO19" s="296">
        <v>0</v>
      </c>
      <c r="AP19" s="296">
        <v>0</v>
      </c>
      <c r="AQ19" s="296">
        <v>0</v>
      </c>
      <c r="AR19" s="296">
        <v>0</v>
      </c>
      <c r="AS19" s="296">
        <v>0</v>
      </c>
      <c r="AT19" s="296">
        <v>0</v>
      </c>
      <c r="AU19" s="296">
        <v>0</v>
      </c>
      <c r="AV19" s="296">
        <v>0</v>
      </c>
      <c r="AW19" s="296">
        <v>0</v>
      </c>
      <c r="AX19" s="296">
        <v>0</v>
      </c>
      <c r="AY19" s="296">
        <v>0</v>
      </c>
      <c r="AZ19" s="296">
        <v>0</v>
      </c>
      <c r="BA19" s="296">
        <v>0</v>
      </c>
      <c r="BB19" s="296">
        <v>0</v>
      </c>
      <c r="BC19" s="292">
        <v>0</v>
      </c>
      <c r="BD19" s="292">
        <v>0</v>
      </c>
      <c r="BE19" s="292">
        <v>0</v>
      </c>
      <c r="BF19" s="292">
        <v>0</v>
      </c>
      <c r="BG19" s="292">
        <v>0</v>
      </c>
      <c r="BH19" s="292">
        <v>0</v>
      </c>
    </row>
    <row r="20" spans="1:60" ht="22.5" hidden="1" x14ac:dyDescent="0.2">
      <c r="A20" s="293" t="s">
        <v>631</v>
      </c>
      <c r="B20" s="294">
        <v>16</v>
      </c>
      <c r="C20" s="295">
        <v>0</v>
      </c>
      <c r="D20" s="295">
        <v>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295">
        <v>0</v>
      </c>
      <c r="P20" s="295">
        <v>0</v>
      </c>
      <c r="Q20" s="295">
        <v>0</v>
      </c>
      <c r="R20" s="295">
        <v>0</v>
      </c>
      <c r="S20" s="295">
        <v>0</v>
      </c>
      <c r="T20" s="295">
        <v>0</v>
      </c>
      <c r="U20" s="295">
        <v>0</v>
      </c>
      <c r="V20" s="295">
        <v>0</v>
      </c>
      <c r="W20" s="295">
        <v>0</v>
      </c>
      <c r="X20" s="295">
        <v>0</v>
      </c>
      <c r="Y20" s="295">
        <v>0</v>
      </c>
      <c r="Z20" s="295">
        <v>0</v>
      </c>
      <c r="AA20" s="295">
        <v>0</v>
      </c>
      <c r="AB20" s="296">
        <v>0</v>
      </c>
      <c r="AC20" s="296">
        <v>0</v>
      </c>
      <c r="AD20" s="296">
        <v>0</v>
      </c>
      <c r="AE20" s="296">
        <v>0</v>
      </c>
      <c r="AF20" s="296">
        <v>0</v>
      </c>
      <c r="AG20" s="296">
        <v>0</v>
      </c>
      <c r="AH20" s="296">
        <v>0</v>
      </c>
      <c r="AI20" s="296">
        <v>0</v>
      </c>
      <c r="AJ20" s="296">
        <v>0</v>
      </c>
      <c r="AK20" s="296">
        <v>0</v>
      </c>
      <c r="AL20" s="296">
        <v>0</v>
      </c>
      <c r="AM20" s="296">
        <v>0</v>
      </c>
      <c r="AN20" s="296">
        <v>0</v>
      </c>
      <c r="AO20" s="296">
        <v>0</v>
      </c>
      <c r="AP20" s="296">
        <v>0</v>
      </c>
      <c r="AQ20" s="296">
        <v>0</v>
      </c>
      <c r="AR20" s="296">
        <v>0</v>
      </c>
      <c r="AS20" s="296">
        <v>0</v>
      </c>
      <c r="AT20" s="296">
        <v>0</v>
      </c>
      <c r="AU20" s="296">
        <v>0</v>
      </c>
      <c r="AV20" s="296">
        <v>0</v>
      </c>
      <c r="AW20" s="296">
        <v>0</v>
      </c>
      <c r="AX20" s="296">
        <v>0</v>
      </c>
      <c r="AY20" s="296">
        <v>0</v>
      </c>
      <c r="AZ20" s="296">
        <v>0</v>
      </c>
      <c r="BA20" s="296">
        <v>0</v>
      </c>
      <c r="BB20" s="296">
        <v>0</v>
      </c>
      <c r="BC20" s="292">
        <v>0</v>
      </c>
      <c r="BD20" s="292">
        <v>0</v>
      </c>
      <c r="BE20" s="292">
        <v>0</v>
      </c>
      <c r="BF20" s="292">
        <v>0</v>
      </c>
      <c r="BG20" s="292">
        <v>0</v>
      </c>
      <c r="BH20" s="292">
        <v>0</v>
      </c>
    </row>
    <row r="21" spans="1:60" s="298" customFormat="1" ht="23.25" hidden="1" x14ac:dyDescent="0.25">
      <c r="A21" s="299" t="s">
        <v>632</v>
      </c>
      <c r="B21" s="300">
        <v>42</v>
      </c>
      <c r="C21" s="301">
        <v>10</v>
      </c>
      <c r="D21" s="301">
        <v>3</v>
      </c>
      <c r="E21" s="301">
        <v>1</v>
      </c>
      <c r="F21" s="301">
        <v>7</v>
      </c>
      <c r="G21" s="301">
        <v>2</v>
      </c>
      <c r="H21" s="301">
        <v>4</v>
      </c>
      <c r="I21" s="301">
        <v>2</v>
      </c>
      <c r="J21" s="301">
        <v>1</v>
      </c>
      <c r="K21" s="301">
        <v>3</v>
      </c>
      <c r="L21" s="301">
        <v>2</v>
      </c>
      <c r="M21" s="301">
        <v>1</v>
      </c>
      <c r="N21" s="301">
        <v>0</v>
      </c>
      <c r="O21" s="301">
        <v>0</v>
      </c>
      <c r="P21" s="301">
        <v>0</v>
      </c>
      <c r="Q21" s="301">
        <v>0</v>
      </c>
      <c r="R21" s="301">
        <v>0</v>
      </c>
      <c r="S21" s="301">
        <v>0</v>
      </c>
      <c r="T21" s="301"/>
      <c r="U21" s="301"/>
      <c r="V21" s="301">
        <v>1</v>
      </c>
      <c r="W21" s="301">
        <v>1</v>
      </c>
      <c r="X21" s="301"/>
      <c r="Y21" s="301"/>
      <c r="Z21" s="301"/>
      <c r="AA21" s="301"/>
      <c r="AB21" s="301">
        <v>11</v>
      </c>
      <c r="AC21" s="301">
        <v>5</v>
      </c>
      <c r="AD21" s="301">
        <v>5</v>
      </c>
      <c r="AE21" s="301">
        <v>1</v>
      </c>
      <c r="AF21" s="301">
        <v>0</v>
      </c>
      <c r="AG21" s="301">
        <v>0</v>
      </c>
      <c r="AH21" s="301">
        <v>0</v>
      </c>
      <c r="AI21" s="301">
        <v>0</v>
      </c>
      <c r="AJ21" s="301">
        <v>0</v>
      </c>
      <c r="AK21" s="301">
        <v>0</v>
      </c>
      <c r="AL21" s="301">
        <v>2</v>
      </c>
      <c r="AM21" s="301">
        <v>2</v>
      </c>
      <c r="AN21" s="301">
        <v>1</v>
      </c>
      <c r="AO21" s="301">
        <v>1</v>
      </c>
      <c r="AP21" s="301">
        <v>1</v>
      </c>
      <c r="AQ21" s="301">
        <v>1</v>
      </c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1"/>
      <c r="BC21" s="302" t="s">
        <v>633</v>
      </c>
      <c r="BD21" s="303"/>
      <c r="BE21" s="303"/>
      <c r="BF21" s="303">
        <v>1</v>
      </c>
      <c r="BG21" s="303">
        <v>1000</v>
      </c>
      <c r="BH21" s="303" t="s">
        <v>634</v>
      </c>
    </row>
    <row r="22" spans="1:60" s="298" customFormat="1" hidden="1" x14ac:dyDescent="0.2">
      <c r="A22" s="299" t="s">
        <v>635</v>
      </c>
      <c r="B22" s="300">
        <v>15</v>
      </c>
      <c r="C22" s="300">
        <v>15</v>
      </c>
      <c r="D22" s="300">
        <v>0</v>
      </c>
      <c r="E22" s="300">
        <v>2</v>
      </c>
      <c r="F22" s="300">
        <v>0</v>
      </c>
      <c r="G22" s="300">
        <v>0</v>
      </c>
      <c r="H22" s="300">
        <v>14</v>
      </c>
      <c r="I22" s="300">
        <v>0</v>
      </c>
      <c r="J22" s="300">
        <v>0</v>
      </c>
      <c r="K22" s="300">
        <v>0</v>
      </c>
      <c r="L22" s="300">
        <v>0</v>
      </c>
      <c r="M22" s="300">
        <v>2</v>
      </c>
      <c r="N22" s="300">
        <v>0</v>
      </c>
      <c r="O22" s="300">
        <v>2</v>
      </c>
      <c r="P22" s="300">
        <v>5</v>
      </c>
      <c r="Q22" s="300">
        <v>6</v>
      </c>
      <c r="R22" s="300">
        <v>0</v>
      </c>
      <c r="S22" s="300">
        <v>0</v>
      </c>
      <c r="T22" s="300">
        <v>0</v>
      </c>
      <c r="U22" s="300">
        <v>0</v>
      </c>
      <c r="V22" s="300">
        <v>0</v>
      </c>
      <c r="W22" s="300">
        <v>0</v>
      </c>
      <c r="X22" s="300">
        <v>0</v>
      </c>
      <c r="Y22" s="300">
        <v>0</v>
      </c>
      <c r="Z22" s="300">
        <v>0</v>
      </c>
      <c r="AA22" s="300">
        <v>0</v>
      </c>
      <c r="AB22" s="300">
        <v>0</v>
      </c>
      <c r="AC22" s="300">
        <v>0</v>
      </c>
      <c r="AD22" s="300">
        <v>0</v>
      </c>
      <c r="AE22" s="300">
        <v>0</v>
      </c>
      <c r="AF22" s="300">
        <v>0</v>
      </c>
      <c r="AG22" s="300">
        <v>0</v>
      </c>
      <c r="AH22" s="300">
        <v>0</v>
      </c>
      <c r="AI22" s="300">
        <v>0</v>
      </c>
      <c r="AJ22" s="300">
        <v>0</v>
      </c>
      <c r="AK22" s="300">
        <v>0</v>
      </c>
      <c r="AL22" s="300">
        <v>0</v>
      </c>
      <c r="AM22" s="300">
        <v>0</v>
      </c>
      <c r="AN22" s="300">
        <v>0</v>
      </c>
      <c r="AO22" s="300">
        <v>0</v>
      </c>
      <c r="AP22" s="300">
        <v>0</v>
      </c>
      <c r="AQ22" s="300">
        <v>0</v>
      </c>
      <c r="AR22" s="300">
        <v>0</v>
      </c>
      <c r="AS22" s="300">
        <v>0</v>
      </c>
      <c r="AT22" s="300">
        <v>0</v>
      </c>
      <c r="AU22" s="300">
        <v>0</v>
      </c>
      <c r="AV22" s="300">
        <v>0</v>
      </c>
      <c r="AW22" s="300">
        <v>0</v>
      </c>
      <c r="AX22" s="300">
        <v>0</v>
      </c>
      <c r="AY22" s="300">
        <v>0</v>
      </c>
      <c r="AZ22" s="300">
        <v>0</v>
      </c>
      <c r="BA22" s="300">
        <v>0</v>
      </c>
      <c r="BB22" s="300">
        <v>0</v>
      </c>
      <c r="BC22" s="300">
        <v>0</v>
      </c>
      <c r="BD22" s="300">
        <v>0</v>
      </c>
      <c r="BE22" s="300">
        <v>0</v>
      </c>
      <c r="BF22" s="300">
        <v>0</v>
      </c>
      <c r="BG22" s="303"/>
      <c r="BH22" s="303"/>
    </row>
    <row r="23" spans="1:60" s="304" customFormat="1" ht="51" hidden="1" x14ac:dyDescent="0.2">
      <c r="A23" s="305" t="s">
        <v>636</v>
      </c>
      <c r="B23" s="306">
        <v>69</v>
      </c>
      <c r="C23" s="306">
        <v>28</v>
      </c>
      <c r="D23" s="306">
        <v>7</v>
      </c>
      <c r="E23" s="306">
        <v>6</v>
      </c>
      <c r="F23" s="306">
        <v>1</v>
      </c>
      <c r="G23" s="306">
        <v>0</v>
      </c>
      <c r="H23" s="306">
        <v>5</v>
      </c>
      <c r="I23" s="306">
        <v>1</v>
      </c>
      <c r="J23" s="306">
        <v>1</v>
      </c>
      <c r="K23" s="306">
        <v>1</v>
      </c>
      <c r="L23" s="306">
        <v>7</v>
      </c>
      <c r="M23" s="306">
        <v>0</v>
      </c>
      <c r="N23" s="306">
        <v>0</v>
      </c>
      <c r="O23" s="306">
        <v>0</v>
      </c>
      <c r="P23" s="306">
        <v>0</v>
      </c>
      <c r="Q23" s="306">
        <v>0</v>
      </c>
      <c r="R23" s="306">
        <v>1</v>
      </c>
      <c r="S23" s="306">
        <v>1</v>
      </c>
      <c r="T23" s="306">
        <v>0</v>
      </c>
      <c r="U23" s="306">
        <v>0</v>
      </c>
      <c r="V23" s="306">
        <v>0</v>
      </c>
      <c r="W23" s="306">
        <v>0</v>
      </c>
      <c r="X23" s="306">
        <v>1</v>
      </c>
      <c r="Y23" s="306">
        <v>1</v>
      </c>
      <c r="Z23" s="306">
        <v>0</v>
      </c>
      <c r="AA23" s="306">
        <v>0</v>
      </c>
      <c r="AB23" s="306">
        <v>7</v>
      </c>
      <c r="AC23" s="306">
        <v>7</v>
      </c>
      <c r="AD23" s="306">
        <v>0</v>
      </c>
      <c r="AE23" s="306">
        <v>0</v>
      </c>
      <c r="AF23" s="306">
        <v>1</v>
      </c>
      <c r="AG23" s="306">
        <v>1</v>
      </c>
      <c r="AH23" s="306">
        <v>0</v>
      </c>
      <c r="AI23" s="306">
        <v>0</v>
      </c>
      <c r="AJ23" s="306">
        <v>0</v>
      </c>
      <c r="AK23" s="306">
        <v>0</v>
      </c>
      <c r="AL23" s="306">
        <v>3</v>
      </c>
      <c r="AM23" s="306">
        <v>3</v>
      </c>
      <c r="AN23" s="306">
        <v>3</v>
      </c>
      <c r="AO23" s="306">
        <v>3</v>
      </c>
      <c r="AP23" s="306">
        <v>7</v>
      </c>
      <c r="AQ23" s="306">
        <v>7</v>
      </c>
      <c r="AR23" s="306">
        <v>1</v>
      </c>
      <c r="AS23" s="306">
        <v>1</v>
      </c>
      <c r="AT23" s="306">
        <v>3</v>
      </c>
      <c r="AU23" s="306">
        <v>3</v>
      </c>
      <c r="AV23" s="306">
        <v>5</v>
      </c>
      <c r="AW23" s="306">
        <v>5</v>
      </c>
      <c r="AX23" s="306">
        <v>1</v>
      </c>
      <c r="AY23" s="306">
        <v>0</v>
      </c>
      <c r="AZ23" s="306">
        <v>0</v>
      </c>
      <c r="BA23" s="306">
        <v>0</v>
      </c>
      <c r="BB23" s="306">
        <v>5</v>
      </c>
      <c r="BC23" s="297" t="s">
        <v>627</v>
      </c>
      <c r="BD23" s="306">
        <v>0</v>
      </c>
      <c r="BE23" s="297" t="s">
        <v>627</v>
      </c>
      <c r="BF23" s="306" t="s">
        <v>625</v>
      </c>
      <c r="BG23" s="307">
        <v>770</v>
      </c>
      <c r="BH23" s="307">
        <v>5500</v>
      </c>
    </row>
    <row r="24" spans="1:60" s="298" customFormat="1" ht="21.75" customHeight="1" x14ac:dyDescent="0.2">
      <c r="A24" s="299" t="s">
        <v>637</v>
      </c>
      <c r="B24" s="300">
        <v>38</v>
      </c>
      <c r="C24" s="300">
        <v>5</v>
      </c>
      <c r="D24" s="300">
        <v>1</v>
      </c>
      <c r="E24" s="300">
        <v>0</v>
      </c>
      <c r="F24" s="300">
        <v>2</v>
      </c>
      <c r="G24" s="300">
        <v>2</v>
      </c>
      <c r="H24" s="300">
        <v>4</v>
      </c>
      <c r="I24" s="300">
        <v>1</v>
      </c>
      <c r="J24" s="300">
        <v>0</v>
      </c>
      <c r="K24" s="300">
        <v>0</v>
      </c>
      <c r="L24" s="300">
        <v>1</v>
      </c>
      <c r="M24" s="300">
        <v>0</v>
      </c>
      <c r="N24" s="300">
        <v>0</v>
      </c>
      <c r="O24" s="300">
        <v>4</v>
      </c>
      <c r="P24" s="300">
        <v>1</v>
      </c>
      <c r="Q24" s="300">
        <v>0</v>
      </c>
      <c r="R24" s="300">
        <v>2</v>
      </c>
      <c r="S24" s="300">
        <v>0</v>
      </c>
      <c r="T24" s="300">
        <v>0</v>
      </c>
      <c r="U24" s="300">
        <v>0</v>
      </c>
      <c r="V24" s="300">
        <v>0</v>
      </c>
      <c r="W24" s="300">
        <v>0</v>
      </c>
      <c r="X24" s="300">
        <v>0</v>
      </c>
      <c r="Y24" s="300">
        <v>0</v>
      </c>
      <c r="Z24" s="300">
        <v>0</v>
      </c>
      <c r="AA24" s="300">
        <v>0</v>
      </c>
      <c r="AB24" s="300">
        <v>3</v>
      </c>
      <c r="AC24" s="300">
        <v>1</v>
      </c>
      <c r="AD24" s="300">
        <v>2</v>
      </c>
      <c r="AE24" s="300">
        <v>0</v>
      </c>
      <c r="AF24" s="300">
        <v>3</v>
      </c>
      <c r="AG24" s="300">
        <v>0</v>
      </c>
      <c r="AH24" s="300">
        <v>0</v>
      </c>
      <c r="AI24" s="300">
        <v>0</v>
      </c>
      <c r="AJ24" s="300">
        <v>0</v>
      </c>
      <c r="AK24" s="300">
        <v>0</v>
      </c>
      <c r="AL24" s="300">
        <v>0</v>
      </c>
      <c r="AM24" s="300">
        <v>0</v>
      </c>
      <c r="AN24" s="300">
        <v>0</v>
      </c>
      <c r="AO24" s="300">
        <v>0</v>
      </c>
      <c r="AP24" s="300">
        <v>0</v>
      </c>
      <c r="AQ24" s="300">
        <v>0</v>
      </c>
      <c r="AR24" s="300">
        <v>0</v>
      </c>
      <c r="AS24" s="300">
        <v>0</v>
      </c>
      <c r="AT24" s="300">
        <v>0</v>
      </c>
      <c r="AU24" s="300">
        <v>0</v>
      </c>
      <c r="AV24" s="300">
        <v>0</v>
      </c>
      <c r="AW24" s="300">
        <v>0</v>
      </c>
      <c r="AX24" s="300">
        <v>0</v>
      </c>
      <c r="AY24" s="300">
        <v>0</v>
      </c>
      <c r="AZ24" s="300">
        <v>0</v>
      </c>
      <c r="BA24" s="300">
        <v>0</v>
      </c>
      <c r="BB24" s="300">
        <v>0</v>
      </c>
      <c r="BC24" s="300">
        <v>0</v>
      </c>
      <c r="BD24" s="300">
        <v>0</v>
      </c>
      <c r="BE24" s="300" t="s">
        <v>57</v>
      </c>
      <c r="BF24" s="300" t="s">
        <v>625</v>
      </c>
      <c r="BG24" s="303">
        <v>1500</v>
      </c>
      <c r="BH24" s="303">
        <v>7100</v>
      </c>
    </row>
    <row r="25" spans="1:60" hidden="1" x14ac:dyDescent="0.2">
      <c r="A25" s="293" t="s">
        <v>638</v>
      </c>
      <c r="B25" s="294">
        <v>39</v>
      </c>
      <c r="C25" s="295">
        <v>4</v>
      </c>
      <c r="D25" s="295">
        <v>4</v>
      </c>
      <c r="E25" s="295">
        <v>2</v>
      </c>
      <c r="F25" s="295">
        <v>2</v>
      </c>
      <c r="G25" s="295">
        <v>0</v>
      </c>
      <c r="H25" s="295">
        <v>3</v>
      </c>
      <c r="I25" s="295">
        <v>0</v>
      </c>
      <c r="J25" s="295">
        <v>1</v>
      </c>
      <c r="K25" s="295">
        <v>1</v>
      </c>
      <c r="L25" s="295">
        <v>4</v>
      </c>
      <c r="M25" s="295">
        <v>0</v>
      </c>
      <c r="N25" s="295">
        <v>0</v>
      </c>
      <c r="O25" s="295">
        <v>2</v>
      </c>
      <c r="P25" s="295">
        <v>0</v>
      </c>
      <c r="Q25" s="295">
        <v>0</v>
      </c>
      <c r="R25" s="295">
        <v>0</v>
      </c>
      <c r="S25" s="295">
        <v>1</v>
      </c>
      <c r="T25" s="295">
        <v>4</v>
      </c>
      <c r="U25" s="295">
        <v>4</v>
      </c>
      <c r="V25" s="295">
        <v>0</v>
      </c>
      <c r="W25" s="295">
        <v>0</v>
      </c>
      <c r="X25" s="295">
        <v>1</v>
      </c>
      <c r="Y25" s="295">
        <v>1</v>
      </c>
      <c r="Z25" s="295">
        <v>0</v>
      </c>
      <c r="AA25" s="295">
        <v>0</v>
      </c>
      <c r="AB25" s="296">
        <v>6</v>
      </c>
      <c r="AC25" s="296">
        <v>2</v>
      </c>
      <c r="AD25" s="296">
        <v>4</v>
      </c>
      <c r="AE25" s="296">
        <v>0</v>
      </c>
      <c r="AF25" s="296">
        <v>0</v>
      </c>
      <c r="AG25" s="296">
        <v>2</v>
      </c>
      <c r="AH25" s="296">
        <v>6</v>
      </c>
      <c r="AI25" s="296">
        <v>6</v>
      </c>
      <c r="AJ25" s="296">
        <v>0</v>
      </c>
      <c r="AK25" s="296">
        <v>0</v>
      </c>
      <c r="AL25" s="296">
        <v>1</v>
      </c>
      <c r="AM25" s="296">
        <v>1</v>
      </c>
      <c r="AN25" s="296">
        <v>0</v>
      </c>
      <c r="AO25" s="296">
        <v>0</v>
      </c>
      <c r="AP25" s="296">
        <v>6</v>
      </c>
      <c r="AQ25" s="296">
        <v>6</v>
      </c>
      <c r="AR25" s="296">
        <v>0</v>
      </c>
      <c r="AS25" s="296">
        <v>0</v>
      </c>
      <c r="AT25" s="296">
        <v>1</v>
      </c>
      <c r="AU25" s="296">
        <v>1</v>
      </c>
      <c r="AV25" s="296">
        <v>0</v>
      </c>
      <c r="AW25" s="296">
        <v>0</v>
      </c>
      <c r="AX25" s="296">
        <v>0</v>
      </c>
      <c r="AY25" s="296">
        <v>0</v>
      </c>
      <c r="AZ25" s="296">
        <v>0</v>
      </c>
      <c r="BA25" s="296">
        <v>0</v>
      </c>
      <c r="BB25" s="296">
        <v>4</v>
      </c>
      <c r="BC25" s="292">
        <v>0</v>
      </c>
      <c r="BD25" s="292">
        <v>0</v>
      </c>
      <c r="BE25" s="292">
        <v>1</v>
      </c>
      <c r="BF25" s="292">
        <v>1</v>
      </c>
      <c r="BG25" s="292">
        <v>600</v>
      </c>
      <c r="BH25" s="292">
        <v>7350</v>
      </c>
    </row>
    <row r="26" spans="1:60" hidden="1" x14ac:dyDescent="0.2">
      <c r="A26" s="293" t="s">
        <v>639</v>
      </c>
      <c r="B26" s="294">
        <v>20</v>
      </c>
      <c r="C26" s="295"/>
      <c r="D26" s="295">
        <v>0</v>
      </c>
      <c r="E26" s="295">
        <v>0</v>
      </c>
      <c r="F26" s="295">
        <v>0</v>
      </c>
      <c r="G26" s="295"/>
      <c r="H26" s="295"/>
      <c r="I26" s="295"/>
      <c r="J26" s="295"/>
      <c r="K26" s="295">
        <v>0</v>
      </c>
      <c r="L26" s="295">
        <v>0</v>
      </c>
      <c r="M26" s="295">
        <v>0</v>
      </c>
      <c r="N26" s="295">
        <v>0</v>
      </c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2"/>
      <c r="BD26" s="292"/>
      <c r="BE26" s="292"/>
      <c r="BF26" s="292" t="s">
        <v>54</v>
      </c>
      <c r="BG26" s="292">
        <v>0</v>
      </c>
      <c r="BH26" s="292">
        <v>0</v>
      </c>
    </row>
    <row r="27" spans="1:60" ht="18" hidden="1" customHeight="1" x14ac:dyDescent="0.25">
      <c r="A27" s="293" t="s">
        <v>640</v>
      </c>
      <c r="B27" s="294">
        <v>55</v>
      </c>
      <c r="C27" s="295">
        <v>9</v>
      </c>
      <c r="D27" s="295">
        <v>9</v>
      </c>
      <c r="E27" s="295">
        <v>0</v>
      </c>
      <c r="F27" s="295">
        <v>7</v>
      </c>
      <c r="G27" s="295">
        <v>2</v>
      </c>
      <c r="H27" s="295">
        <v>8</v>
      </c>
      <c r="I27" s="295">
        <v>0</v>
      </c>
      <c r="J27" s="295">
        <v>1</v>
      </c>
      <c r="K27" s="295">
        <v>2</v>
      </c>
      <c r="L27" s="295">
        <v>3</v>
      </c>
      <c r="M27" s="295">
        <v>0</v>
      </c>
      <c r="N27" s="295">
        <v>1</v>
      </c>
      <c r="O27" s="295">
        <v>1</v>
      </c>
      <c r="P27" s="295">
        <v>5</v>
      </c>
      <c r="Q27" s="295">
        <v>0</v>
      </c>
      <c r="R27" s="295">
        <v>0</v>
      </c>
      <c r="S27" s="295">
        <v>0</v>
      </c>
      <c r="T27" s="295">
        <v>0</v>
      </c>
      <c r="U27" s="295">
        <v>0</v>
      </c>
      <c r="V27" s="295">
        <v>0</v>
      </c>
      <c r="W27" s="295">
        <v>0</v>
      </c>
      <c r="X27" s="295">
        <v>0</v>
      </c>
      <c r="Y27" s="295">
        <v>0</v>
      </c>
      <c r="Z27" s="295">
        <v>0</v>
      </c>
      <c r="AA27" s="295">
        <v>0</v>
      </c>
      <c r="AB27" s="296">
        <v>2</v>
      </c>
      <c r="AC27" s="296">
        <v>2</v>
      </c>
      <c r="AD27" s="296">
        <v>0</v>
      </c>
      <c r="AE27" s="296">
        <v>0</v>
      </c>
      <c r="AF27" s="296">
        <v>0</v>
      </c>
      <c r="AG27" s="296">
        <v>0</v>
      </c>
      <c r="AH27" s="296">
        <v>0</v>
      </c>
      <c r="AI27" s="296">
        <v>0</v>
      </c>
      <c r="AJ27" s="296">
        <v>0</v>
      </c>
      <c r="AK27" s="296">
        <v>0</v>
      </c>
      <c r="AL27" s="296">
        <v>0</v>
      </c>
      <c r="AM27" s="296">
        <v>0</v>
      </c>
      <c r="AN27" s="296">
        <v>0</v>
      </c>
      <c r="AO27" s="296">
        <v>0</v>
      </c>
      <c r="AP27" s="296">
        <v>0</v>
      </c>
      <c r="AQ27" s="296">
        <v>0</v>
      </c>
      <c r="AR27" s="296">
        <v>0</v>
      </c>
      <c r="AS27" s="296">
        <v>0</v>
      </c>
      <c r="AT27" s="296">
        <v>0</v>
      </c>
      <c r="AU27" s="296">
        <v>0</v>
      </c>
      <c r="AV27" s="296">
        <v>0</v>
      </c>
      <c r="AW27" s="296">
        <v>0</v>
      </c>
      <c r="AX27" s="296">
        <v>0</v>
      </c>
      <c r="AY27" s="296">
        <v>0</v>
      </c>
      <c r="AZ27" s="296">
        <v>0</v>
      </c>
      <c r="BA27" s="296">
        <v>0</v>
      </c>
      <c r="BB27" s="296">
        <v>0</v>
      </c>
      <c r="BC27" s="292" t="s">
        <v>54</v>
      </c>
      <c r="BD27" s="292" t="s">
        <v>54</v>
      </c>
      <c r="BE27" s="273" t="s">
        <v>641</v>
      </c>
      <c r="BF27" s="292" t="s">
        <v>57</v>
      </c>
      <c r="BG27" s="292">
        <v>1000</v>
      </c>
      <c r="BH27" s="292">
        <v>1000</v>
      </c>
    </row>
    <row r="28" spans="1:60" hidden="1" x14ac:dyDescent="0.2">
      <c r="A28" s="293" t="s">
        <v>642</v>
      </c>
      <c r="B28" s="294">
        <v>30</v>
      </c>
      <c r="C28" s="295">
        <v>9</v>
      </c>
      <c r="D28" s="295">
        <v>1</v>
      </c>
      <c r="E28" s="295">
        <v>0</v>
      </c>
      <c r="F28" s="295">
        <v>1</v>
      </c>
      <c r="G28" s="295">
        <v>8</v>
      </c>
      <c r="H28" s="295">
        <v>4</v>
      </c>
      <c r="I28" s="295">
        <v>3</v>
      </c>
      <c r="J28" s="295">
        <v>1</v>
      </c>
      <c r="K28" s="295">
        <v>0</v>
      </c>
      <c r="L28" s="295">
        <v>1</v>
      </c>
      <c r="M28" s="295">
        <v>3</v>
      </c>
      <c r="N28" s="295">
        <v>0</v>
      </c>
      <c r="O28" s="295">
        <v>7</v>
      </c>
      <c r="P28" s="295">
        <v>2</v>
      </c>
      <c r="Q28" s="295">
        <v>0</v>
      </c>
      <c r="R28" s="295">
        <v>0</v>
      </c>
      <c r="S28" s="295">
        <v>0</v>
      </c>
      <c r="T28" s="295">
        <v>0</v>
      </c>
      <c r="U28" s="295">
        <v>0</v>
      </c>
      <c r="V28" s="295">
        <v>0</v>
      </c>
      <c r="W28" s="295">
        <v>0</v>
      </c>
      <c r="X28" s="295">
        <v>0</v>
      </c>
      <c r="Y28" s="295">
        <v>0</v>
      </c>
      <c r="Z28" s="295">
        <v>0</v>
      </c>
      <c r="AA28" s="295">
        <v>0</v>
      </c>
      <c r="AB28" s="296">
        <v>4</v>
      </c>
      <c r="AC28" s="296">
        <v>1</v>
      </c>
      <c r="AD28" s="296">
        <v>3</v>
      </c>
      <c r="AE28" s="296">
        <v>0</v>
      </c>
      <c r="AF28" s="296">
        <v>1</v>
      </c>
      <c r="AG28" s="296">
        <v>0</v>
      </c>
      <c r="AH28" s="296">
        <v>0</v>
      </c>
      <c r="AI28" s="296">
        <v>0</v>
      </c>
      <c r="AJ28" s="296">
        <v>0</v>
      </c>
      <c r="AK28" s="296">
        <v>0</v>
      </c>
      <c r="AL28" s="296">
        <v>0</v>
      </c>
      <c r="AM28" s="296">
        <v>0</v>
      </c>
      <c r="AN28" s="296">
        <v>0</v>
      </c>
      <c r="AO28" s="296">
        <v>0</v>
      </c>
      <c r="AP28" s="296">
        <v>1</v>
      </c>
      <c r="AQ28" s="296">
        <v>1</v>
      </c>
      <c r="AR28" s="296">
        <v>0</v>
      </c>
      <c r="AS28" s="296">
        <v>0</v>
      </c>
      <c r="AT28" s="296">
        <v>0</v>
      </c>
      <c r="AU28" s="296">
        <v>0</v>
      </c>
      <c r="AV28" s="296">
        <v>0</v>
      </c>
      <c r="AW28" s="296">
        <v>0</v>
      </c>
      <c r="AX28" s="296">
        <v>0</v>
      </c>
      <c r="AY28" s="296">
        <v>0</v>
      </c>
      <c r="AZ28" s="296">
        <v>0</v>
      </c>
      <c r="BA28" s="296">
        <v>0</v>
      </c>
      <c r="BB28" s="296">
        <v>1</v>
      </c>
      <c r="BC28" s="292" t="s">
        <v>54</v>
      </c>
      <c r="BD28" s="292" t="s">
        <v>54</v>
      </c>
      <c r="BE28" s="292" t="s">
        <v>54</v>
      </c>
      <c r="BF28" s="292" t="s">
        <v>57</v>
      </c>
      <c r="BG28" s="292">
        <v>2200</v>
      </c>
      <c r="BH28" s="292">
        <v>1000</v>
      </c>
    </row>
    <row r="29" spans="1:60" s="298" customFormat="1" hidden="1" x14ac:dyDescent="0.2">
      <c r="A29" s="299" t="s">
        <v>643</v>
      </c>
      <c r="B29" s="300">
        <v>32</v>
      </c>
      <c r="C29" s="301">
        <v>16</v>
      </c>
      <c r="D29" s="301">
        <v>2</v>
      </c>
      <c r="E29" s="301">
        <v>2</v>
      </c>
      <c r="F29" s="301">
        <v>12</v>
      </c>
      <c r="G29" s="301">
        <v>2</v>
      </c>
      <c r="H29" s="301">
        <v>8</v>
      </c>
      <c r="I29" s="301">
        <v>2</v>
      </c>
      <c r="J29" s="301">
        <v>6</v>
      </c>
      <c r="K29" s="301">
        <v>0</v>
      </c>
      <c r="L29" s="301">
        <v>5</v>
      </c>
      <c r="M29" s="301">
        <v>0</v>
      </c>
      <c r="N29" s="301">
        <v>0</v>
      </c>
      <c r="O29" s="301">
        <v>14</v>
      </c>
      <c r="P29" s="301">
        <v>2</v>
      </c>
      <c r="Q29" s="301">
        <v>0</v>
      </c>
      <c r="R29" s="301">
        <v>2</v>
      </c>
      <c r="S29" s="301">
        <v>0</v>
      </c>
      <c r="T29" s="301">
        <v>0</v>
      </c>
      <c r="U29" s="301">
        <v>0</v>
      </c>
      <c r="V29" s="301">
        <v>1</v>
      </c>
      <c r="W29" s="301">
        <v>1</v>
      </c>
      <c r="X29" s="301">
        <v>0</v>
      </c>
      <c r="Y29" s="301">
        <v>0</v>
      </c>
      <c r="Z29" s="301">
        <v>0</v>
      </c>
      <c r="AA29" s="301">
        <v>0</v>
      </c>
      <c r="AB29" s="301">
        <v>5</v>
      </c>
      <c r="AC29" s="301">
        <v>2</v>
      </c>
      <c r="AD29" s="301">
        <v>7</v>
      </c>
      <c r="AE29" s="301">
        <v>8</v>
      </c>
      <c r="AF29" s="301">
        <v>1</v>
      </c>
      <c r="AG29" s="301">
        <v>0</v>
      </c>
      <c r="AH29" s="301">
        <v>0</v>
      </c>
      <c r="AI29" s="301">
        <v>0</v>
      </c>
      <c r="AJ29" s="301">
        <v>0</v>
      </c>
      <c r="AK29" s="301">
        <v>0</v>
      </c>
      <c r="AL29" s="301">
        <v>0</v>
      </c>
      <c r="AM29" s="301">
        <v>0</v>
      </c>
      <c r="AN29" s="301">
        <v>0</v>
      </c>
      <c r="AO29" s="301">
        <v>0</v>
      </c>
      <c r="AP29" s="301">
        <v>0</v>
      </c>
      <c r="AQ29" s="301">
        <v>0</v>
      </c>
      <c r="AR29" s="301">
        <v>0</v>
      </c>
      <c r="AS29" s="301">
        <v>0</v>
      </c>
      <c r="AT29" s="301">
        <v>0</v>
      </c>
      <c r="AU29" s="301">
        <v>0</v>
      </c>
      <c r="AV29" s="301">
        <v>0</v>
      </c>
      <c r="AW29" s="301">
        <v>0</v>
      </c>
      <c r="AX29" s="301">
        <v>0</v>
      </c>
      <c r="AY29" s="301">
        <v>0</v>
      </c>
      <c r="AZ29" s="301">
        <v>0</v>
      </c>
      <c r="BA29" s="301">
        <v>0</v>
      </c>
      <c r="BB29" s="301">
        <v>0</v>
      </c>
      <c r="BC29" s="303" t="s">
        <v>54</v>
      </c>
      <c r="BD29" s="303" t="s">
        <v>54</v>
      </c>
      <c r="BE29" s="303" t="s">
        <v>54</v>
      </c>
      <c r="BF29" s="303" t="s">
        <v>625</v>
      </c>
      <c r="BG29" s="303">
        <v>1000</v>
      </c>
      <c r="BH29" s="303">
        <v>10000</v>
      </c>
    </row>
    <row r="30" spans="1:60" ht="23.25" hidden="1" x14ac:dyDescent="0.25">
      <c r="A30" s="293" t="s">
        <v>644</v>
      </c>
      <c r="B30" s="294">
        <v>21</v>
      </c>
      <c r="C30" s="295">
        <v>6</v>
      </c>
      <c r="D30" s="295">
        <v>1</v>
      </c>
      <c r="E30" s="295">
        <v>2</v>
      </c>
      <c r="F30" s="295">
        <v>3</v>
      </c>
      <c r="G30" s="295">
        <v>3</v>
      </c>
      <c r="H30" s="295">
        <v>2</v>
      </c>
      <c r="I30" s="295">
        <v>2</v>
      </c>
      <c r="J30" s="295">
        <v>1</v>
      </c>
      <c r="K30" s="295">
        <v>1</v>
      </c>
      <c r="L30" s="295">
        <v>0</v>
      </c>
      <c r="M30" s="295">
        <v>2</v>
      </c>
      <c r="N30" s="295">
        <v>0</v>
      </c>
      <c r="O30" s="295">
        <v>3</v>
      </c>
      <c r="P30" s="295">
        <v>0</v>
      </c>
      <c r="Q30" s="295">
        <v>0</v>
      </c>
      <c r="R30" s="295">
        <v>0</v>
      </c>
      <c r="S30" s="295">
        <v>0</v>
      </c>
      <c r="T30" s="295">
        <v>0</v>
      </c>
      <c r="U30" s="295">
        <v>0</v>
      </c>
      <c r="V30" s="295">
        <v>0</v>
      </c>
      <c r="W30" s="295">
        <v>0</v>
      </c>
      <c r="X30" s="295">
        <v>0</v>
      </c>
      <c r="Y30" s="295">
        <v>0</v>
      </c>
      <c r="Z30" s="295">
        <v>0</v>
      </c>
      <c r="AA30" s="295">
        <v>0</v>
      </c>
      <c r="AB30" s="296">
        <v>2</v>
      </c>
      <c r="AC30" s="296">
        <v>0</v>
      </c>
      <c r="AD30" s="296">
        <v>2</v>
      </c>
      <c r="AE30" s="296">
        <v>0</v>
      </c>
      <c r="AF30" s="296">
        <v>0</v>
      </c>
      <c r="AG30" s="296">
        <v>0</v>
      </c>
      <c r="AH30" s="296">
        <v>0</v>
      </c>
      <c r="AI30" s="296">
        <v>0</v>
      </c>
      <c r="AJ30" s="296">
        <v>0</v>
      </c>
      <c r="AK30" s="296">
        <v>0</v>
      </c>
      <c r="AL30" s="296">
        <v>1</v>
      </c>
      <c r="AM30" s="296">
        <v>1</v>
      </c>
      <c r="AN30" s="296">
        <v>0</v>
      </c>
      <c r="AO30" s="296">
        <v>0</v>
      </c>
      <c r="AP30" s="296">
        <v>2</v>
      </c>
      <c r="AQ30" s="296">
        <v>2</v>
      </c>
      <c r="AR30" s="296">
        <v>1</v>
      </c>
      <c r="AS30" s="296">
        <v>1</v>
      </c>
      <c r="AT30" s="296">
        <v>0</v>
      </c>
      <c r="AU30" s="296">
        <v>0</v>
      </c>
      <c r="AV30" s="296">
        <v>0</v>
      </c>
      <c r="AW30" s="296">
        <v>0</v>
      </c>
      <c r="AX30" s="296">
        <v>0</v>
      </c>
      <c r="AY30" s="296">
        <v>0</v>
      </c>
      <c r="AZ30" s="296">
        <v>0</v>
      </c>
      <c r="BA30" s="296">
        <v>0</v>
      </c>
      <c r="BB30" s="296">
        <v>2</v>
      </c>
      <c r="BC30" s="292" t="s">
        <v>54</v>
      </c>
      <c r="BD30" s="292" t="s">
        <v>54</v>
      </c>
      <c r="BE30" s="263" t="s">
        <v>645</v>
      </c>
      <c r="BF30" s="292" t="s">
        <v>57</v>
      </c>
      <c r="BG30" s="292">
        <v>600</v>
      </c>
      <c r="BH30" s="292">
        <v>6700</v>
      </c>
    </row>
    <row r="31" spans="1:60" ht="12.75" hidden="1" customHeight="1" x14ac:dyDescent="0.2">
      <c r="A31" s="293" t="s">
        <v>646</v>
      </c>
      <c r="B31" s="294">
        <v>18</v>
      </c>
      <c r="C31" s="295">
        <v>3</v>
      </c>
      <c r="D31" s="295">
        <v>1</v>
      </c>
      <c r="E31" s="295">
        <v>0</v>
      </c>
      <c r="F31" s="295">
        <v>3</v>
      </c>
      <c r="G31" s="295">
        <v>0</v>
      </c>
      <c r="H31" s="295">
        <v>1</v>
      </c>
      <c r="I31" s="295">
        <v>1</v>
      </c>
      <c r="J31" s="295">
        <v>1</v>
      </c>
      <c r="K31" s="295">
        <v>0</v>
      </c>
      <c r="L31" s="295">
        <v>1</v>
      </c>
      <c r="M31" s="295">
        <v>0</v>
      </c>
      <c r="N31" s="295">
        <v>0</v>
      </c>
      <c r="O31" s="295">
        <v>2</v>
      </c>
      <c r="P31" s="295">
        <v>0</v>
      </c>
      <c r="Q31" s="295">
        <v>0</v>
      </c>
      <c r="R31" s="295">
        <v>0</v>
      </c>
      <c r="S31" s="295">
        <v>1</v>
      </c>
      <c r="T31" s="295">
        <v>0</v>
      </c>
      <c r="U31" s="295">
        <v>0</v>
      </c>
      <c r="V31" s="295">
        <v>0</v>
      </c>
      <c r="W31" s="295">
        <v>0</v>
      </c>
      <c r="X31" s="295">
        <v>1</v>
      </c>
      <c r="Y31" s="295">
        <v>1</v>
      </c>
      <c r="Z31" s="295">
        <v>0</v>
      </c>
      <c r="AA31" s="295">
        <v>0</v>
      </c>
      <c r="AB31" s="296">
        <v>1</v>
      </c>
      <c r="AC31" s="296">
        <v>1</v>
      </c>
      <c r="AD31" s="296">
        <v>0</v>
      </c>
      <c r="AE31" s="296">
        <v>0</v>
      </c>
      <c r="AF31" s="296">
        <v>0</v>
      </c>
      <c r="AG31" s="296">
        <v>0</v>
      </c>
      <c r="AH31" s="296">
        <v>0</v>
      </c>
      <c r="AI31" s="296">
        <v>0</v>
      </c>
      <c r="AJ31" s="296">
        <v>0</v>
      </c>
      <c r="AK31" s="296">
        <v>0</v>
      </c>
      <c r="AL31" s="296">
        <v>1</v>
      </c>
      <c r="AM31" s="296">
        <v>1</v>
      </c>
      <c r="AN31" s="296">
        <v>0</v>
      </c>
      <c r="AO31" s="296">
        <v>0</v>
      </c>
      <c r="AP31" s="296">
        <v>0</v>
      </c>
      <c r="AQ31" s="296">
        <v>0</v>
      </c>
      <c r="AR31" s="296">
        <v>0</v>
      </c>
      <c r="AS31" s="296">
        <v>0</v>
      </c>
      <c r="AT31" s="296">
        <v>1</v>
      </c>
      <c r="AU31" s="296">
        <v>1</v>
      </c>
      <c r="AV31" s="296">
        <v>0</v>
      </c>
      <c r="AW31" s="296">
        <v>0</v>
      </c>
      <c r="AX31" s="296">
        <v>0</v>
      </c>
      <c r="AY31" s="296">
        <v>0</v>
      </c>
      <c r="AZ31" s="296">
        <v>0</v>
      </c>
      <c r="BA31" s="296">
        <v>0</v>
      </c>
      <c r="BB31" s="296">
        <v>0</v>
      </c>
      <c r="BC31" s="292" t="s">
        <v>54</v>
      </c>
      <c r="BD31" s="292" t="s">
        <v>54</v>
      </c>
      <c r="BE31" s="292" t="s">
        <v>54</v>
      </c>
      <c r="BF31" s="292" t="s">
        <v>57</v>
      </c>
      <c r="BG31" s="292">
        <v>1000</v>
      </c>
      <c r="BH31" s="292">
        <v>1300</v>
      </c>
    </row>
    <row r="32" spans="1:60" hidden="1" x14ac:dyDescent="0.2">
      <c r="A32" s="293" t="s">
        <v>647</v>
      </c>
      <c r="B32" s="294">
        <v>14</v>
      </c>
      <c r="C32" s="295">
        <v>1</v>
      </c>
      <c r="D32" s="295">
        <v>1</v>
      </c>
      <c r="E32" s="295">
        <v>0</v>
      </c>
      <c r="F32" s="295">
        <v>1</v>
      </c>
      <c r="G32" s="295">
        <v>0</v>
      </c>
      <c r="H32" s="295">
        <v>0</v>
      </c>
      <c r="I32" s="295">
        <v>0</v>
      </c>
      <c r="J32" s="295">
        <v>1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5">
        <v>0</v>
      </c>
      <c r="Y32" s="295">
        <v>0</v>
      </c>
      <c r="Z32" s="295">
        <v>0</v>
      </c>
      <c r="AA32" s="295">
        <v>0</v>
      </c>
      <c r="AB32" s="296">
        <v>0</v>
      </c>
      <c r="AC32" s="296">
        <v>0</v>
      </c>
      <c r="AD32" s="296">
        <v>0</v>
      </c>
      <c r="AE32" s="296">
        <v>0</v>
      </c>
      <c r="AF32" s="296">
        <v>0</v>
      </c>
      <c r="AG32" s="296">
        <v>0</v>
      </c>
      <c r="AH32" s="296">
        <v>0</v>
      </c>
      <c r="AI32" s="296">
        <v>0</v>
      </c>
      <c r="AJ32" s="296">
        <v>0</v>
      </c>
      <c r="AK32" s="296">
        <v>0</v>
      </c>
      <c r="AL32" s="296">
        <v>0</v>
      </c>
      <c r="AM32" s="296">
        <v>0</v>
      </c>
      <c r="AN32" s="296">
        <v>0</v>
      </c>
      <c r="AO32" s="296">
        <v>0</v>
      </c>
      <c r="AP32" s="296">
        <v>0</v>
      </c>
      <c r="AQ32" s="296">
        <v>0</v>
      </c>
      <c r="AR32" s="296">
        <v>0</v>
      </c>
      <c r="AS32" s="296">
        <v>0</v>
      </c>
      <c r="AT32" s="296">
        <v>0</v>
      </c>
      <c r="AU32" s="296">
        <v>0</v>
      </c>
      <c r="AV32" s="296">
        <v>0</v>
      </c>
      <c r="AW32" s="296">
        <v>0</v>
      </c>
      <c r="AX32" s="296">
        <v>0</v>
      </c>
      <c r="AY32" s="296">
        <v>0</v>
      </c>
      <c r="AZ32" s="296">
        <v>0</v>
      </c>
      <c r="BA32" s="296">
        <v>0</v>
      </c>
      <c r="BB32" s="296">
        <v>0</v>
      </c>
      <c r="BC32" s="292" t="s">
        <v>54</v>
      </c>
      <c r="BD32" s="292" t="s">
        <v>54</v>
      </c>
      <c r="BE32" s="292" t="s">
        <v>54</v>
      </c>
      <c r="BF32" s="292" t="s">
        <v>54</v>
      </c>
      <c r="BG32" s="292">
        <v>0</v>
      </c>
      <c r="BH32" s="292"/>
    </row>
    <row r="33" spans="1:60" ht="22.5" hidden="1" x14ac:dyDescent="0.2">
      <c r="A33" s="293" t="s">
        <v>648</v>
      </c>
      <c r="B33" s="294">
        <v>13</v>
      </c>
      <c r="C33" s="295">
        <v>2</v>
      </c>
      <c r="D33" s="295">
        <v>0</v>
      </c>
      <c r="E33" s="295">
        <v>0</v>
      </c>
      <c r="F33" s="295">
        <v>1</v>
      </c>
      <c r="G33" s="295">
        <v>1</v>
      </c>
      <c r="H33" s="295">
        <v>0</v>
      </c>
      <c r="I33" s="295">
        <v>1</v>
      </c>
      <c r="J33" s="295">
        <v>1</v>
      </c>
      <c r="K33" s="295">
        <v>1</v>
      </c>
      <c r="L33" s="295">
        <v>0</v>
      </c>
      <c r="M33" s="295">
        <v>0</v>
      </c>
      <c r="N33" s="295">
        <v>0</v>
      </c>
      <c r="O33" s="295">
        <v>1</v>
      </c>
      <c r="P33" s="295">
        <v>0</v>
      </c>
      <c r="Q33" s="295">
        <v>0</v>
      </c>
      <c r="R33" s="295">
        <v>0</v>
      </c>
      <c r="S33" s="295">
        <v>0</v>
      </c>
      <c r="T33" s="295">
        <v>0</v>
      </c>
      <c r="U33" s="295">
        <v>0</v>
      </c>
      <c r="V33" s="295">
        <v>0</v>
      </c>
      <c r="W33" s="295">
        <v>0</v>
      </c>
      <c r="X33" s="295">
        <v>0</v>
      </c>
      <c r="Y33" s="295">
        <v>0</v>
      </c>
      <c r="Z33" s="295">
        <v>0</v>
      </c>
      <c r="AA33" s="295">
        <v>0</v>
      </c>
      <c r="AB33" s="296">
        <v>0</v>
      </c>
      <c r="AC33" s="296">
        <v>0</v>
      </c>
      <c r="AD33" s="296">
        <v>0</v>
      </c>
      <c r="AE33" s="296">
        <v>0</v>
      </c>
      <c r="AF33" s="296">
        <v>0</v>
      </c>
      <c r="AG33" s="296">
        <v>0</v>
      </c>
      <c r="AH33" s="296">
        <v>0</v>
      </c>
      <c r="AI33" s="296">
        <v>0</v>
      </c>
      <c r="AJ33" s="296">
        <v>0</v>
      </c>
      <c r="AK33" s="296">
        <v>0</v>
      </c>
      <c r="AL33" s="296">
        <v>0</v>
      </c>
      <c r="AM33" s="296">
        <v>0</v>
      </c>
      <c r="AN33" s="296">
        <v>0</v>
      </c>
      <c r="AO33" s="296">
        <v>0</v>
      </c>
      <c r="AP33" s="296">
        <v>0</v>
      </c>
      <c r="AQ33" s="296">
        <v>0</v>
      </c>
      <c r="AR33" s="296">
        <v>0</v>
      </c>
      <c r="AS33" s="296">
        <v>0</v>
      </c>
      <c r="AT33" s="296">
        <v>0</v>
      </c>
      <c r="AU33" s="296">
        <v>0</v>
      </c>
      <c r="AV33" s="296">
        <v>0</v>
      </c>
      <c r="AW33" s="296">
        <v>0</v>
      </c>
      <c r="AX33" s="296">
        <v>0</v>
      </c>
      <c r="AY33" s="296">
        <v>0</v>
      </c>
      <c r="AZ33" s="296">
        <v>0</v>
      </c>
      <c r="BA33" s="296">
        <v>0</v>
      </c>
      <c r="BB33" s="296">
        <v>0</v>
      </c>
      <c r="BC33" s="292">
        <v>0</v>
      </c>
      <c r="BD33" s="292">
        <v>0</v>
      </c>
      <c r="BE33" s="292">
        <v>0</v>
      </c>
      <c r="BF33" s="292" t="s">
        <v>54</v>
      </c>
      <c r="BG33" s="292">
        <v>0</v>
      </c>
      <c r="BH33" s="292">
        <v>0</v>
      </c>
    </row>
    <row r="34" spans="1:60" ht="23.25" hidden="1" x14ac:dyDescent="0.25">
      <c r="A34" s="293" t="s">
        <v>649</v>
      </c>
      <c r="B34" s="294">
        <v>16</v>
      </c>
      <c r="C34" s="295">
        <v>13</v>
      </c>
      <c r="D34" s="295">
        <v>0</v>
      </c>
      <c r="E34" s="295">
        <v>0</v>
      </c>
      <c r="F34" s="295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5">
        <v>0</v>
      </c>
      <c r="W34" s="295">
        <v>0</v>
      </c>
      <c r="X34" s="295">
        <v>0</v>
      </c>
      <c r="Y34" s="295">
        <v>0</v>
      </c>
      <c r="Z34" s="295">
        <v>0</v>
      </c>
      <c r="AA34" s="295">
        <v>0</v>
      </c>
      <c r="AB34" s="296">
        <v>1</v>
      </c>
      <c r="AC34" s="296">
        <v>0</v>
      </c>
      <c r="AD34" s="296">
        <v>0</v>
      </c>
      <c r="AE34" s="296">
        <v>1</v>
      </c>
      <c r="AF34" s="296">
        <v>0</v>
      </c>
      <c r="AG34" s="296">
        <v>0</v>
      </c>
      <c r="AH34" s="296">
        <v>0</v>
      </c>
      <c r="AI34" s="296">
        <v>0</v>
      </c>
      <c r="AJ34" s="296">
        <v>0</v>
      </c>
      <c r="AK34" s="296">
        <v>0</v>
      </c>
      <c r="AL34" s="296">
        <v>0</v>
      </c>
      <c r="AM34" s="296">
        <v>0</v>
      </c>
      <c r="AN34" s="296">
        <v>0</v>
      </c>
      <c r="AO34" s="296">
        <v>0</v>
      </c>
      <c r="AP34" s="296">
        <v>0</v>
      </c>
      <c r="AQ34" s="296">
        <v>0</v>
      </c>
      <c r="AR34" s="296">
        <v>0</v>
      </c>
      <c r="AS34" s="296">
        <v>0</v>
      </c>
      <c r="AT34" s="296">
        <v>0</v>
      </c>
      <c r="AU34" s="296">
        <v>0</v>
      </c>
      <c r="AV34" s="296">
        <v>0</v>
      </c>
      <c r="AW34" s="296">
        <v>0</v>
      </c>
      <c r="AX34" s="296">
        <v>0</v>
      </c>
      <c r="AY34" s="296">
        <v>0</v>
      </c>
      <c r="AZ34" s="296">
        <v>0</v>
      </c>
      <c r="BA34" s="296">
        <v>0</v>
      </c>
      <c r="BB34" s="296">
        <v>0</v>
      </c>
      <c r="BC34" s="308" t="s">
        <v>54</v>
      </c>
      <c r="BD34" s="308" t="s">
        <v>54</v>
      </c>
      <c r="BE34" s="308" t="s">
        <v>54</v>
      </c>
      <c r="BF34" s="308" t="s">
        <v>57</v>
      </c>
      <c r="BG34" s="292">
        <v>0</v>
      </c>
      <c r="BH34" s="292">
        <v>0</v>
      </c>
    </row>
    <row r="35" spans="1:60" s="298" customFormat="1" hidden="1" x14ac:dyDescent="0.2">
      <c r="A35" s="299" t="s">
        <v>650</v>
      </c>
      <c r="B35" s="300">
        <v>22</v>
      </c>
      <c r="C35" s="301">
        <v>18</v>
      </c>
      <c r="D35" s="301">
        <v>0</v>
      </c>
      <c r="E35" s="301">
        <v>0</v>
      </c>
      <c r="F35" s="301">
        <v>0</v>
      </c>
      <c r="G35" s="301">
        <v>0</v>
      </c>
      <c r="H35" s="301">
        <v>0</v>
      </c>
      <c r="I35" s="301">
        <v>0</v>
      </c>
      <c r="J35" s="301">
        <v>0</v>
      </c>
      <c r="K35" s="301">
        <v>0</v>
      </c>
      <c r="L35" s="301">
        <v>0</v>
      </c>
      <c r="M35" s="301">
        <v>0</v>
      </c>
      <c r="N35" s="301">
        <v>0</v>
      </c>
      <c r="O35" s="301">
        <v>0</v>
      </c>
      <c r="P35" s="301">
        <v>0</v>
      </c>
      <c r="Q35" s="301">
        <v>0</v>
      </c>
      <c r="R35" s="301">
        <v>0</v>
      </c>
      <c r="S35" s="301">
        <v>0</v>
      </c>
      <c r="T35" s="301">
        <v>0</v>
      </c>
      <c r="U35" s="301">
        <v>0</v>
      </c>
      <c r="V35" s="301">
        <v>0</v>
      </c>
      <c r="W35" s="301">
        <v>0</v>
      </c>
      <c r="X35" s="301">
        <v>0</v>
      </c>
      <c r="Y35" s="301">
        <v>0</v>
      </c>
      <c r="Z35" s="301">
        <v>0</v>
      </c>
      <c r="AA35" s="301">
        <v>0</v>
      </c>
      <c r="AB35" s="301">
        <v>0</v>
      </c>
      <c r="AC35" s="301">
        <v>0</v>
      </c>
      <c r="AD35" s="301">
        <v>0</v>
      </c>
      <c r="AE35" s="301">
        <v>0</v>
      </c>
      <c r="AF35" s="301">
        <v>0</v>
      </c>
      <c r="AG35" s="301">
        <v>0</v>
      </c>
      <c r="AH35" s="301">
        <v>0</v>
      </c>
      <c r="AI35" s="301">
        <v>0</v>
      </c>
      <c r="AJ35" s="301">
        <v>0</v>
      </c>
      <c r="AK35" s="301">
        <v>0</v>
      </c>
      <c r="AL35" s="301">
        <v>0</v>
      </c>
      <c r="AM35" s="301">
        <v>0</v>
      </c>
      <c r="AN35" s="301">
        <v>0</v>
      </c>
      <c r="AO35" s="301">
        <v>0</v>
      </c>
      <c r="AP35" s="301">
        <v>0</v>
      </c>
      <c r="AQ35" s="301">
        <v>0</v>
      </c>
      <c r="AR35" s="301">
        <v>0</v>
      </c>
      <c r="AS35" s="301">
        <v>0</v>
      </c>
      <c r="AT35" s="301">
        <v>0</v>
      </c>
      <c r="AU35" s="301">
        <v>0</v>
      </c>
      <c r="AV35" s="301">
        <v>0</v>
      </c>
      <c r="AW35" s="301">
        <v>0</v>
      </c>
      <c r="AX35" s="301">
        <v>0</v>
      </c>
      <c r="AY35" s="301">
        <v>0</v>
      </c>
      <c r="AZ35" s="301">
        <v>0</v>
      </c>
      <c r="BA35" s="301">
        <v>0</v>
      </c>
      <c r="BB35" s="301">
        <v>0</v>
      </c>
      <c r="BC35" s="303" t="s">
        <v>54</v>
      </c>
      <c r="BD35" s="303" t="s">
        <v>54</v>
      </c>
      <c r="BE35" s="303" t="s">
        <v>54</v>
      </c>
      <c r="BF35" s="303">
        <v>0</v>
      </c>
      <c r="BG35" s="303">
        <v>0</v>
      </c>
      <c r="BH35" s="303"/>
    </row>
    <row r="36" spans="1:60" hidden="1" x14ac:dyDescent="0.2">
      <c r="A36" s="293" t="s">
        <v>651</v>
      </c>
      <c r="B36" s="294">
        <v>16</v>
      </c>
      <c r="C36" s="295">
        <v>3</v>
      </c>
      <c r="D36" s="295">
        <v>3</v>
      </c>
      <c r="E36" s="295">
        <v>1</v>
      </c>
      <c r="F36" s="295">
        <v>1</v>
      </c>
      <c r="G36" s="295">
        <v>1</v>
      </c>
      <c r="H36" s="295">
        <v>0</v>
      </c>
      <c r="I36" s="295">
        <v>1</v>
      </c>
      <c r="J36" s="295">
        <v>2</v>
      </c>
      <c r="K36" s="295">
        <v>1</v>
      </c>
      <c r="L36" s="295">
        <v>2</v>
      </c>
      <c r="M36" s="295">
        <v>0</v>
      </c>
      <c r="N36" s="295">
        <v>0</v>
      </c>
      <c r="O36" s="295">
        <v>2</v>
      </c>
      <c r="P36" s="295">
        <v>0</v>
      </c>
      <c r="Q36" s="295">
        <v>0</v>
      </c>
      <c r="R36" s="295">
        <v>0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5">
        <v>0</v>
      </c>
      <c r="Y36" s="295">
        <v>0</v>
      </c>
      <c r="Z36" s="295">
        <v>0</v>
      </c>
      <c r="AA36" s="295">
        <v>0</v>
      </c>
      <c r="AB36" s="296">
        <v>1</v>
      </c>
      <c r="AC36" s="296">
        <v>0</v>
      </c>
      <c r="AD36" s="296">
        <v>1</v>
      </c>
      <c r="AE36" s="296">
        <v>0</v>
      </c>
      <c r="AF36" s="296">
        <v>0</v>
      </c>
      <c r="AG36" s="296">
        <v>0</v>
      </c>
      <c r="AH36" s="296">
        <v>0</v>
      </c>
      <c r="AI36" s="296">
        <v>0</v>
      </c>
      <c r="AJ36" s="296">
        <v>0</v>
      </c>
      <c r="AK36" s="296">
        <v>0</v>
      </c>
      <c r="AL36" s="296">
        <v>0</v>
      </c>
      <c r="AM36" s="296">
        <v>0</v>
      </c>
      <c r="AN36" s="296">
        <v>0</v>
      </c>
      <c r="AO36" s="296">
        <v>0</v>
      </c>
      <c r="AP36" s="296">
        <v>0</v>
      </c>
      <c r="AQ36" s="296">
        <v>0</v>
      </c>
      <c r="AR36" s="296">
        <v>0</v>
      </c>
      <c r="AS36" s="296">
        <v>0</v>
      </c>
      <c r="AT36" s="296">
        <v>0</v>
      </c>
      <c r="AU36" s="296">
        <v>0</v>
      </c>
      <c r="AV36" s="296">
        <v>0</v>
      </c>
      <c r="AW36" s="296">
        <v>0</v>
      </c>
      <c r="AX36" s="296">
        <v>0</v>
      </c>
      <c r="AY36" s="296">
        <v>0</v>
      </c>
      <c r="AZ36" s="296">
        <v>0</v>
      </c>
      <c r="BA36" s="296">
        <v>0</v>
      </c>
      <c r="BB36" s="296">
        <v>1</v>
      </c>
      <c r="BC36" s="292">
        <v>0</v>
      </c>
      <c r="BD36" s="292">
        <v>0</v>
      </c>
      <c r="BE36" s="292">
        <v>0</v>
      </c>
      <c r="BF36" s="292">
        <v>1</v>
      </c>
      <c r="BG36" s="292">
        <v>0</v>
      </c>
      <c r="BH36" s="292">
        <v>1300</v>
      </c>
    </row>
    <row r="37" spans="1:60" hidden="1" x14ac:dyDescent="0.2">
      <c r="A37" s="293" t="s">
        <v>652</v>
      </c>
      <c r="B37" s="294">
        <v>24</v>
      </c>
      <c r="C37" s="295">
        <v>2</v>
      </c>
      <c r="D37" s="295">
        <v>0</v>
      </c>
      <c r="E37" s="295"/>
      <c r="F37" s="295">
        <v>2</v>
      </c>
      <c r="G37" s="295"/>
      <c r="H37" s="295">
        <v>0</v>
      </c>
      <c r="I37" s="295">
        <v>0</v>
      </c>
      <c r="J37" s="295">
        <v>1</v>
      </c>
      <c r="K37" s="295">
        <v>1</v>
      </c>
      <c r="L37" s="295">
        <v>0</v>
      </c>
      <c r="M37" s="295">
        <v>0</v>
      </c>
      <c r="N37" s="295">
        <v>0</v>
      </c>
      <c r="O37" s="295">
        <v>1</v>
      </c>
      <c r="P37" s="295">
        <v>0</v>
      </c>
      <c r="Q37" s="295">
        <v>0</v>
      </c>
      <c r="R37" s="295">
        <v>0</v>
      </c>
      <c r="S37" s="295">
        <v>0</v>
      </c>
      <c r="T37" s="295">
        <v>0</v>
      </c>
      <c r="U37" s="295">
        <v>0</v>
      </c>
      <c r="V37" s="295">
        <v>0</v>
      </c>
      <c r="W37" s="295">
        <v>0</v>
      </c>
      <c r="X37" s="295">
        <v>0</v>
      </c>
      <c r="Y37" s="295">
        <v>0</v>
      </c>
      <c r="Z37" s="295">
        <v>0</v>
      </c>
      <c r="AA37" s="295">
        <v>0</v>
      </c>
      <c r="AB37" s="296">
        <v>0</v>
      </c>
      <c r="AC37" s="296">
        <v>0</v>
      </c>
      <c r="AD37" s="296">
        <v>0</v>
      </c>
      <c r="AE37" s="296">
        <v>0</v>
      </c>
      <c r="AF37" s="296">
        <v>0</v>
      </c>
      <c r="AG37" s="296">
        <v>0</v>
      </c>
      <c r="AH37" s="296">
        <v>0</v>
      </c>
      <c r="AI37" s="296">
        <v>0</v>
      </c>
      <c r="AJ37" s="296">
        <v>0</v>
      </c>
      <c r="AK37" s="296">
        <v>0</v>
      </c>
      <c r="AL37" s="296">
        <v>0</v>
      </c>
      <c r="AM37" s="296">
        <v>0</v>
      </c>
      <c r="AN37" s="296">
        <v>0</v>
      </c>
      <c r="AO37" s="296">
        <v>0</v>
      </c>
      <c r="AP37" s="296">
        <v>0</v>
      </c>
      <c r="AQ37" s="296">
        <v>0</v>
      </c>
      <c r="AR37" s="296">
        <v>0</v>
      </c>
      <c r="AS37" s="296">
        <v>0</v>
      </c>
      <c r="AT37" s="296">
        <v>0</v>
      </c>
      <c r="AU37" s="296">
        <v>0</v>
      </c>
      <c r="AV37" s="296">
        <v>0</v>
      </c>
      <c r="AW37" s="296">
        <v>0</v>
      </c>
      <c r="AX37" s="296">
        <v>0</v>
      </c>
      <c r="AY37" s="296">
        <v>0</v>
      </c>
      <c r="AZ37" s="296">
        <v>0</v>
      </c>
      <c r="BA37" s="296">
        <v>0</v>
      </c>
      <c r="BB37" s="296">
        <v>0</v>
      </c>
      <c r="BC37" s="292">
        <v>0</v>
      </c>
      <c r="BD37" s="292">
        <v>0</v>
      </c>
      <c r="BE37" s="292">
        <v>0</v>
      </c>
      <c r="BF37" s="292">
        <v>0</v>
      </c>
      <c r="BG37" s="292">
        <v>0</v>
      </c>
      <c r="BH37" s="292">
        <v>0</v>
      </c>
    </row>
    <row r="38" spans="1:60" s="298" customFormat="1" x14ac:dyDescent="0.2">
      <c r="A38" s="299" t="s">
        <v>653</v>
      </c>
      <c r="B38" s="300">
        <v>19</v>
      </c>
      <c r="C38" s="300">
        <v>6</v>
      </c>
      <c r="D38" s="300">
        <v>1</v>
      </c>
      <c r="E38" s="300">
        <v>4</v>
      </c>
      <c r="F38" s="300">
        <v>1</v>
      </c>
      <c r="G38" s="300">
        <v>0</v>
      </c>
      <c r="H38" s="300">
        <v>1</v>
      </c>
      <c r="I38" s="300">
        <v>2</v>
      </c>
      <c r="J38" s="300">
        <v>2</v>
      </c>
      <c r="K38" s="300">
        <v>1</v>
      </c>
      <c r="L38" s="300">
        <v>0</v>
      </c>
      <c r="M38" s="300">
        <v>6</v>
      </c>
      <c r="N38" s="300">
        <v>0</v>
      </c>
      <c r="O38" s="300">
        <v>2</v>
      </c>
      <c r="P38" s="300">
        <v>0</v>
      </c>
      <c r="Q38" s="300">
        <v>0</v>
      </c>
      <c r="R38" s="300">
        <v>0</v>
      </c>
      <c r="S38" s="300">
        <v>2</v>
      </c>
      <c r="T38" s="300">
        <v>0</v>
      </c>
      <c r="U38" s="300">
        <v>0</v>
      </c>
      <c r="V38" s="300">
        <v>0</v>
      </c>
      <c r="W38" s="300">
        <v>0</v>
      </c>
      <c r="X38" s="300">
        <v>0</v>
      </c>
      <c r="Y38" s="300">
        <v>0</v>
      </c>
      <c r="Z38" s="300">
        <v>0</v>
      </c>
      <c r="AA38" s="300">
        <v>0</v>
      </c>
      <c r="AB38" s="300">
        <v>1</v>
      </c>
      <c r="AC38" s="300">
        <v>0</v>
      </c>
      <c r="AD38" s="300">
        <v>0</v>
      </c>
      <c r="AE38" s="300">
        <v>1</v>
      </c>
      <c r="AF38" s="300">
        <v>0</v>
      </c>
      <c r="AG38" s="300">
        <v>0</v>
      </c>
      <c r="AH38" s="300">
        <v>0</v>
      </c>
      <c r="AI38" s="300">
        <v>0</v>
      </c>
      <c r="AJ38" s="300">
        <v>0</v>
      </c>
      <c r="AK38" s="300">
        <v>0</v>
      </c>
      <c r="AL38" s="300">
        <v>1</v>
      </c>
      <c r="AM38" s="300">
        <v>0</v>
      </c>
      <c r="AN38" s="300">
        <v>0</v>
      </c>
      <c r="AO38" s="300">
        <v>0</v>
      </c>
      <c r="AP38" s="300">
        <v>1</v>
      </c>
      <c r="AQ38" s="300">
        <v>0</v>
      </c>
      <c r="AR38" s="300">
        <v>0</v>
      </c>
      <c r="AS38" s="300">
        <v>0</v>
      </c>
      <c r="AT38" s="300">
        <v>0</v>
      </c>
      <c r="AU38" s="300">
        <v>0</v>
      </c>
      <c r="AV38" s="300">
        <v>0</v>
      </c>
      <c r="AW38" s="300">
        <v>0</v>
      </c>
      <c r="AX38" s="300">
        <v>0</v>
      </c>
      <c r="AY38" s="300">
        <v>0</v>
      </c>
      <c r="AZ38" s="300">
        <v>0</v>
      </c>
      <c r="BA38" s="300">
        <v>0</v>
      </c>
      <c r="BB38" s="300">
        <v>2</v>
      </c>
      <c r="BC38" s="300">
        <v>0</v>
      </c>
      <c r="BD38" s="300">
        <v>0</v>
      </c>
      <c r="BE38" s="300">
        <v>0</v>
      </c>
      <c r="BF38" s="300" t="s">
        <v>625</v>
      </c>
      <c r="BG38" s="303">
        <v>0</v>
      </c>
      <c r="BH38" s="303">
        <v>7118</v>
      </c>
    </row>
    <row r="39" spans="1:60" s="298" customFormat="1" hidden="1" x14ac:dyDescent="0.2">
      <c r="A39" s="309" t="s">
        <v>654</v>
      </c>
      <c r="B39" s="310">
        <v>29</v>
      </c>
      <c r="C39" s="311"/>
      <c r="D39" s="311">
        <v>1</v>
      </c>
      <c r="E39" s="311">
        <v>0</v>
      </c>
      <c r="F39" s="311">
        <v>0</v>
      </c>
      <c r="G39" s="311">
        <v>0</v>
      </c>
      <c r="H39" s="311">
        <v>0</v>
      </c>
      <c r="I39" s="311">
        <v>0</v>
      </c>
      <c r="J39" s="311">
        <v>1</v>
      </c>
      <c r="K39" s="311">
        <v>0</v>
      </c>
      <c r="L39" s="311">
        <v>1</v>
      </c>
      <c r="M39" s="311">
        <v>1</v>
      </c>
      <c r="N39" s="311">
        <v>0</v>
      </c>
      <c r="O39" s="311">
        <v>1</v>
      </c>
      <c r="P39" s="311">
        <v>0</v>
      </c>
      <c r="Q39" s="311">
        <v>0</v>
      </c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3"/>
      <c r="BD39" s="313"/>
      <c r="BE39" s="313"/>
      <c r="BF39" s="313"/>
      <c r="BG39" s="313"/>
      <c r="BH39" s="313"/>
    </row>
    <row r="40" spans="1:60" s="298" customFormat="1" ht="15" hidden="1" x14ac:dyDescent="0.2">
      <c r="A40" s="309" t="s">
        <v>655</v>
      </c>
      <c r="B40" s="310">
        <v>21</v>
      </c>
      <c r="C40" s="311">
        <v>3</v>
      </c>
      <c r="D40" s="311">
        <v>3</v>
      </c>
      <c r="E40" s="311">
        <v>1</v>
      </c>
      <c r="F40" s="311">
        <v>2</v>
      </c>
      <c r="G40" s="311">
        <v>0</v>
      </c>
      <c r="H40" s="311">
        <v>3</v>
      </c>
      <c r="I40" s="311">
        <v>0</v>
      </c>
      <c r="J40" s="311">
        <v>0</v>
      </c>
      <c r="K40" s="311">
        <v>0</v>
      </c>
      <c r="L40" s="311">
        <v>2</v>
      </c>
      <c r="M40" s="311">
        <v>0</v>
      </c>
      <c r="N40" s="311">
        <v>0</v>
      </c>
      <c r="O40" s="311">
        <v>0</v>
      </c>
      <c r="P40" s="311">
        <v>2</v>
      </c>
      <c r="Q40" s="311">
        <v>0</v>
      </c>
      <c r="R40" s="311">
        <v>0</v>
      </c>
      <c r="S40" s="311">
        <v>0</v>
      </c>
      <c r="T40" s="311">
        <v>2</v>
      </c>
      <c r="U40" s="311">
        <v>2</v>
      </c>
      <c r="V40" s="311">
        <v>0</v>
      </c>
      <c r="W40" s="311">
        <v>0</v>
      </c>
      <c r="X40" s="311">
        <v>0</v>
      </c>
      <c r="Y40" s="311">
        <v>0</v>
      </c>
      <c r="Z40" s="311">
        <v>0</v>
      </c>
      <c r="AA40" s="311">
        <v>0</v>
      </c>
      <c r="AB40" s="312">
        <v>1</v>
      </c>
      <c r="AC40" s="312">
        <v>1</v>
      </c>
      <c r="AD40" s="312">
        <v>0</v>
      </c>
      <c r="AE40" s="312">
        <v>0</v>
      </c>
      <c r="AF40" s="312">
        <v>0</v>
      </c>
      <c r="AG40" s="312">
        <v>0</v>
      </c>
      <c r="AH40" s="312">
        <v>0</v>
      </c>
      <c r="AI40" s="312">
        <v>0</v>
      </c>
      <c r="AJ40" s="312">
        <v>0</v>
      </c>
      <c r="AK40" s="312">
        <v>0</v>
      </c>
      <c r="AL40" s="312">
        <v>0</v>
      </c>
      <c r="AM40" s="312">
        <v>0</v>
      </c>
      <c r="AN40" s="312">
        <v>0</v>
      </c>
      <c r="AO40" s="312">
        <v>0</v>
      </c>
      <c r="AP40" s="312">
        <v>0</v>
      </c>
      <c r="AQ40" s="312">
        <v>0</v>
      </c>
      <c r="AR40" s="312">
        <v>0</v>
      </c>
      <c r="AS40" s="312">
        <v>0</v>
      </c>
      <c r="AT40" s="312">
        <v>0</v>
      </c>
      <c r="AU40" s="312">
        <v>0</v>
      </c>
      <c r="AV40" s="312">
        <v>0</v>
      </c>
      <c r="AW40" s="312">
        <v>0</v>
      </c>
      <c r="AX40" s="312">
        <v>0</v>
      </c>
      <c r="AY40" s="312">
        <v>0</v>
      </c>
      <c r="AZ40" s="312">
        <v>0</v>
      </c>
      <c r="BA40" s="312">
        <v>0</v>
      </c>
      <c r="BB40" s="312">
        <v>1</v>
      </c>
      <c r="BC40" s="159">
        <v>0</v>
      </c>
      <c r="BD40" s="159">
        <v>0</v>
      </c>
      <c r="BE40" s="159" t="s">
        <v>656</v>
      </c>
      <c r="BF40" s="313">
        <v>1</v>
      </c>
      <c r="BG40" s="313">
        <v>0</v>
      </c>
      <c r="BH40" s="313">
        <v>1300</v>
      </c>
    </row>
    <row r="41" spans="1:60" s="298" customFormat="1" hidden="1" x14ac:dyDescent="0.2">
      <c r="A41" s="309" t="s">
        <v>657</v>
      </c>
      <c r="B41" s="314">
        <v>29</v>
      </c>
      <c r="C41" s="155">
        <v>3</v>
      </c>
      <c r="D41" s="155">
        <v>3</v>
      </c>
      <c r="E41" s="155">
        <v>2</v>
      </c>
      <c r="F41" s="155">
        <v>1</v>
      </c>
      <c r="G41" s="155">
        <v>0</v>
      </c>
      <c r="H41" s="311">
        <v>2</v>
      </c>
      <c r="I41" s="311">
        <v>0</v>
      </c>
      <c r="J41" s="311">
        <v>1</v>
      </c>
      <c r="K41" s="311">
        <v>0</v>
      </c>
      <c r="L41" s="311">
        <v>3</v>
      </c>
      <c r="M41" s="311">
        <v>0</v>
      </c>
      <c r="N41" s="311">
        <v>0</v>
      </c>
      <c r="O41" s="311">
        <v>0</v>
      </c>
      <c r="P41" s="311">
        <v>0</v>
      </c>
      <c r="Q41" s="311">
        <v>0</v>
      </c>
      <c r="R41" s="311">
        <v>2</v>
      </c>
      <c r="S41" s="311">
        <v>0</v>
      </c>
      <c r="T41" s="311">
        <v>0</v>
      </c>
      <c r="U41" s="311">
        <v>0</v>
      </c>
      <c r="V41" s="311">
        <v>0</v>
      </c>
      <c r="W41" s="311">
        <v>0</v>
      </c>
      <c r="X41" s="311">
        <v>0</v>
      </c>
      <c r="Y41" s="311">
        <v>0</v>
      </c>
      <c r="Z41" s="311">
        <v>0</v>
      </c>
      <c r="AA41" s="311">
        <v>0</v>
      </c>
      <c r="AB41" s="312">
        <v>3</v>
      </c>
      <c r="AC41" s="312">
        <v>3</v>
      </c>
      <c r="AD41" s="312">
        <v>0</v>
      </c>
      <c r="AE41" s="312">
        <v>0</v>
      </c>
      <c r="AF41" s="312">
        <v>2</v>
      </c>
      <c r="AG41" s="312">
        <v>0</v>
      </c>
      <c r="AH41" s="312">
        <v>0</v>
      </c>
      <c r="AI41" s="312">
        <v>0</v>
      </c>
      <c r="AJ41" s="312">
        <v>0</v>
      </c>
      <c r="AK41" s="312">
        <v>0</v>
      </c>
      <c r="AL41" s="312">
        <v>0</v>
      </c>
      <c r="AM41" s="312">
        <v>0</v>
      </c>
      <c r="AN41" s="312">
        <v>0</v>
      </c>
      <c r="AO41" s="312">
        <v>0</v>
      </c>
      <c r="AP41" s="312">
        <v>0</v>
      </c>
      <c r="AQ41" s="312">
        <v>0</v>
      </c>
      <c r="AR41" s="312">
        <v>0</v>
      </c>
      <c r="AS41" s="312">
        <v>0</v>
      </c>
      <c r="AT41" s="312">
        <v>0</v>
      </c>
      <c r="AU41" s="312">
        <v>0</v>
      </c>
      <c r="AV41" s="312">
        <v>0</v>
      </c>
      <c r="AW41" s="312">
        <v>0</v>
      </c>
      <c r="AX41" s="312">
        <v>0</v>
      </c>
      <c r="AY41" s="312">
        <v>0</v>
      </c>
      <c r="AZ41" s="312">
        <v>0</v>
      </c>
      <c r="BA41" s="312">
        <v>0</v>
      </c>
      <c r="BB41" s="312">
        <v>1</v>
      </c>
      <c r="BC41" s="313">
        <v>0</v>
      </c>
      <c r="BD41" s="313">
        <v>0</v>
      </c>
      <c r="BE41" s="313">
        <v>0</v>
      </c>
      <c r="BF41" s="313" t="s">
        <v>57</v>
      </c>
      <c r="BG41" s="313">
        <v>0</v>
      </c>
      <c r="BH41" s="313">
        <v>1300</v>
      </c>
    </row>
    <row r="42" spans="1:60" s="298" customFormat="1" hidden="1" x14ac:dyDescent="0.2">
      <c r="A42" s="309" t="s">
        <v>658</v>
      </c>
      <c r="B42" s="314">
        <v>20</v>
      </c>
      <c r="C42" s="155">
        <v>3</v>
      </c>
      <c r="D42" s="155">
        <v>1</v>
      </c>
      <c r="E42" s="155">
        <v>2</v>
      </c>
      <c r="F42" s="155">
        <v>2</v>
      </c>
      <c r="G42" s="155">
        <v>1</v>
      </c>
      <c r="H42" s="311">
        <v>12</v>
      </c>
      <c r="I42" s="311">
        <v>3</v>
      </c>
      <c r="J42" s="311">
        <v>5</v>
      </c>
      <c r="K42" s="311">
        <v>4</v>
      </c>
      <c r="L42" s="311">
        <v>0</v>
      </c>
      <c r="M42" s="311">
        <v>0</v>
      </c>
      <c r="N42" s="311">
        <v>0</v>
      </c>
      <c r="O42" s="311"/>
      <c r="P42" s="311"/>
      <c r="Q42" s="311"/>
      <c r="R42" s="311">
        <v>0</v>
      </c>
      <c r="S42" s="311">
        <v>0</v>
      </c>
      <c r="T42" s="311">
        <v>0</v>
      </c>
      <c r="U42" s="311">
        <v>0</v>
      </c>
      <c r="V42" s="311">
        <v>0</v>
      </c>
      <c r="W42" s="311">
        <v>0</v>
      </c>
      <c r="X42" s="311">
        <v>0</v>
      </c>
      <c r="Y42" s="311">
        <v>0</v>
      </c>
      <c r="Z42" s="311">
        <v>0</v>
      </c>
      <c r="AA42" s="311">
        <v>0</v>
      </c>
      <c r="AB42" s="312">
        <v>0</v>
      </c>
      <c r="AC42" s="312">
        <v>0</v>
      </c>
      <c r="AD42" s="312">
        <v>0</v>
      </c>
      <c r="AE42" s="312">
        <v>0</v>
      </c>
      <c r="AF42" s="312">
        <v>0</v>
      </c>
      <c r="AG42" s="312">
        <v>0</v>
      </c>
      <c r="AH42" s="312">
        <v>0</v>
      </c>
      <c r="AI42" s="312">
        <v>0</v>
      </c>
      <c r="AJ42" s="312">
        <v>0</v>
      </c>
      <c r="AK42" s="312">
        <v>0</v>
      </c>
      <c r="AL42" s="312">
        <v>0</v>
      </c>
      <c r="AM42" s="312">
        <v>0</v>
      </c>
      <c r="AN42" s="312">
        <v>0</v>
      </c>
      <c r="AO42" s="312">
        <v>0</v>
      </c>
      <c r="AP42" s="312">
        <v>0</v>
      </c>
      <c r="AQ42" s="312">
        <v>0</v>
      </c>
      <c r="AR42" s="312">
        <v>0</v>
      </c>
      <c r="AS42" s="312">
        <v>0</v>
      </c>
      <c r="AT42" s="312">
        <v>0</v>
      </c>
      <c r="AU42" s="312">
        <v>0</v>
      </c>
      <c r="AV42" s="312">
        <v>0</v>
      </c>
      <c r="AW42" s="312">
        <v>0</v>
      </c>
      <c r="AX42" s="312">
        <v>0</v>
      </c>
      <c r="AY42" s="312">
        <v>0</v>
      </c>
      <c r="AZ42" s="312">
        <v>0</v>
      </c>
      <c r="BA42" s="312">
        <v>0</v>
      </c>
      <c r="BB42" s="312">
        <v>1</v>
      </c>
      <c r="BC42" s="313">
        <v>0</v>
      </c>
      <c r="BD42" s="313">
        <v>0</v>
      </c>
      <c r="BE42" s="313"/>
      <c r="BF42" s="313" t="s">
        <v>54</v>
      </c>
      <c r="BG42" s="313">
        <v>0</v>
      </c>
      <c r="BH42" s="313">
        <v>1300</v>
      </c>
    </row>
    <row r="43" spans="1:60" s="298" customFormat="1" x14ac:dyDescent="0.2">
      <c r="A43" s="309" t="s">
        <v>659</v>
      </c>
      <c r="B43" s="313">
        <v>20</v>
      </c>
      <c r="C43" s="313">
        <v>4</v>
      </c>
      <c r="D43" s="313">
        <v>0</v>
      </c>
      <c r="E43" s="313">
        <v>1</v>
      </c>
      <c r="F43" s="313">
        <v>3</v>
      </c>
      <c r="G43" s="313">
        <v>0</v>
      </c>
      <c r="H43" s="313">
        <v>0</v>
      </c>
      <c r="I43" s="313">
        <v>0</v>
      </c>
      <c r="J43" s="313">
        <v>0</v>
      </c>
      <c r="K43" s="313">
        <v>0</v>
      </c>
      <c r="L43" s="313">
        <v>0</v>
      </c>
      <c r="M43" s="313">
        <v>0</v>
      </c>
      <c r="N43" s="313">
        <v>0</v>
      </c>
      <c r="O43" s="313">
        <v>0</v>
      </c>
      <c r="P43" s="313">
        <v>0</v>
      </c>
      <c r="Q43" s="313">
        <v>0</v>
      </c>
      <c r="R43" s="313">
        <v>0</v>
      </c>
      <c r="S43" s="313">
        <v>0</v>
      </c>
      <c r="T43" s="313">
        <v>0</v>
      </c>
      <c r="U43" s="313">
        <v>0</v>
      </c>
      <c r="V43" s="313">
        <v>0</v>
      </c>
      <c r="W43" s="313">
        <v>0</v>
      </c>
      <c r="X43" s="313">
        <v>0</v>
      </c>
      <c r="Y43" s="313">
        <v>0</v>
      </c>
      <c r="Z43" s="313">
        <v>0</v>
      </c>
      <c r="AA43" s="313">
        <v>0</v>
      </c>
      <c r="AB43" s="313">
        <v>0</v>
      </c>
      <c r="AC43" s="313">
        <v>0</v>
      </c>
      <c r="AD43" s="313">
        <v>0</v>
      </c>
      <c r="AE43" s="313">
        <v>0</v>
      </c>
      <c r="AF43" s="313">
        <v>0</v>
      </c>
      <c r="AG43" s="313">
        <v>0</v>
      </c>
      <c r="AH43" s="313">
        <v>0</v>
      </c>
      <c r="AI43" s="313">
        <v>0</v>
      </c>
      <c r="AJ43" s="313">
        <v>0</v>
      </c>
      <c r="AK43" s="313">
        <v>0</v>
      </c>
      <c r="AL43" s="313">
        <v>0</v>
      </c>
      <c r="AM43" s="313">
        <v>0</v>
      </c>
      <c r="AN43" s="313">
        <v>0</v>
      </c>
      <c r="AO43" s="313">
        <v>0</v>
      </c>
      <c r="AP43" s="313">
        <v>0</v>
      </c>
      <c r="AQ43" s="313">
        <v>0</v>
      </c>
      <c r="AR43" s="313">
        <v>0</v>
      </c>
      <c r="AS43" s="313">
        <v>0</v>
      </c>
      <c r="AT43" s="313">
        <v>0</v>
      </c>
      <c r="AU43" s="313">
        <v>0</v>
      </c>
      <c r="AV43" s="313">
        <v>0</v>
      </c>
      <c r="AW43" s="313">
        <v>0</v>
      </c>
      <c r="AX43" s="313">
        <v>0</v>
      </c>
      <c r="AY43" s="313">
        <v>0</v>
      </c>
      <c r="AZ43" s="313">
        <v>0</v>
      </c>
      <c r="BA43" s="313">
        <v>0</v>
      </c>
      <c r="BB43" s="313">
        <v>0</v>
      </c>
      <c r="BC43" s="313">
        <v>0</v>
      </c>
      <c r="BD43" s="313">
        <v>0</v>
      </c>
      <c r="BE43" s="313">
        <v>0</v>
      </c>
      <c r="BF43" s="313">
        <v>0</v>
      </c>
      <c r="BG43" s="313">
        <v>0</v>
      </c>
      <c r="BH43" s="313">
        <v>0</v>
      </c>
    </row>
    <row r="44" spans="1:60" hidden="1" x14ac:dyDescent="0.2">
      <c r="A44" s="315" t="s">
        <v>660</v>
      </c>
      <c r="B44" s="84">
        <v>17</v>
      </c>
      <c r="C44" s="85">
        <v>4</v>
      </c>
      <c r="D44" s="85">
        <v>0</v>
      </c>
      <c r="E44" s="85">
        <v>0</v>
      </c>
      <c r="F44" s="316">
        <v>3</v>
      </c>
      <c r="G44" s="316">
        <v>1</v>
      </c>
      <c r="H44" s="316">
        <v>3</v>
      </c>
      <c r="I44" s="316">
        <v>0</v>
      </c>
      <c r="J44" s="316">
        <v>0</v>
      </c>
      <c r="K44" s="316">
        <v>1</v>
      </c>
      <c r="L44" s="316">
        <v>0</v>
      </c>
      <c r="M44" s="316">
        <v>1</v>
      </c>
      <c r="N44" s="316">
        <v>1</v>
      </c>
      <c r="O44" s="316">
        <v>2</v>
      </c>
      <c r="P44" s="316">
        <v>0</v>
      </c>
      <c r="Q44" s="316">
        <v>0</v>
      </c>
      <c r="R44" s="316">
        <v>0</v>
      </c>
      <c r="S44" s="316">
        <v>0</v>
      </c>
      <c r="T44" s="316">
        <v>0</v>
      </c>
      <c r="U44" s="316">
        <v>0</v>
      </c>
      <c r="V44" s="316">
        <v>0</v>
      </c>
      <c r="W44" s="316">
        <v>0</v>
      </c>
      <c r="X44" s="316">
        <v>4</v>
      </c>
      <c r="Y44" s="316">
        <v>4</v>
      </c>
      <c r="Z44" s="316">
        <v>1</v>
      </c>
      <c r="AA44" s="316">
        <v>1</v>
      </c>
      <c r="AB44" s="317">
        <v>2</v>
      </c>
      <c r="AC44" s="317">
        <v>0</v>
      </c>
      <c r="AD44" s="317">
        <v>2</v>
      </c>
      <c r="AE44" s="317">
        <v>0</v>
      </c>
      <c r="AF44" s="317">
        <v>0</v>
      </c>
      <c r="AG44" s="317">
        <v>0</v>
      </c>
      <c r="AH44" s="317">
        <v>0</v>
      </c>
      <c r="AI44" s="317">
        <v>0</v>
      </c>
      <c r="AJ44" s="317">
        <v>0</v>
      </c>
      <c r="AK44" s="317">
        <v>0</v>
      </c>
      <c r="AL44" s="317">
        <v>1</v>
      </c>
      <c r="AM44" s="317">
        <v>1</v>
      </c>
      <c r="AN44" s="317">
        <v>1</v>
      </c>
      <c r="AO44" s="317">
        <v>1</v>
      </c>
      <c r="AP44" s="317">
        <v>0</v>
      </c>
      <c r="AQ44" s="317">
        <v>0</v>
      </c>
      <c r="AR44" s="317">
        <v>0</v>
      </c>
      <c r="AS44" s="317">
        <v>0</v>
      </c>
      <c r="AT44" s="317">
        <v>0</v>
      </c>
      <c r="AU44" s="317">
        <v>0</v>
      </c>
      <c r="AV44" s="317">
        <v>0</v>
      </c>
      <c r="AW44" s="317">
        <v>0</v>
      </c>
      <c r="AX44" s="317">
        <v>0</v>
      </c>
      <c r="AY44" s="317">
        <v>0</v>
      </c>
      <c r="AZ44" s="317">
        <v>0</v>
      </c>
      <c r="BA44" s="317">
        <v>0</v>
      </c>
      <c r="BB44" s="317">
        <v>1</v>
      </c>
      <c r="BC44" s="318" t="s">
        <v>54</v>
      </c>
      <c r="BD44" s="318" t="s">
        <v>54</v>
      </c>
      <c r="BE44" s="318" t="s">
        <v>54</v>
      </c>
      <c r="BF44" s="318" t="s">
        <v>57</v>
      </c>
      <c r="BG44" s="318">
        <v>0</v>
      </c>
      <c r="BH44" s="318">
        <v>0</v>
      </c>
    </row>
    <row r="45" spans="1:60" s="298" customFormat="1" ht="22.5" x14ac:dyDescent="0.2">
      <c r="A45" s="309" t="s">
        <v>661</v>
      </c>
      <c r="B45" s="314">
        <v>30</v>
      </c>
      <c r="C45" s="155">
        <v>9</v>
      </c>
      <c r="D45" s="155">
        <v>0</v>
      </c>
      <c r="E45" s="155">
        <v>2</v>
      </c>
      <c r="F45" s="311">
        <v>3</v>
      </c>
      <c r="G45" s="311">
        <v>3</v>
      </c>
      <c r="H45" s="311">
        <v>5</v>
      </c>
      <c r="I45" s="311">
        <v>0</v>
      </c>
      <c r="J45" s="311">
        <v>3</v>
      </c>
      <c r="K45" s="311">
        <v>0</v>
      </c>
      <c r="L45" s="311">
        <v>0</v>
      </c>
      <c r="M45" s="311">
        <v>0</v>
      </c>
      <c r="N45" s="311">
        <v>0</v>
      </c>
      <c r="O45" s="311">
        <v>3</v>
      </c>
      <c r="P45" s="311">
        <v>0</v>
      </c>
      <c r="Q45" s="311">
        <v>0</v>
      </c>
      <c r="R45" s="311">
        <v>3</v>
      </c>
      <c r="S45" s="311">
        <v>0</v>
      </c>
      <c r="T45" s="311">
        <v>3</v>
      </c>
      <c r="U45" s="311">
        <v>3</v>
      </c>
      <c r="V45" s="311">
        <v>1</v>
      </c>
      <c r="W45" s="311">
        <v>1</v>
      </c>
      <c r="X45" s="311">
        <v>0</v>
      </c>
      <c r="Y45" s="311">
        <v>0</v>
      </c>
      <c r="Z45" s="311">
        <v>1</v>
      </c>
      <c r="AA45" s="311">
        <v>3</v>
      </c>
      <c r="AB45" s="312">
        <v>1</v>
      </c>
      <c r="AC45" s="312">
        <v>1</v>
      </c>
      <c r="AD45" s="312">
        <v>0</v>
      </c>
      <c r="AE45" s="312">
        <v>0</v>
      </c>
      <c r="AF45" s="312">
        <v>0</v>
      </c>
      <c r="AG45" s="312">
        <v>0</v>
      </c>
      <c r="AH45" s="312">
        <v>1</v>
      </c>
      <c r="AI45" s="312">
        <v>1</v>
      </c>
      <c r="AJ45" s="312">
        <v>1</v>
      </c>
      <c r="AK45" s="312">
        <v>1</v>
      </c>
      <c r="AL45" s="312">
        <v>1</v>
      </c>
      <c r="AM45" s="312">
        <v>1</v>
      </c>
      <c r="AN45" s="312">
        <v>1</v>
      </c>
      <c r="AO45" s="312">
        <v>1</v>
      </c>
      <c r="AP45" s="312">
        <v>1</v>
      </c>
      <c r="AQ45" s="312">
        <v>1</v>
      </c>
      <c r="AR45" s="312">
        <v>0</v>
      </c>
      <c r="AS45" s="312">
        <v>0</v>
      </c>
      <c r="AT45" s="312">
        <v>0</v>
      </c>
      <c r="AU45" s="312">
        <v>0</v>
      </c>
      <c r="AV45" s="312">
        <v>0</v>
      </c>
      <c r="AW45" s="312">
        <v>0</v>
      </c>
      <c r="AX45" s="312">
        <v>0</v>
      </c>
      <c r="AY45" s="312">
        <v>0</v>
      </c>
      <c r="AZ45" s="312">
        <v>0</v>
      </c>
      <c r="BA45" s="312">
        <v>0</v>
      </c>
      <c r="BB45" s="312">
        <v>0</v>
      </c>
      <c r="BC45" s="313">
        <v>0</v>
      </c>
      <c r="BD45" s="313">
        <v>0</v>
      </c>
      <c r="BE45" s="313">
        <v>1</v>
      </c>
      <c r="BF45" s="313" t="s">
        <v>54</v>
      </c>
      <c r="BG45" s="313">
        <v>0</v>
      </c>
      <c r="BH45" s="313">
        <v>0</v>
      </c>
    </row>
    <row r="46" spans="1:60" s="298" customFormat="1" ht="24" customHeight="1" x14ac:dyDescent="0.2">
      <c r="A46" s="309" t="s">
        <v>662</v>
      </c>
      <c r="B46" s="314">
        <v>109</v>
      </c>
      <c r="C46" s="155"/>
      <c r="D46" s="155">
        <v>10</v>
      </c>
      <c r="E46" s="155">
        <v>0</v>
      </c>
      <c r="F46" s="311">
        <v>3</v>
      </c>
      <c r="G46" s="311">
        <v>0</v>
      </c>
      <c r="H46" s="311">
        <v>3</v>
      </c>
      <c r="I46" s="311">
        <v>0</v>
      </c>
      <c r="J46" s="311">
        <v>0</v>
      </c>
      <c r="K46" s="311">
        <v>1</v>
      </c>
      <c r="L46" s="311">
        <v>2</v>
      </c>
      <c r="M46" s="311">
        <v>0</v>
      </c>
      <c r="N46" s="311">
        <v>0</v>
      </c>
      <c r="O46" s="311">
        <v>0</v>
      </c>
      <c r="P46" s="311">
        <v>0</v>
      </c>
      <c r="Q46" s="311">
        <v>0</v>
      </c>
      <c r="R46" s="311">
        <v>0</v>
      </c>
      <c r="S46" s="311">
        <v>0</v>
      </c>
      <c r="T46" s="311">
        <v>0</v>
      </c>
      <c r="U46" s="311">
        <v>0</v>
      </c>
      <c r="V46" s="311">
        <v>0</v>
      </c>
      <c r="W46" s="311">
        <v>0</v>
      </c>
      <c r="X46" s="311">
        <v>0</v>
      </c>
      <c r="Y46" s="311">
        <v>0</v>
      </c>
      <c r="Z46" s="311">
        <v>0</v>
      </c>
      <c r="AA46" s="311">
        <v>0</v>
      </c>
      <c r="AB46" s="312">
        <v>2</v>
      </c>
      <c r="AC46" s="312">
        <v>2</v>
      </c>
      <c r="AD46" s="312">
        <v>0</v>
      </c>
      <c r="AE46" s="312">
        <v>0</v>
      </c>
      <c r="AF46" s="312">
        <v>0</v>
      </c>
      <c r="AG46" s="312">
        <v>0</v>
      </c>
      <c r="AH46" s="312">
        <v>0</v>
      </c>
      <c r="AI46" s="312">
        <v>0</v>
      </c>
      <c r="AJ46" s="312">
        <v>0</v>
      </c>
      <c r="AK46" s="312">
        <v>0</v>
      </c>
      <c r="AL46" s="312">
        <v>0</v>
      </c>
      <c r="AM46" s="312">
        <v>0</v>
      </c>
      <c r="AN46" s="312">
        <v>0</v>
      </c>
      <c r="AO46" s="312">
        <v>0</v>
      </c>
      <c r="AP46" s="312">
        <v>0</v>
      </c>
      <c r="AQ46" s="312">
        <v>0</v>
      </c>
      <c r="AR46" s="312">
        <v>0</v>
      </c>
      <c r="AS46" s="312">
        <v>0</v>
      </c>
      <c r="AT46" s="312">
        <v>0</v>
      </c>
      <c r="AU46" s="312">
        <v>0</v>
      </c>
      <c r="AV46" s="312">
        <v>0</v>
      </c>
      <c r="AW46" s="312">
        <v>0</v>
      </c>
      <c r="AX46" s="312">
        <v>0</v>
      </c>
      <c r="AY46" s="312">
        <v>0</v>
      </c>
      <c r="AZ46" s="312">
        <v>0</v>
      </c>
      <c r="BA46" s="312">
        <v>0</v>
      </c>
      <c r="BB46" s="312">
        <v>0</v>
      </c>
      <c r="BC46" s="313">
        <v>0</v>
      </c>
      <c r="BD46" s="313">
        <v>0</v>
      </c>
      <c r="BE46" s="313" t="s">
        <v>57</v>
      </c>
      <c r="BF46" s="313" t="s">
        <v>625</v>
      </c>
      <c r="BG46" s="313">
        <v>1950</v>
      </c>
      <c r="BH46" s="313">
        <v>4000</v>
      </c>
    </row>
    <row r="47" spans="1:60" x14ac:dyDescent="0.2">
      <c r="A47" s="319" t="s">
        <v>85</v>
      </c>
      <c r="B47" s="320" t="e">
        <f>B48+B49+B50+B51+#REF!+B52+B53+B54+B55+B56+B57+B58+B59+#REF!+B60+B61+B62+B63+B64+B65+B66+B67+B68+B70</f>
        <v>#REF!</v>
      </c>
      <c r="C47" s="320" t="e">
        <f>C48+C49+C50+C51+#REF!+C52+C53+C54+C55+C56+C57+C58+C59+#REF!+C60+C61+C62+C63+C64+C65+C66+C67+C68+C70</f>
        <v>#REF!</v>
      </c>
      <c r="D47" s="320" t="e">
        <f>D48+D49+D50+D51+#REF!+D52+D53+D54+D55+D56+D57+D58+D59+#REF!+D60+D61+D62+D63+D64+D65+D66+D67+D68+D70</f>
        <v>#REF!</v>
      </c>
      <c r="E47" s="320" t="e">
        <f>E48+E49+E50+E51+#REF!+E52+E53+E54+E55+E56+E57+E58+E59+#REF!+E60+E61+E62+E63+E64+E65+E66+E67+E68+E70</f>
        <v>#REF!</v>
      </c>
      <c r="F47" s="320" t="e">
        <f>F48+F49+F50+F51+#REF!+F52+F53+F54+F55+F56+F57+F58+F59+#REF!+F60+F61+F62+F63+F64+F65+F66+F67+F68+F70</f>
        <v>#REF!</v>
      </c>
      <c r="G47" s="320" t="e">
        <f>G48+G49+G50+G51+#REF!+G52+G53+G54+G55+G56+G57+G58+G59+#REF!+G60+G61+G62+G63+G64+G65+G66+G67+G68+G70</f>
        <v>#REF!</v>
      </c>
      <c r="H47" s="320" t="e">
        <f>H48+H49+H50+H51+#REF!+H52+H53+H54+H55+H56+H57+H58+H59+#REF!+H60+H61+H62+H63+H64+H65+H66+H67+H68+H70</f>
        <v>#REF!</v>
      </c>
      <c r="I47" s="320" t="e">
        <f>I48+I49+I50+I51+#REF!+I52+I53+I54+I55+I56+I57+I58+I59+#REF!+I60+I61+I62+I63+I64+I65+I66+I67+I68+I70</f>
        <v>#REF!</v>
      </c>
      <c r="J47" s="320" t="e">
        <f>J48+J49+J50+J51+#REF!+J52+J53+J54+J55+J56+J57+J58+J59+#REF!+J60+J61+J62+J63+J64+J65+J66+J67+J68+J70</f>
        <v>#REF!</v>
      </c>
      <c r="K47" s="320" t="e">
        <f>K48+K49+K50+K51+#REF!+K52+K53+K54+K55+K56+K57+K58+K59+#REF!+K60+K61+K62+K63+K64+K65+K66+K67+K68+K70</f>
        <v>#REF!</v>
      </c>
      <c r="L47" s="320" t="e">
        <f>L48+L49+L50+L51+#REF!+L52+L53+L54+L55+L56+L57+L58+L59+#REF!+L60+L61+L62+L63+L64+L65+L66+L67+L68+L70</f>
        <v>#REF!</v>
      </c>
      <c r="M47" s="320" t="e">
        <f>M48+M49+M50+M51+#REF!+M52+M53+M54+M55+M56+M57+M58+M59+#REF!+M60+M61+M62+M63+M64+M65+M66+M67+M68+M70</f>
        <v>#REF!</v>
      </c>
      <c r="N47" s="320" t="e">
        <f>N48+N49+N50+N51+#REF!+N52+N53+N54+N55+N56+N57+N58+N59+#REF!+N60+N61+N62+N63+N64+N65+N66+N67+N68+N70</f>
        <v>#REF!</v>
      </c>
      <c r="O47" s="320" t="e">
        <f>O48+O49+O50+O51+#REF!+O52+O53+O54+O55+O56+O57+O58+O59+#REF!+O60+O61+O62+O63+O64+O65+O66+O67+O68+O70</f>
        <v>#REF!</v>
      </c>
      <c r="P47" s="320" t="e">
        <f>P48+P49+P50+P51+#REF!+P52+P53+P54+P55+P56+P57+P58+P59+#REF!+P60+P61+P62+P63+P64+P65+P66+P67+P68+P70</f>
        <v>#REF!</v>
      </c>
      <c r="Q47" s="320" t="e">
        <f>Q48+Q49+Q50+Q51+#REF!+Q52+Q53+Q54+Q55+Q56+Q57+Q58+Q59+#REF!+Q60+Q61+Q62+Q63+Q64+Q65+Q66+Q67+Q68+Q70</f>
        <v>#REF!</v>
      </c>
      <c r="R47" s="320" t="e">
        <f>R48+R49+R50+R51+#REF!+R52+R53+R54+R55+R56+R57+R58+R59+#REF!+R60+R61+R62+R63+R64+R65+R66+R67+R68+R70</f>
        <v>#REF!</v>
      </c>
      <c r="S47" s="320" t="e">
        <f>S48+S49+S50+S51+#REF!+S52+S53+S54+S55+S56+S57+S58+S59+#REF!+S60+S61+S62+S63+S64+S65+S66+S67+S68+S70</f>
        <v>#REF!</v>
      </c>
      <c r="T47" s="320" t="e">
        <f>T48+T49+T50+T51+#REF!+T52+T53+T54+T55+T56+T57+T58+T59+#REF!+T60+T61+T62+T63+T64+T65+T66+T67+T68+T70</f>
        <v>#REF!</v>
      </c>
      <c r="U47" s="320" t="e">
        <f>U48+U49+U50+U51+#REF!+U52+U53+U54+U55+U56+U57+U58+U59+#REF!+U60+U61+U62+U63+U64+U65+U66+U67+U68+U70</f>
        <v>#REF!</v>
      </c>
      <c r="V47" s="320" t="e">
        <f>V48+V49+V50+V51+#REF!+V52+V53+V54+V55+V56+V57+V58+V59+#REF!+V60+V61+V62+V63+V64+V65+V66+V67+V68+V70</f>
        <v>#REF!</v>
      </c>
      <c r="W47" s="320" t="e">
        <f>W48+W49+W50+W51+#REF!+W52+W53+W54+W55+W56+W57+W58+W59+#REF!+W60+W61+W62+W63+W64+W65+W66+W67+W68+W70</f>
        <v>#REF!</v>
      </c>
      <c r="X47" s="320" t="e">
        <f>X48+X49+X50+X51+#REF!+X52+X53+X54+X55+X56+X57+X58+X59+#REF!+X60+X61+X62+X63+X64+X65+X66+X67+X68+X70</f>
        <v>#REF!</v>
      </c>
      <c r="Y47" s="320" t="e">
        <f>Y48+Y49+Y50+Y51+#REF!+Y52+Y53+Y54+Y55+Y56+Y57+Y58+Y59+#REF!+Y60+Y61+Y62+Y63+Y64+Y65+Y66+Y67+Y68+Y70</f>
        <v>#REF!</v>
      </c>
      <c r="Z47" s="320" t="e">
        <f>Z48+Z49+Z50+Z51+#REF!+Z52+Z53+Z54+Z55+Z56+Z57+Z58+Z59+#REF!+Z60+Z61+Z62+Z63+Z64+Z65+Z66+Z67+Z68+Z70</f>
        <v>#REF!</v>
      </c>
      <c r="AA47" s="320" t="e">
        <f>AA48+AA49+AA50+AA51+#REF!+AA52+AA53+AA54+AA55+AA56+AA57+AA58+AA59+#REF!+AA60+AA61+AA62+AA63+AA64+AA65+AA66+AA67+AA68+AA70</f>
        <v>#REF!</v>
      </c>
      <c r="AB47" s="320" t="e">
        <f>AB48+AB49+AB50+AB51+#REF!+AB52+AB53+AB54+AB55+AB56+AB57+AB58+AB59+#REF!+AB60+AB61+AB62+AB63+AB64+AB65+AB66+AB67+AB68+AB70</f>
        <v>#REF!</v>
      </c>
      <c r="AC47" s="320" t="e">
        <f>AC48+AC49+AC50+AC51+#REF!+AC52+AC53+AC54+AC55+AC56+AC57+AC58+AC59+#REF!+AC60+AC61+AC62+AC63+AC64+AC65+AC66+AC67+AC68+AC70</f>
        <v>#REF!</v>
      </c>
      <c r="AD47" s="320" t="e">
        <f>AD48+AD49+AD50+AD51+#REF!+AD52+AD53+AD54+AD55+AD56+AD57+AD58+AD59+#REF!+AD60+AD61+AD62+AD63+AD64+AD65+AD66+AD67+AD68+AD70</f>
        <v>#REF!</v>
      </c>
      <c r="AE47" s="320" t="e">
        <f>AE48+AE49+AE50+AE51+#REF!+AE52+AE53+AE54+AE55+AE56+AE57+AE58+AE59+#REF!+AE60+AE61+AE62+AE63+AE64+AE65+AE66+AE67+AE68+AE70</f>
        <v>#REF!</v>
      </c>
      <c r="AF47" s="320" t="e">
        <f>AF48+AF49+AF50+AF51+#REF!+AF52+AF53+AF54+AF55+AF56+AF57+AF58+AF59+#REF!+AF60+AF61+AF62+AF63+AF64+AF65+AF66+AF67+AF68+AF70</f>
        <v>#REF!</v>
      </c>
      <c r="AG47" s="320" t="e">
        <f>AG48+AG49+AG50+AG51+#REF!+AG52+AG53+AG54+AG55+AG56+AG57+AG58+AG59+#REF!+AG60+AG61+AG62+AG63+AG64+AG65+AG66+AG67+AG68+AG70</f>
        <v>#REF!</v>
      </c>
      <c r="AH47" s="320" t="e">
        <f>AH48+AH49+AH50+AH51+#REF!+AH52+AH53+AH54+AH55+AH56+AH57+AH58+AH59+#REF!+AH60+AH61+AH62+AH63+AH64+AH65+AH66+AH67+AH68+AH70</f>
        <v>#REF!</v>
      </c>
      <c r="AI47" s="320" t="e">
        <f>AI48+AI49+AI50+AI51+#REF!+AI52+AI53+AI54+AI55+AI56+AI57+AI58+AI59+#REF!+AI60+AI61+AI62+AI63+AI64+AI65+AI66+AI67+AI68+AI70</f>
        <v>#REF!</v>
      </c>
      <c r="AJ47" s="320" t="e">
        <f>AJ48+AJ49+AJ50+AJ51+#REF!+AJ52+AJ53+AJ54+AJ55+AJ56+AJ57+AJ58+AJ59+#REF!+AJ60+AJ61+AJ62+AJ63+AJ64+AJ65+AJ66+AJ67+AJ68+AJ70</f>
        <v>#REF!</v>
      </c>
      <c r="AK47" s="320" t="e">
        <f>AK48+AK49+AK50+AK51+#REF!+AK52+AK53+AK54+AK55+AK56+AK57+AK58+AK59+#REF!+AK60+AK61+AK62+AK63+AK64+AK65+AK66+AK67+AK68+AK70</f>
        <v>#REF!</v>
      </c>
      <c r="AL47" s="320" t="e">
        <f>AL48+AL49+AL50+AL51+#REF!+AL52+AL53+AL54+AL55+AL56+AL57+AL58+AL59+#REF!+AL60+AL61+AL62+AL63+AL64+AL65+AL66+AL67+AL68+AL70</f>
        <v>#REF!</v>
      </c>
      <c r="AM47" s="320" t="e">
        <f>AM48+AM49+AM50+AM51+#REF!+AM52+AM53+AM54+AM55+AM56+AM57+AM58+AM59+#REF!+AM60+AM61+AM62+AM63+AM64+AM65+AM66+AM67+AM68+AM70</f>
        <v>#REF!</v>
      </c>
      <c r="AN47" s="320" t="e">
        <f>AN48+AN49+AN50+AN51+#REF!+AN52+AN53+AN54+AN55+AN56+AN57+AN58+AN59+#REF!+AN60+AN61+AN62+AN63+AN64+AN65+AN66+AN67+AN68+AN70</f>
        <v>#REF!</v>
      </c>
      <c r="AO47" s="320" t="e">
        <f>AO48+AO49+AO50+AO51+#REF!+AO52+AO53+AO54+AO55+AO56+AO57+AO58+AO59+#REF!+AO60+AO61+AO62+AO63+AO64+AO65+AO66+AO67+AO68+AO70</f>
        <v>#REF!</v>
      </c>
      <c r="AP47" s="320" t="e">
        <f>AP48+AP49+AP50+AP51+#REF!+AP52+AP53+AP54+AP55+AP56+AP57+AP58+AP59+#REF!+AP60+AP61+AP62+AP63+AP64+AP65+AP66+AP67+AP68+AP70</f>
        <v>#REF!</v>
      </c>
      <c r="AQ47" s="320" t="e">
        <f>AQ48+AQ49+AQ50+AQ51+#REF!+AQ52+AQ53+AQ54+AQ55+AQ56+AQ57+AQ58+AQ59+#REF!+AQ60+AQ61+AQ62+AQ63+AQ64+AQ65+AQ66+AQ67+AQ68+AQ70</f>
        <v>#REF!</v>
      </c>
      <c r="AR47" s="320" t="e">
        <f>AR48+AR49+AR50+AR51+#REF!+AR52+AR53+AR54+AR55+AR56+AR57+AR58+AR59+#REF!+AR60+AR61+AR62+AR63+AR64+AR65+AR66+AR67+AR68+AR70</f>
        <v>#REF!</v>
      </c>
      <c r="AS47" s="320" t="e">
        <f>AS48+AS49+AS50+AS51+#REF!+AS52+AS53+AS54+AS55+AS56+AS57+AS58+AS59+#REF!+AS60+AS61+AS62+AS63+AS64+AS65+AS66+AS67+AS68+AS70</f>
        <v>#REF!</v>
      </c>
      <c r="AT47" s="320" t="e">
        <f>AT48+AT49+AT50+AT51+#REF!+AT52+AT53+AT54+AT55+AT56+AT57+AT58+AT59+#REF!+AT60+AT61+AT62+AT63+AT64+AT65+AT66+AT67+AT68+AT70</f>
        <v>#REF!</v>
      </c>
      <c r="AU47" s="320" t="e">
        <f>AU48+AU49+AU50+AU51+#REF!+AU52+AU53+AU54+AU55+AU56+AU57+AU58+AU59+#REF!+AU60+AU61+AU62+AU63+AU64+AU65+AU66+AU67+AU68+AU70</f>
        <v>#REF!</v>
      </c>
      <c r="AV47" s="320" t="e">
        <f>AV48+AV49+AV50+AV51+#REF!+AV52+AV53+AV54+AV55+AV56+AV57+AV58+AV59+#REF!+AV60+AV61+AV62+AV63+AV64+AV65+AV66+AV67+AV68+AV70</f>
        <v>#REF!</v>
      </c>
      <c r="AW47" s="320" t="e">
        <f>AW48+AW49+AW50+AW51+#REF!+AW52+AW53+AW54+AW55+AW56+AW57+AW58+AW59+#REF!+AW60+AW61+AW62+AW63+AW64+AW65+AW66+AW67+AW68+AW70</f>
        <v>#REF!</v>
      </c>
      <c r="AX47" s="320" t="e">
        <f>AX48+AX49+AX50+AX51+#REF!+AX52+AX53+AX54+AX55+AX56+AX57+AX58+AX59+#REF!+AX60+AX61+AX62+AX63+AX64+AX65+AX66+AX67+AX68+AX70</f>
        <v>#REF!</v>
      </c>
      <c r="AY47" s="320" t="e">
        <f>AY48+AY49+AY50+AY51+#REF!+AY52+AY53+AY54+AY55+AY56+AY57+AY58+AY59+#REF!+AY60+AY61+AY62+AY63+AY64+AY65+AY66+AY67+AY68+AY70</f>
        <v>#REF!</v>
      </c>
      <c r="AZ47" s="320" t="e">
        <f>AZ48+AZ49+AZ50+AZ51+#REF!+AZ52+AZ53+AZ54+AZ55+AZ56+AZ57+AZ58+AZ59+#REF!+AZ60+AZ61+AZ62+AZ63+AZ64+AZ65+AZ66+AZ67+AZ68+AZ70</f>
        <v>#REF!</v>
      </c>
      <c r="BA47" s="320" t="e">
        <f>BA48+BA49+BA50+BA51+#REF!+BA52+BA53+BA54+BA55+BA56+BA57+BA58+BA59+#REF!+BA60+BA61+BA62+BA63+BA64+BA65+BA66+BA67+BA68+BA70</f>
        <v>#REF!</v>
      </c>
      <c r="BB47" s="320" t="e">
        <f>BB48+BB49+BB50+BB51+#REF!+BB52+BB53+BB54+BB55+BB56+BB57+BB58+BB59+#REF!+BB60+BB61+BB62+BB63+BB64+BB65+BB66+BB67+BB68+BB70</f>
        <v>#REF!</v>
      </c>
      <c r="BC47" s="321"/>
      <c r="BD47" s="321"/>
      <c r="BE47" s="321"/>
      <c r="BF47" s="321"/>
      <c r="BG47" s="321"/>
      <c r="BH47" s="321"/>
    </row>
    <row r="48" spans="1:60" ht="22.5" hidden="1" x14ac:dyDescent="0.2">
      <c r="A48" s="322" t="s">
        <v>663</v>
      </c>
      <c r="B48" s="323">
        <v>21</v>
      </c>
      <c r="C48" s="324">
        <v>21</v>
      </c>
      <c r="D48" s="324">
        <v>0</v>
      </c>
      <c r="E48" s="324">
        <v>1</v>
      </c>
      <c r="F48" s="324">
        <v>5</v>
      </c>
      <c r="G48" s="324">
        <v>3</v>
      </c>
      <c r="H48" s="324">
        <v>15</v>
      </c>
      <c r="I48" s="324">
        <v>0</v>
      </c>
      <c r="J48" s="324">
        <v>6</v>
      </c>
      <c r="K48" s="324">
        <v>1</v>
      </c>
      <c r="L48" s="324">
        <v>0</v>
      </c>
      <c r="M48" s="324">
        <v>0</v>
      </c>
      <c r="N48" s="324">
        <v>0</v>
      </c>
      <c r="O48" s="324">
        <v>2</v>
      </c>
      <c r="P48" s="324">
        <v>6</v>
      </c>
      <c r="Q48" s="324">
        <v>1</v>
      </c>
      <c r="R48" s="324">
        <v>2</v>
      </c>
      <c r="S48" s="324">
        <v>0</v>
      </c>
      <c r="T48" s="324">
        <v>1</v>
      </c>
      <c r="U48" s="324">
        <v>1</v>
      </c>
      <c r="V48" s="324">
        <v>1</v>
      </c>
      <c r="W48" s="324">
        <v>1</v>
      </c>
      <c r="X48" s="324">
        <v>0</v>
      </c>
      <c r="Y48" s="324">
        <v>0</v>
      </c>
      <c r="Z48" s="324">
        <v>0</v>
      </c>
      <c r="AA48" s="324">
        <v>0</v>
      </c>
      <c r="AB48" s="325">
        <v>0</v>
      </c>
      <c r="AC48" s="325">
        <v>0</v>
      </c>
      <c r="AD48" s="325">
        <v>0</v>
      </c>
      <c r="AE48" s="325">
        <v>0</v>
      </c>
      <c r="AF48" s="325">
        <v>0</v>
      </c>
      <c r="AG48" s="325">
        <v>0</v>
      </c>
      <c r="AH48" s="325">
        <v>0</v>
      </c>
      <c r="AI48" s="325">
        <v>0</v>
      </c>
      <c r="AJ48" s="325">
        <v>0</v>
      </c>
      <c r="AK48" s="325">
        <v>0</v>
      </c>
      <c r="AL48" s="325">
        <v>0</v>
      </c>
      <c r="AM48" s="325">
        <v>0</v>
      </c>
      <c r="AN48" s="325">
        <v>0</v>
      </c>
      <c r="AO48" s="325">
        <v>0</v>
      </c>
      <c r="AP48" s="325">
        <v>0</v>
      </c>
      <c r="AQ48" s="325">
        <v>0</v>
      </c>
      <c r="AR48" s="325">
        <v>0</v>
      </c>
      <c r="AS48" s="325">
        <v>0</v>
      </c>
      <c r="AT48" s="325">
        <v>0</v>
      </c>
      <c r="AU48" s="325">
        <v>0</v>
      </c>
      <c r="AV48" s="325">
        <v>0</v>
      </c>
      <c r="AW48" s="325">
        <v>0</v>
      </c>
      <c r="AX48" s="325">
        <v>0</v>
      </c>
      <c r="AY48" s="325">
        <v>0</v>
      </c>
      <c r="AZ48" s="325">
        <v>0</v>
      </c>
      <c r="BA48" s="325">
        <v>0</v>
      </c>
      <c r="BB48" s="325">
        <v>0</v>
      </c>
      <c r="BC48" s="321">
        <v>0</v>
      </c>
      <c r="BD48" s="321">
        <v>0</v>
      </c>
      <c r="BE48" s="321">
        <v>0</v>
      </c>
      <c r="BF48" s="321">
        <v>0</v>
      </c>
      <c r="BG48" s="321">
        <v>0</v>
      </c>
      <c r="BH48" s="321">
        <v>0</v>
      </c>
    </row>
    <row r="49" spans="1:60" ht="22.5" hidden="1" x14ac:dyDescent="0.25">
      <c r="A49" s="322" t="s">
        <v>664</v>
      </c>
      <c r="B49" s="323">
        <v>19</v>
      </c>
      <c r="C49" s="324">
        <v>19</v>
      </c>
      <c r="D49" s="324">
        <v>1</v>
      </c>
      <c r="E49" s="324">
        <v>0</v>
      </c>
      <c r="F49" s="324">
        <v>3</v>
      </c>
      <c r="G49" s="324">
        <v>3</v>
      </c>
      <c r="H49" s="324">
        <v>7</v>
      </c>
      <c r="I49" s="324">
        <v>6</v>
      </c>
      <c r="J49" s="324">
        <v>6</v>
      </c>
      <c r="K49" s="324">
        <v>0</v>
      </c>
      <c r="L49" s="324">
        <v>1</v>
      </c>
      <c r="M49" s="324">
        <v>0</v>
      </c>
      <c r="N49" s="324">
        <v>0</v>
      </c>
      <c r="O49" s="324">
        <v>1</v>
      </c>
      <c r="P49" s="324">
        <v>6</v>
      </c>
      <c r="Q49" s="324">
        <v>5</v>
      </c>
      <c r="R49" s="324">
        <v>0</v>
      </c>
      <c r="S49" s="324">
        <v>0</v>
      </c>
      <c r="T49" s="324">
        <v>0</v>
      </c>
      <c r="U49" s="324">
        <v>0</v>
      </c>
      <c r="V49" s="324">
        <v>0</v>
      </c>
      <c r="W49" s="324">
        <v>0</v>
      </c>
      <c r="X49" s="324">
        <v>0</v>
      </c>
      <c r="Y49" s="324">
        <v>0</v>
      </c>
      <c r="Z49" s="324">
        <v>0</v>
      </c>
      <c r="AA49" s="324">
        <v>0</v>
      </c>
      <c r="AB49" s="325">
        <v>0</v>
      </c>
      <c r="AC49" s="325">
        <v>0</v>
      </c>
      <c r="AD49" s="325">
        <v>0</v>
      </c>
      <c r="AE49" s="325">
        <v>0</v>
      </c>
      <c r="AF49" s="325">
        <v>0</v>
      </c>
      <c r="AG49" s="325">
        <v>0</v>
      </c>
      <c r="AH49" s="325">
        <v>0</v>
      </c>
      <c r="AI49" s="325">
        <v>0</v>
      </c>
      <c r="AJ49" s="325">
        <v>0</v>
      </c>
      <c r="AK49" s="325">
        <v>0</v>
      </c>
      <c r="AL49" s="325">
        <v>0</v>
      </c>
      <c r="AM49" s="325">
        <v>0</v>
      </c>
      <c r="AN49" s="325">
        <v>0</v>
      </c>
      <c r="AO49" s="325">
        <v>0</v>
      </c>
      <c r="AP49" s="325">
        <v>0</v>
      </c>
      <c r="AQ49" s="325">
        <v>0</v>
      </c>
      <c r="AR49" s="325">
        <v>0</v>
      </c>
      <c r="AS49" s="325">
        <v>0</v>
      </c>
      <c r="AT49" s="325">
        <v>0</v>
      </c>
      <c r="AU49" s="325">
        <v>0</v>
      </c>
      <c r="AV49" s="325"/>
      <c r="AW49" s="325">
        <v>0</v>
      </c>
      <c r="AX49" s="325">
        <v>17</v>
      </c>
      <c r="AY49" s="325">
        <v>5</v>
      </c>
      <c r="AZ49" s="325">
        <v>0</v>
      </c>
      <c r="BA49" s="325">
        <v>5</v>
      </c>
      <c r="BB49" s="325">
        <v>0</v>
      </c>
      <c r="BC49" s="174" t="s">
        <v>665</v>
      </c>
      <c r="BD49" s="174"/>
      <c r="BE49" s="174" t="s">
        <v>666</v>
      </c>
      <c r="BF49" s="321" t="s">
        <v>57</v>
      </c>
      <c r="BG49" s="321" t="s">
        <v>667</v>
      </c>
      <c r="BH49" s="321">
        <v>1000</v>
      </c>
    </row>
    <row r="50" spans="1:60" ht="22.5" hidden="1" x14ac:dyDescent="0.2">
      <c r="A50" s="322" t="s">
        <v>668</v>
      </c>
      <c r="B50" s="323">
        <v>16</v>
      </c>
      <c r="C50" s="324">
        <v>0</v>
      </c>
      <c r="D50" s="324">
        <v>0</v>
      </c>
      <c r="E50" s="324">
        <v>0</v>
      </c>
      <c r="F50" s="324">
        <v>0</v>
      </c>
      <c r="G50" s="324">
        <v>0</v>
      </c>
      <c r="H50" s="324">
        <v>0</v>
      </c>
      <c r="I50" s="324">
        <v>0</v>
      </c>
      <c r="J50" s="324">
        <v>0</v>
      </c>
      <c r="K50" s="324">
        <v>0</v>
      </c>
      <c r="L50" s="324">
        <v>0</v>
      </c>
      <c r="M50" s="324">
        <v>0</v>
      </c>
      <c r="N50" s="324">
        <v>0</v>
      </c>
      <c r="O50" s="324">
        <v>0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324">
        <v>0</v>
      </c>
      <c r="V50" s="324">
        <v>0</v>
      </c>
      <c r="W50" s="324">
        <v>0</v>
      </c>
      <c r="X50" s="324">
        <v>0</v>
      </c>
      <c r="Y50" s="324">
        <v>0</v>
      </c>
      <c r="Z50" s="324">
        <v>0</v>
      </c>
      <c r="AA50" s="324">
        <v>0</v>
      </c>
      <c r="AB50" s="325">
        <v>0</v>
      </c>
      <c r="AC50" s="325">
        <v>0</v>
      </c>
      <c r="AD50" s="325">
        <v>0</v>
      </c>
      <c r="AE50" s="325">
        <v>0</v>
      </c>
      <c r="AF50" s="325">
        <v>0</v>
      </c>
      <c r="AG50" s="325">
        <v>0</v>
      </c>
      <c r="AH50" s="325">
        <v>0</v>
      </c>
      <c r="AI50" s="325">
        <v>0</v>
      </c>
      <c r="AJ50" s="325">
        <v>0</v>
      </c>
      <c r="AK50" s="325">
        <v>0</v>
      </c>
      <c r="AL50" s="325">
        <v>0</v>
      </c>
      <c r="AM50" s="325">
        <v>0</v>
      </c>
      <c r="AN50" s="325">
        <v>0</v>
      </c>
      <c r="AO50" s="325">
        <v>0</v>
      </c>
      <c r="AP50" s="325">
        <v>0</v>
      </c>
      <c r="AQ50" s="325">
        <v>0</v>
      </c>
      <c r="AR50" s="325">
        <v>0</v>
      </c>
      <c r="AS50" s="325">
        <v>0</v>
      </c>
      <c r="AT50" s="325">
        <v>0</v>
      </c>
      <c r="AU50" s="325">
        <v>0</v>
      </c>
      <c r="AV50" s="325">
        <v>0</v>
      </c>
      <c r="AW50" s="325">
        <v>0</v>
      </c>
      <c r="AX50" s="325">
        <v>0</v>
      </c>
      <c r="AY50" s="325">
        <v>0</v>
      </c>
      <c r="AZ50" s="325">
        <v>0</v>
      </c>
      <c r="BA50" s="325">
        <v>0</v>
      </c>
      <c r="BB50" s="325">
        <v>0</v>
      </c>
      <c r="BC50" s="321">
        <v>0</v>
      </c>
      <c r="BD50" s="321">
        <v>0</v>
      </c>
      <c r="BE50" s="321">
        <v>0</v>
      </c>
      <c r="BF50" s="321">
        <v>0</v>
      </c>
      <c r="BG50" s="321">
        <v>0</v>
      </c>
      <c r="BH50" s="321">
        <v>0</v>
      </c>
    </row>
    <row r="51" spans="1:60" s="298" customFormat="1" hidden="1" x14ac:dyDescent="0.2">
      <c r="A51" s="326" t="s">
        <v>669</v>
      </c>
      <c r="B51" s="327">
        <v>9</v>
      </c>
      <c r="C51" s="328">
        <v>9</v>
      </c>
      <c r="D51" s="328">
        <v>0</v>
      </c>
      <c r="E51" s="328"/>
      <c r="F51" s="328">
        <v>2</v>
      </c>
      <c r="G51" s="328"/>
      <c r="H51" s="328">
        <v>4</v>
      </c>
      <c r="I51" s="328"/>
      <c r="J51" s="328"/>
      <c r="K51" s="328"/>
      <c r="L51" s="328"/>
      <c r="M51" s="328"/>
      <c r="N51" s="328"/>
      <c r="O51" s="328">
        <v>2</v>
      </c>
      <c r="P51" s="328">
        <v>8</v>
      </c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>
        <v>1</v>
      </c>
      <c r="AC51" s="328"/>
      <c r="AD51" s="328">
        <v>1</v>
      </c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/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  <c r="BB51" s="328"/>
      <c r="BC51" s="303"/>
      <c r="BD51" s="303"/>
      <c r="BE51" s="303"/>
      <c r="BF51" s="303" t="s">
        <v>625</v>
      </c>
      <c r="BG51" s="303">
        <v>3000</v>
      </c>
      <c r="BH51" s="303"/>
    </row>
    <row r="52" spans="1:60" ht="22.5" hidden="1" x14ac:dyDescent="0.2">
      <c r="A52" s="322" t="s">
        <v>670</v>
      </c>
      <c r="B52" s="323">
        <v>13</v>
      </c>
      <c r="C52" s="324">
        <v>2</v>
      </c>
      <c r="D52" s="324">
        <v>0</v>
      </c>
      <c r="E52" s="324">
        <v>0</v>
      </c>
      <c r="F52" s="324">
        <v>0</v>
      </c>
      <c r="G52" s="324">
        <v>1</v>
      </c>
      <c r="H52" s="324">
        <v>1</v>
      </c>
      <c r="I52" s="324">
        <v>0</v>
      </c>
      <c r="J52" s="324">
        <v>1</v>
      </c>
      <c r="K52" s="324">
        <v>0</v>
      </c>
      <c r="L52" s="324">
        <v>0</v>
      </c>
      <c r="M52" s="324">
        <v>0</v>
      </c>
      <c r="N52" s="324">
        <v>0</v>
      </c>
      <c r="O52" s="324">
        <v>0</v>
      </c>
      <c r="P52" s="324">
        <v>0</v>
      </c>
      <c r="Q52" s="324">
        <v>0</v>
      </c>
      <c r="R52" s="324">
        <v>0</v>
      </c>
      <c r="S52" s="324">
        <v>0</v>
      </c>
      <c r="T52" s="324">
        <v>0</v>
      </c>
      <c r="U52" s="324">
        <v>0</v>
      </c>
      <c r="V52" s="324">
        <v>1</v>
      </c>
      <c r="W52" s="324">
        <v>1</v>
      </c>
      <c r="X52" s="324">
        <v>0</v>
      </c>
      <c r="Y52" s="324">
        <v>0</v>
      </c>
      <c r="Z52" s="324">
        <v>0</v>
      </c>
      <c r="AA52" s="324">
        <v>0</v>
      </c>
      <c r="AB52" s="325">
        <v>0</v>
      </c>
      <c r="AC52" s="325">
        <v>0</v>
      </c>
      <c r="AD52" s="325">
        <v>0</v>
      </c>
      <c r="AE52" s="325">
        <v>0</v>
      </c>
      <c r="AF52" s="325">
        <v>0</v>
      </c>
      <c r="AG52" s="325">
        <v>0</v>
      </c>
      <c r="AH52" s="325">
        <v>0</v>
      </c>
      <c r="AI52" s="325">
        <v>0</v>
      </c>
      <c r="AJ52" s="325">
        <v>0</v>
      </c>
      <c r="AK52" s="325">
        <v>0</v>
      </c>
      <c r="AL52" s="325">
        <v>0</v>
      </c>
      <c r="AM52" s="325">
        <v>0</v>
      </c>
      <c r="AN52" s="325">
        <v>0</v>
      </c>
      <c r="AO52" s="325">
        <v>0</v>
      </c>
      <c r="AP52" s="325">
        <v>0</v>
      </c>
      <c r="AQ52" s="325">
        <v>0</v>
      </c>
      <c r="AR52" s="325">
        <v>0</v>
      </c>
      <c r="AS52" s="325">
        <v>0</v>
      </c>
      <c r="AT52" s="325">
        <v>0</v>
      </c>
      <c r="AU52" s="325">
        <v>0</v>
      </c>
      <c r="AV52" s="325">
        <v>0</v>
      </c>
      <c r="AW52" s="325">
        <v>0</v>
      </c>
      <c r="AX52" s="325">
        <v>0</v>
      </c>
      <c r="AY52" s="325">
        <v>0</v>
      </c>
      <c r="AZ52" s="325">
        <v>0</v>
      </c>
      <c r="BA52" s="325">
        <v>0</v>
      </c>
      <c r="BB52" s="325">
        <v>0</v>
      </c>
      <c r="BC52" s="321">
        <v>0</v>
      </c>
      <c r="BD52" s="321">
        <v>0</v>
      </c>
      <c r="BE52" s="321">
        <v>0</v>
      </c>
      <c r="BF52" s="321">
        <v>0</v>
      </c>
      <c r="BG52" s="321">
        <v>0</v>
      </c>
      <c r="BH52" s="321">
        <v>0</v>
      </c>
    </row>
    <row r="53" spans="1:60" s="298" customFormat="1" ht="22.5" customHeight="1" x14ac:dyDescent="0.2">
      <c r="A53" s="326" t="s">
        <v>671</v>
      </c>
      <c r="B53" s="327">
        <v>27</v>
      </c>
      <c r="C53" s="328">
        <v>4</v>
      </c>
      <c r="D53" s="328">
        <v>0</v>
      </c>
      <c r="E53" s="328">
        <v>0</v>
      </c>
      <c r="F53" s="328">
        <v>2</v>
      </c>
      <c r="G53" s="328">
        <v>2</v>
      </c>
      <c r="H53" s="328">
        <v>2</v>
      </c>
      <c r="I53" s="328">
        <v>0</v>
      </c>
      <c r="J53" s="328">
        <v>2</v>
      </c>
      <c r="K53" s="328">
        <v>0</v>
      </c>
      <c r="L53" s="328">
        <v>0</v>
      </c>
      <c r="M53" s="328">
        <v>1</v>
      </c>
      <c r="N53" s="328">
        <v>1</v>
      </c>
      <c r="O53" s="328">
        <v>2</v>
      </c>
      <c r="P53" s="328">
        <v>2</v>
      </c>
      <c r="Q53" s="328">
        <v>0</v>
      </c>
      <c r="R53" s="328">
        <v>0</v>
      </c>
      <c r="S53" s="328">
        <v>0</v>
      </c>
      <c r="T53" s="328">
        <v>7</v>
      </c>
      <c r="U53" s="328">
        <v>7</v>
      </c>
      <c r="V53" s="328">
        <v>1</v>
      </c>
      <c r="W53" s="328">
        <v>1</v>
      </c>
      <c r="X53" s="328">
        <v>0</v>
      </c>
      <c r="Y53" s="328">
        <v>0</v>
      </c>
      <c r="Z53" s="328">
        <v>0</v>
      </c>
      <c r="AA53" s="328">
        <v>0</v>
      </c>
      <c r="AB53" s="328">
        <v>1</v>
      </c>
      <c r="AC53" s="328">
        <v>1</v>
      </c>
      <c r="AD53" s="328"/>
      <c r="AE53" s="328"/>
      <c r="AF53" s="328"/>
      <c r="AG53" s="328"/>
      <c r="AH53" s="328">
        <v>1</v>
      </c>
      <c r="AI53" s="328">
        <v>1</v>
      </c>
      <c r="AJ53" s="328">
        <v>1</v>
      </c>
      <c r="AK53" s="328">
        <v>1</v>
      </c>
      <c r="AL53" s="328">
        <v>1</v>
      </c>
      <c r="AM53" s="328">
        <v>1</v>
      </c>
      <c r="AN53" s="328">
        <v>0</v>
      </c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03"/>
      <c r="BD53" s="303"/>
      <c r="BE53" s="303"/>
      <c r="BF53" s="303"/>
      <c r="BG53" s="303"/>
      <c r="BH53" s="303"/>
    </row>
    <row r="54" spans="1:60" ht="22.5" hidden="1" x14ac:dyDescent="0.25">
      <c r="A54" s="322" t="s">
        <v>672</v>
      </c>
      <c r="B54" s="323">
        <v>11</v>
      </c>
      <c r="C54" s="324">
        <v>9</v>
      </c>
      <c r="D54" s="324">
        <v>0</v>
      </c>
      <c r="E54" s="324">
        <v>2</v>
      </c>
      <c r="F54" s="324">
        <v>2</v>
      </c>
      <c r="G54" s="324">
        <v>2</v>
      </c>
      <c r="H54" s="324">
        <v>5</v>
      </c>
      <c r="I54" s="324">
        <v>0</v>
      </c>
      <c r="J54" s="324">
        <v>4</v>
      </c>
      <c r="K54" s="324">
        <v>0</v>
      </c>
      <c r="L54" s="324">
        <v>0</v>
      </c>
      <c r="M54" s="324">
        <v>2</v>
      </c>
      <c r="N54" s="324">
        <v>0</v>
      </c>
      <c r="O54" s="324">
        <v>3</v>
      </c>
      <c r="P54" s="324">
        <v>2</v>
      </c>
      <c r="Q54" s="324">
        <v>2</v>
      </c>
      <c r="R54" s="324">
        <v>0</v>
      </c>
      <c r="S54" s="324">
        <v>0</v>
      </c>
      <c r="T54" s="324">
        <v>0</v>
      </c>
      <c r="U54" s="324">
        <v>0</v>
      </c>
      <c r="V54" s="324">
        <v>1</v>
      </c>
      <c r="W54" s="324">
        <v>1</v>
      </c>
      <c r="X54" s="324">
        <v>0</v>
      </c>
      <c r="Y54" s="324">
        <v>0</v>
      </c>
      <c r="Z54" s="324">
        <v>0</v>
      </c>
      <c r="AA54" s="324">
        <v>0</v>
      </c>
      <c r="AB54" s="325">
        <v>1</v>
      </c>
      <c r="AC54" s="325">
        <v>1</v>
      </c>
      <c r="AD54" s="325">
        <v>0</v>
      </c>
      <c r="AE54" s="325">
        <v>0</v>
      </c>
      <c r="AF54" s="325">
        <v>0</v>
      </c>
      <c r="AG54" s="325">
        <v>0</v>
      </c>
      <c r="AH54" s="325">
        <v>0</v>
      </c>
      <c r="AI54" s="325">
        <v>0</v>
      </c>
      <c r="AJ54" s="325">
        <v>0</v>
      </c>
      <c r="AK54" s="325">
        <v>0</v>
      </c>
      <c r="AL54" s="325">
        <v>0</v>
      </c>
      <c r="AM54" s="325">
        <v>0</v>
      </c>
      <c r="AN54" s="325">
        <v>0</v>
      </c>
      <c r="AO54" s="325">
        <v>0</v>
      </c>
      <c r="AP54" s="325">
        <v>0</v>
      </c>
      <c r="AQ54" s="325">
        <v>0</v>
      </c>
      <c r="AR54" s="325">
        <v>0</v>
      </c>
      <c r="AS54" s="325">
        <v>0</v>
      </c>
      <c r="AT54" s="325">
        <v>0</v>
      </c>
      <c r="AU54" s="325">
        <v>0</v>
      </c>
      <c r="AV54" s="325">
        <v>0</v>
      </c>
      <c r="AW54" s="325">
        <v>0</v>
      </c>
      <c r="AX54" s="325">
        <v>0</v>
      </c>
      <c r="AY54" s="325">
        <v>0</v>
      </c>
      <c r="AZ54" s="325">
        <v>0</v>
      </c>
      <c r="BA54" s="325">
        <v>0</v>
      </c>
      <c r="BB54" s="325">
        <v>1</v>
      </c>
      <c r="BC54" s="321">
        <v>0</v>
      </c>
      <c r="BD54" s="321">
        <v>0</v>
      </c>
      <c r="BE54" s="174" t="s">
        <v>673</v>
      </c>
      <c r="BF54" s="321"/>
      <c r="BG54" s="321"/>
      <c r="BH54" s="321"/>
    </row>
    <row r="55" spans="1:60" ht="22.5" hidden="1" x14ac:dyDescent="0.2">
      <c r="A55" s="322" t="s">
        <v>674</v>
      </c>
      <c r="B55" s="323">
        <v>11</v>
      </c>
      <c r="C55" s="324">
        <v>3</v>
      </c>
      <c r="D55" s="324">
        <v>1</v>
      </c>
      <c r="E55" s="324">
        <v>1</v>
      </c>
      <c r="F55" s="324"/>
      <c r="G55" s="324">
        <v>1</v>
      </c>
      <c r="H55" s="324">
        <v>2</v>
      </c>
      <c r="I55" s="324"/>
      <c r="J55" s="324">
        <v>1</v>
      </c>
      <c r="K55" s="324">
        <v>1</v>
      </c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325"/>
      <c r="BA55" s="325"/>
      <c r="BB55" s="325"/>
      <c r="BC55" s="321"/>
      <c r="BD55" s="321"/>
      <c r="BE55" s="321"/>
      <c r="BF55" s="321"/>
      <c r="BG55" s="321"/>
      <c r="BH55" s="321"/>
    </row>
    <row r="56" spans="1:60" ht="22.5" hidden="1" x14ac:dyDescent="0.2">
      <c r="A56" s="322" t="s">
        <v>675</v>
      </c>
      <c r="B56" s="323">
        <v>19</v>
      </c>
      <c r="C56" s="324">
        <v>18</v>
      </c>
      <c r="D56" s="324">
        <v>0</v>
      </c>
      <c r="E56" s="324">
        <v>0</v>
      </c>
      <c r="F56" s="324">
        <v>1</v>
      </c>
      <c r="G56" s="324">
        <v>4</v>
      </c>
      <c r="H56" s="324">
        <v>8</v>
      </c>
      <c r="I56" s="324">
        <v>0</v>
      </c>
      <c r="J56" s="324">
        <v>10</v>
      </c>
      <c r="K56" s="324">
        <v>0</v>
      </c>
      <c r="L56" s="324">
        <v>0</v>
      </c>
      <c r="M56" s="324">
        <v>0</v>
      </c>
      <c r="N56" s="324">
        <v>0</v>
      </c>
      <c r="O56" s="324">
        <v>1</v>
      </c>
      <c r="P56" s="324">
        <v>11</v>
      </c>
      <c r="Q56" s="324">
        <v>6</v>
      </c>
      <c r="R56" s="324">
        <v>0</v>
      </c>
      <c r="S56" s="324">
        <v>0</v>
      </c>
      <c r="T56" s="324">
        <v>0</v>
      </c>
      <c r="U56" s="324">
        <v>0</v>
      </c>
      <c r="V56" s="324">
        <v>1</v>
      </c>
      <c r="W56" s="324">
        <v>1</v>
      </c>
      <c r="X56" s="324">
        <v>0</v>
      </c>
      <c r="Y56" s="324">
        <v>0</v>
      </c>
      <c r="Z56" s="324">
        <v>1</v>
      </c>
      <c r="AA56" s="324">
        <v>1</v>
      </c>
      <c r="AB56" s="325">
        <v>5</v>
      </c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1"/>
      <c r="BD56" s="321"/>
      <c r="BE56" s="321"/>
      <c r="BF56" s="321"/>
      <c r="BG56" s="321"/>
      <c r="BH56" s="321"/>
    </row>
    <row r="57" spans="1:60" hidden="1" x14ac:dyDescent="0.2">
      <c r="A57" s="322" t="s">
        <v>676</v>
      </c>
      <c r="B57" s="323">
        <v>12</v>
      </c>
      <c r="C57" s="324"/>
      <c r="D57" s="324">
        <v>0</v>
      </c>
      <c r="E57" s="324">
        <v>0</v>
      </c>
      <c r="F57" s="324">
        <v>0</v>
      </c>
      <c r="G57" s="324">
        <v>0</v>
      </c>
      <c r="H57" s="324">
        <v>0</v>
      </c>
      <c r="I57" s="324">
        <v>0</v>
      </c>
      <c r="J57" s="324">
        <v>0</v>
      </c>
      <c r="K57" s="324">
        <v>0</v>
      </c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1"/>
      <c r="BD57" s="321"/>
      <c r="BE57" s="321"/>
      <c r="BF57" s="321"/>
      <c r="BG57" s="321"/>
      <c r="BH57" s="321"/>
    </row>
    <row r="58" spans="1:60" ht="22.5" hidden="1" x14ac:dyDescent="0.2">
      <c r="A58" s="322" t="s">
        <v>677</v>
      </c>
      <c r="B58" s="323">
        <v>18</v>
      </c>
      <c r="C58" s="324">
        <v>0</v>
      </c>
      <c r="D58" s="324">
        <v>0</v>
      </c>
      <c r="E58" s="324">
        <v>0</v>
      </c>
      <c r="F58" s="324">
        <v>0</v>
      </c>
      <c r="G58" s="324">
        <v>0</v>
      </c>
      <c r="H58" s="324">
        <v>0</v>
      </c>
      <c r="I58" s="324">
        <v>0</v>
      </c>
      <c r="J58" s="324">
        <v>0</v>
      </c>
      <c r="K58" s="324">
        <v>0</v>
      </c>
      <c r="L58" s="324">
        <v>0</v>
      </c>
      <c r="M58" s="324">
        <v>0</v>
      </c>
      <c r="N58" s="324">
        <v>0</v>
      </c>
      <c r="O58" s="324">
        <v>0</v>
      </c>
      <c r="P58" s="324">
        <v>0</v>
      </c>
      <c r="Q58" s="324">
        <v>0</v>
      </c>
      <c r="R58" s="324">
        <v>0</v>
      </c>
      <c r="S58" s="324">
        <v>0</v>
      </c>
      <c r="T58" s="324">
        <v>0</v>
      </c>
      <c r="U58" s="324">
        <v>0</v>
      </c>
      <c r="V58" s="324">
        <v>0</v>
      </c>
      <c r="W58" s="324">
        <v>0</v>
      </c>
      <c r="X58" s="324">
        <v>0</v>
      </c>
      <c r="Y58" s="324">
        <v>0</v>
      </c>
      <c r="Z58" s="324">
        <v>0</v>
      </c>
      <c r="AA58" s="324">
        <v>0</v>
      </c>
      <c r="AB58" s="325">
        <v>0</v>
      </c>
      <c r="AC58" s="325">
        <v>0</v>
      </c>
      <c r="AD58" s="325">
        <v>0</v>
      </c>
      <c r="AE58" s="325">
        <v>0</v>
      </c>
      <c r="AF58" s="325">
        <v>0</v>
      </c>
      <c r="AG58" s="325">
        <v>0</v>
      </c>
      <c r="AH58" s="325">
        <v>0</v>
      </c>
      <c r="AI58" s="325">
        <v>0</v>
      </c>
      <c r="AJ58" s="325">
        <v>0</v>
      </c>
      <c r="AK58" s="325">
        <v>0</v>
      </c>
      <c r="AL58" s="325">
        <v>0</v>
      </c>
      <c r="AM58" s="325">
        <v>0</v>
      </c>
      <c r="AN58" s="325">
        <v>0</v>
      </c>
      <c r="AO58" s="325">
        <v>0</v>
      </c>
      <c r="AP58" s="325">
        <v>0</v>
      </c>
      <c r="AQ58" s="325">
        <v>0</v>
      </c>
      <c r="AR58" s="325">
        <v>0</v>
      </c>
      <c r="AS58" s="325">
        <v>0</v>
      </c>
      <c r="AT58" s="325">
        <v>0</v>
      </c>
      <c r="AU58" s="325">
        <v>0</v>
      </c>
      <c r="AV58" s="325">
        <v>0</v>
      </c>
      <c r="AW58" s="325">
        <v>0</v>
      </c>
      <c r="AX58" s="325">
        <v>0</v>
      </c>
      <c r="AY58" s="325">
        <v>0</v>
      </c>
      <c r="AZ58" s="325">
        <v>0</v>
      </c>
      <c r="BA58" s="325">
        <v>0</v>
      </c>
      <c r="BB58" s="325">
        <v>0</v>
      </c>
      <c r="BC58" s="321">
        <v>0</v>
      </c>
      <c r="BD58" s="321">
        <v>0</v>
      </c>
      <c r="BE58" s="321">
        <v>0</v>
      </c>
      <c r="BF58" s="321">
        <v>0</v>
      </c>
      <c r="BG58" s="321">
        <v>0</v>
      </c>
      <c r="BH58" s="321">
        <v>0</v>
      </c>
    </row>
    <row r="59" spans="1:60" s="298" customFormat="1" ht="25.5" customHeight="1" x14ac:dyDescent="0.2">
      <c r="A59" s="326" t="s">
        <v>678</v>
      </c>
      <c r="B59" s="329">
        <v>14</v>
      </c>
      <c r="C59" s="328">
        <v>1</v>
      </c>
      <c r="D59" s="328">
        <v>0</v>
      </c>
      <c r="E59" s="328">
        <v>0</v>
      </c>
      <c r="F59" s="328">
        <v>1</v>
      </c>
      <c r="G59" s="328">
        <v>0</v>
      </c>
      <c r="H59" s="328">
        <v>0</v>
      </c>
      <c r="I59" s="328">
        <v>0</v>
      </c>
      <c r="J59" s="328">
        <v>0</v>
      </c>
      <c r="K59" s="328">
        <v>0</v>
      </c>
      <c r="L59" s="328">
        <v>0</v>
      </c>
      <c r="M59" s="328">
        <v>0</v>
      </c>
      <c r="N59" s="328">
        <v>0</v>
      </c>
      <c r="O59" s="328">
        <v>0</v>
      </c>
      <c r="P59" s="328">
        <v>0</v>
      </c>
      <c r="Q59" s="328">
        <v>0</v>
      </c>
      <c r="R59" s="328">
        <v>0</v>
      </c>
      <c r="S59" s="328">
        <v>0</v>
      </c>
      <c r="T59" s="328">
        <v>0</v>
      </c>
      <c r="U59" s="328">
        <v>0</v>
      </c>
      <c r="V59" s="328">
        <v>0</v>
      </c>
      <c r="W59" s="328">
        <v>0</v>
      </c>
      <c r="X59" s="328">
        <v>0</v>
      </c>
      <c r="Y59" s="328">
        <v>0</v>
      </c>
      <c r="Z59" s="328">
        <v>0</v>
      </c>
      <c r="AA59" s="328">
        <v>0</v>
      </c>
      <c r="AB59" s="328">
        <v>0</v>
      </c>
      <c r="AC59" s="328">
        <v>0</v>
      </c>
      <c r="AD59" s="328">
        <v>0</v>
      </c>
      <c r="AE59" s="328">
        <v>0</v>
      </c>
      <c r="AF59" s="328">
        <v>0</v>
      </c>
      <c r="AG59" s="328">
        <v>0</v>
      </c>
      <c r="AH59" s="328">
        <v>0</v>
      </c>
      <c r="AI59" s="328">
        <v>0</v>
      </c>
      <c r="AJ59" s="328">
        <v>0</v>
      </c>
      <c r="AK59" s="328">
        <v>0</v>
      </c>
      <c r="AL59" s="328">
        <v>0</v>
      </c>
      <c r="AM59" s="328">
        <v>0</v>
      </c>
      <c r="AN59" s="328">
        <v>0</v>
      </c>
      <c r="AO59" s="328">
        <v>0</v>
      </c>
      <c r="AP59" s="328">
        <v>0</v>
      </c>
      <c r="AQ59" s="328">
        <v>0</v>
      </c>
      <c r="AR59" s="328">
        <v>0</v>
      </c>
      <c r="AS59" s="328">
        <v>0</v>
      </c>
      <c r="AT59" s="328">
        <v>0</v>
      </c>
      <c r="AU59" s="328">
        <v>0</v>
      </c>
      <c r="AV59" s="328">
        <v>0</v>
      </c>
      <c r="AW59" s="328">
        <v>0</v>
      </c>
      <c r="AX59" s="328">
        <v>0</v>
      </c>
      <c r="AY59" s="328">
        <v>0</v>
      </c>
      <c r="AZ59" s="328">
        <v>0</v>
      </c>
      <c r="BA59" s="328">
        <v>0</v>
      </c>
      <c r="BB59" s="328">
        <v>2</v>
      </c>
      <c r="BC59" s="303" t="s">
        <v>54</v>
      </c>
      <c r="BD59" s="303" t="s">
        <v>54</v>
      </c>
      <c r="BE59" s="303" t="s">
        <v>57</v>
      </c>
      <c r="BF59" s="303" t="s">
        <v>54</v>
      </c>
      <c r="BG59" s="303">
        <v>0</v>
      </c>
      <c r="BH59" s="303">
        <v>0</v>
      </c>
    </row>
    <row r="60" spans="1:60" ht="22.5" hidden="1" x14ac:dyDescent="0.2">
      <c r="A60" s="322" t="s">
        <v>679</v>
      </c>
      <c r="B60" s="323">
        <v>13</v>
      </c>
      <c r="C60" s="324">
        <v>0</v>
      </c>
      <c r="D60" s="324">
        <v>0</v>
      </c>
      <c r="E60" s="324">
        <v>0</v>
      </c>
      <c r="F60" s="324">
        <v>0</v>
      </c>
      <c r="G60" s="324">
        <v>0</v>
      </c>
      <c r="H60" s="324">
        <v>0</v>
      </c>
      <c r="I60" s="324">
        <v>0</v>
      </c>
      <c r="J60" s="324">
        <v>0</v>
      </c>
      <c r="K60" s="324">
        <v>0</v>
      </c>
      <c r="L60" s="324">
        <v>0</v>
      </c>
      <c r="M60" s="324">
        <v>0</v>
      </c>
      <c r="N60" s="324">
        <v>0</v>
      </c>
      <c r="O60" s="324">
        <v>0</v>
      </c>
      <c r="P60" s="324">
        <v>0</v>
      </c>
      <c r="Q60" s="324">
        <v>0</v>
      </c>
      <c r="R60" s="324">
        <v>0</v>
      </c>
      <c r="S60" s="324">
        <v>0</v>
      </c>
      <c r="T60" s="324">
        <v>0</v>
      </c>
      <c r="U60" s="324">
        <v>0</v>
      </c>
      <c r="V60" s="324">
        <v>0</v>
      </c>
      <c r="W60" s="324">
        <v>0</v>
      </c>
      <c r="X60" s="324">
        <v>0</v>
      </c>
      <c r="Y60" s="324">
        <v>0</v>
      </c>
      <c r="Z60" s="324">
        <v>0</v>
      </c>
      <c r="AA60" s="324">
        <v>0</v>
      </c>
      <c r="AB60" s="325">
        <v>0</v>
      </c>
      <c r="AC60" s="325">
        <v>0</v>
      </c>
      <c r="AD60" s="325">
        <v>0</v>
      </c>
      <c r="AE60" s="325">
        <v>0</v>
      </c>
      <c r="AF60" s="325">
        <v>0</v>
      </c>
      <c r="AG60" s="325">
        <v>0</v>
      </c>
      <c r="AH60" s="325">
        <v>0</v>
      </c>
      <c r="AI60" s="325">
        <v>0</v>
      </c>
      <c r="AJ60" s="325">
        <v>0</v>
      </c>
      <c r="AK60" s="325">
        <v>0</v>
      </c>
      <c r="AL60" s="325">
        <v>0</v>
      </c>
      <c r="AM60" s="325">
        <v>0</v>
      </c>
      <c r="AN60" s="325">
        <v>0</v>
      </c>
      <c r="AO60" s="325">
        <v>0</v>
      </c>
      <c r="AP60" s="325">
        <v>0</v>
      </c>
      <c r="AQ60" s="325">
        <v>0</v>
      </c>
      <c r="AR60" s="325">
        <v>0</v>
      </c>
      <c r="AS60" s="325">
        <v>0</v>
      </c>
      <c r="AT60" s="325">
        <v>0</v>
      </c>
      <c r="AU60" s="325">
        <v>0</v>
      </c>
      <c r="AV60" s="325">
        <v>0</v>
      </c>
      <c r="AW60" s="325">
        <v>0</v>
      </c>
      <c r="AX60" s="325">
        <v>0</v>
      </c>
      <c r="AY60" s="325">
        <v>0</v>
      </c>
      <c r="AZ60" s="325">
        <v>0</v>
      </c>
      <c r="BA60" s="325">
        <v>0</v>
      </c>
      <c r="BB60" s="325">
        <v>0</v>
      </c>
      <c r="BC60" s="321">
        <v>0</v>
      </c>
      <c r="BD60" s="321">
        <v>0</v>
      </c>
      <c r="BE60" s="321">
        <v>0</v>
      </c>
      <c r="BF60" s="321">
        <v>0</v>
      </c>
      <c r="BG60" s="321">
        <v>0</v>
      </c>
      <c r="BH60" s="321">
        <v>0</v>
      </c>
    </row>
    <row r="61" spans="1:60" ht="22.5" hidden="1" x14ac:dyDescent="0.2">
      <c r="A61" s="322" t="s">
        <v>680</v>
      </c>
      <c r="B61" s="323">
        <v>14</v>
      </c>
      <c r="C61" s="324">
        <v>0</v>
      </c>
      <c r="D61" s="324">
        <v>0</v>
      </c>
      <c r="E61" s="324">
        <v>0</v>
      </c>
      <c r="F61" s="324">
        <v>0</v>
      </c>
      <c r="G61" s="324">
        <v>0</v>
      </c>
      <c r="H61" s="324">
        <v>0</v>
      </c>
      <c r="I61" s="324">
        <v>0</v>
      </c>
      <c r="J61" s="324">
        <v>0</v>
      </c>
      <c r="K61" s="324">
        <v>0</v>
      </c>
      <c r="L61" s="324">
        <v>0</v>
      </c>
      <c r="M61" s="324">
        <v>0</v>
      </c>
      <c r="N61" s="324">
        <v>0</v>
      </c>
      <c r="O61" s="324">
        <v>0</v>
      </c>
      <c r="P61" s="324">
        <v>0</v>
      </c>
      <c r="Q61" s="324">
        <v>0</v>
      </c>
      <c r="R61" s="324">
        <v>0</v>
      </c>
      <c r="S61" s="324">
        <v>0</v>
      </c>
      <c r="T61" s="324">
        <v>0</v>
      </c>
      <c r="U61" s="324">
        <v>0</v>
      </c>
      <c r="V61" s="324">
        <v>0</v>
      </c>
      <c r="W61" s="324">
        <v>0</v>
      </c>
      <c r="X61" s="324">
        <v>0</v>
      </c>
      <c r="Y61" s="324">
        <v>0</v>
      </c>
      <c r="Z61" s="324">
        <v>0</v>
      </c>
      <c r="AA61" s="324">
        <v>0</v>
      </c>
      <c r="AB61" s="325">
        <v>0</v>
      </c>
      <c r="AC61" s="325">
        <v>0</v>
      </c>
      <c r="AD61" s="325">
        <v>0</v>
      </c>
      <c r="AE61" s="325">
        <v>0</v>
      </c>
      <c r="AF61" s="325">
        <v>0</v>
      </c>
      <c r="AG61" s="325">
        <v>0</v>
      </c>
      <c r="AH61" s="325">
        <v>0</v>
      </c>
      <c r="AI61" s="325">
        <v>0</v>
      </c>
      <c r="AJ61" s="325">
        <v>0</v>
      </c>
      <c r="AK61" s="325">
        <v>0</v>
      </c>
      <c r="AL61" s="325">
        <v>0</v>
      </c>
      <c r="AM61" s="325">
        <v>0</v>
      </c>
      <c r="AN61" s="325">
        <v>0</v>
      </c>
      <c r="AO61" s="325">
        <v>0</v>
      </c>
      <c r="AP61" s="325">
        <v>0</v>
      </c>
      <c r="AQ61" s="325">
        <v>0</v>
      </c>
      <c r="AR61" s="325">
        <v>0</v>
      </c>
      <c r="AS61" s="325">
        <v>0</v>
      </c>
      <c r="AT61" s="325">
        <v>0</v>
      </c>
      <c r="AU61" s="325">
        <v>0</v>
      </c>
      <c r="AV61" s="325">
        <v>0</v>
      </c>
      <c r="AW61" s="325">
        <v>0</v>
      </c>
      <c r="AX61" s="325">
        <v>0</v>
      </c>
      <c r="AY61" s="325">
        <v>0</v>
      </c>
      <c r="AZ61" s="325">
        <v>0</v>
      </c>
      <c r="BA61" s="325">
        <v>0</v>
      </c>
      <c r="BB61" s="325">
        <v>0</v>
      </c>
      <c r="BC61" s="321">
        <v>0</v>
      </c>
      <c r="BD61" s="321">
        <v>0</v>
      </c>
      <c r="BE61" s="321">
        <v>0</v>
      </c>
      <c r="BF61" s="321">
        <v>0</v>
      </c>
      <c r="BG61" s="321">
        <v>0</v>
      </c>
      <c r="BH61" s="321">
        <v>0</v>
      </c>
    </row>
    <row r="62" spans="1:60" ht="22.5" hidden="1" x14ac:dyDescent="0.2">
      <c r="A62" s="322" t="s">
        <v>681</v>
      </c>
      <c r="B62" s="323">
        <v>14</v>
      </c>
      <c r="C62" s="324">
        <v>2</v>
      </c>
      <c r="D62" s="324">
        <v>0</v>
      </c>
      <c r="E62" s="324">
        <v>0</v>
      </c>
      <c r="F62" s="324">
        <v>0</v>
      </c>
      <c r="G62" s="324">
        <v>0</v>
      </c>
      <c r="H62" s="324">
        <v>0</v>
      </c>
      <c r="I62" s="324">
        <v>0</v>
      </c>
      <c r="J62" s="324">
        <v>0</v>
      </c>
      <c r="K62" s="324">
        <v>0</v>
      </c>
      <c r="L62" s="324">
        <v>0</v>
      </c>
      <c r="M62" s="324">
        <v>0</v>
      </c>
      <c r="N62" s="324">
        <v>0</v>
      </c>
      <c r="O62" s="324">
        <v>0</v>
      </c>
      <c r="P62" s="324">
        <v>0</v>
      </c>
      <c r="Q62" s="324">
        <v>0</v>
      </c>
      <c r="R62" s="324">
        <v>0</v>
      </c>
      <c r="S62" s="324">
        <v>0</v>
      </c>
      <c r="T62" s="324">
        <v>0</v>
      </c>
      <c r="U62" s="324">
        <v>0</v>
      </c>
      <c r="V62" s="324">
        <v>0</v>
      </c>
      <c r="W62" s="324">
        <v>0</v>
      </c>
      <c r="X62" s="324">
        <v>0</v>
      </c>
      <c r="Y62" s="324">
        <v>0</v>
      </c>
      <c r="Z62" s="324">
        <v>0</v>
      </c>
      <c r="AA62" s="324">
        <v>0</v>
      </c>
      <c r="AB62" s="325">
        <v>0</v>
      </c>
      <c r="AC62" s="325">
        <v>0</v>
      </c>
      <c r="AD62" s="325">
        <v>0</v>
      </c>
      <c r="AE62" s="325">
        <v>0</v>
      </c>
      <c r="AF62" s="325">
        <v>0</v>
      </c>
      <c r="AG62" s="325">
        <v>0</v>
      </c>
      <c r="AH62" s="325">
        <v>0</v>
      </c>
      <c r="AI62" s="325">
        <v>0</v>
      </c>
      <c r="AJ62" s="325">
        <v>0</v>
      </c>
      <c r="AK62" s="325">
        <v>0</v>
      </c>
      <c r="AL62" s="325">
        <v>0</v>
      </c>
      <c r="AM62" s="325">
        <v>0</v>
      </c>
      <c r="AN62" s="325">
        <v>0</v>
      </c>
      <c r="AO62" s="325">
        <v>0</v>
      </c>
      <c r="AP62" s="325">
        <v>0</v>
      </c>
      <c r="AQ62" s="325">
        <v>0</v>
      </c>
      <c r="AR62" s="325">
        <v>0</v>
      </c>
      <c r="AS62" s="325">
        <v>0</v>
      </c>
      <c r="AT62" s="325">
        <v>0</v>
      </c>
      <c r="AU62" s="325">
        <v>0</v>
      </c>
      <c r="AV62" s="325">
        <v>0</v>
      </c>
      <c r="AW62" s="325">
        <v>0</v>
      </c>
      <c r="AX62" s="325">
        <v>0</v>
      </c>
      <c r="AY62" s="325">
        <v>0</v>
      </c>
      <c r="AZ62" s="325">
        <v>0</v>
      </c>
      <c r="BA62" s="325">
        <v>0</v>
      </c>
      <c r="BB62" s="325">
        <v>0</v>
      </c>
      <c r="BC62" s="321">
        <v>0</v>
      </c>
      <c r="BD62" s="321">
        <v>0</v>
      </c>
      <c r="BE62" s="321">
        <v>0</v>
      </c>
      <c r="BF62" s="321">
        <v>0</v>
      </c>
      <c r="BG62" s="321">
        <v>0</v>
      </c>
      <c r="BH62" s="321">
        <v>0</v>
      </c>
    </row>
    <row r="63" spans="1:60" ht="22.5" hidden="1" x14ac:dyDescent="0.2">
      <c r="A63" s="322" t="s">
        <v>682</v>
      </c>
      <c r="B63" s="323">
        <v>14</v>
      </c>
      <c r="C63" s="324">
        <v>3</v>
      </c>
      <c r="D63" s="324">
        <v>0</v>
      </c>
      <c r="E63" s="324">
        <v>2</v>
      </c>
      <c r="F63" s="324">
        <v>1</v>
      </c>
      <c r="G63" s="324">
        <v>0</v>
      </c>
      <c r="H63" s="324">
        <v>2</v>
      </c>
      <c r="I63" s="324">
        <v>0</v>
      </c>
      <c r="J63" s="324">
        <v>1</v>
      </c>
      <c r="K63" s="324">
        <v>0</v>
      </c>
      <c r="L63" s="324">
        <v>2</v>
      </c>
      <c r="M63" s="324">
        <v>2</v>
      </c>
      <c r="N63" s="324">
        <v>1</v>
      </c>
      <c r="O63" s="324">
        <v>0</v>
      </c>
      <c r="P63" s="324">
        <v>0</v>
      </c>
      <c r="Q63" s="324">
        <v>0</v>
      </c>
      <c r="R63" s="324">
        <v>0</v>
      </c>
      <c r="S63" s="324">
        <v>0</v>
      </c>
      <c r="T63" s="324">
        <v>1</v>
      </c>
      <c r="U63" s="324">
        <v>1</v>
      </c>
      <c r="V63" s="324">
        <v>1</v>
      </c>
      <c r="W63" s="324">
        <v>1</v>
      </c>
      <c r="X63" s="324">
        <v>0</v>
      </c>
      <c r="Y63" s="324">
        <v>0</v>
      </c>
      <c r="Z63" s="324">
        <v>0</v>
      </c>
      <c r="AA63" s="324">
        <v>0</v>
      </c>
      <c r="AB63" s="325">
        <v>2</v>
      </c>
      <c r="AC63" s="325">
        <v>0</v>
      </c>
      <c r="AD63" s="325">
        <v>1</v>
      </c>
      <c r="AE63" s="325">
        <v>0</v>
      </c>
      <c r="AF63" s="325">
        <v>0</v>
      </c>
      <c r="AG63" s="325">
        <v>0</v>
      </c>
      <c r="AH63" s="325">
        <v>2</v>
      </c>
      <c r="AI63" s="325">
        <v>2</v>
      </c>
      <c r="AJ63" s="325">
        <v>2</v>
      </c>
      <c r="AK63" s="325">
        <v>2</v>
      </c>
      <c r="AL63" s="325">
        <v>1</v>
      </c>
      <c r="AM63" s="325">
        <v>1</v>
      </c>
      <c r="AN63" s="325">
        <v>1</v>
      </c>
      <c r="AO63" s="325">
        <v>1</v>
      </c>
      <c r="AP63" s="325">
        <v>0</v>
      </c>
      <c r="AQ63" s="325">
        <v>0</v>
      </c>
      <c r="AR63" s="325">
        <v>0</v>
      </c>
      <c r="AS63" s="325">
        <v>0</v>
      </c>
      <c r="AT63" s="325">
        <v>0</v>
      </c>
      <c r="AU63" s="325">
        <v>0</v>
      </c>
      <c r="AV63" s="325">
        <v>0</v>
      </c>
      <c r="AW63" s="325">
        <v>0</v>
      </c>
      <c r="AX63" s="325">
        <v>0</v>
      </c>
      <c r="AY63" s="325">
        <v>0</v>
      </c>
      <c r="AZ63" s="325">
        <v>0</v>
      </c>
      <c r="BA63" s="325">
        <v>0</v>
      </c>
      <c r="BB63" s="325">
        <v>1</v>
      </c>
      <c r="BC63" s="321">
        <v>0</v>
      </c>
      <c r="BD63" s="321">
        <v>0</v>
      </c>
      <c r="BE63" s="321">
        <v>0</v>
      </c>
      <c r="BF63" s="321">
        <v>0</v>
      </c>
      <c r="BG63" s="321">
        <v>0</v>
      </c>
      <c r="BH63" s="321">
        <v>0</v>
      </c>
    </row>
    <row r="64" spans="1:60" ht="22.5" hidden="1" x14ac:dyDescent="0.25">
      <c r="A64" s="322" t="s">
        <v>683</v>
      </c>
      <c r="B64" s="323">
        <v>25</v>
      </c>
      <c r="C64" s="324">
        <v>24</v>
      </c>
      <c r="D64" s="324">
        <v>2</v>
      </c>
      <c r="E64" s="324">
        <v>2</v>
      </c>
      <c r="F64" s="324">
        <v>0</v>
      </c>
      <c r="G64" s="324">
        <v>0</v>
      </c>
      <c r="H64" s="324">
        <v>1</v>
      </c>
      <c r="I64" s="324">
        <v>0</v>
      </c>
      <c r="J64" s="324">
        <v>1</v>
      </c>
      <c r="K64" s="324">
        <v>0</v>
      </c>
      <c r="L64" s="324">
        <v>2</v>
      </c>
      <c r="M64" s="324">
        <v>0</v>
      </c>
      <c r="N64" s="324">
        <v>0</v>
      </c>
      <c r="O64" s="324">
        <v>0</v>
      </c>
      <c r="P64" s="324">
        <v>0</v>
      </c>
      <c r="Q64" s="324">
        <v>0</v>
      </c>
      <c r="R64" s="324">
        <v>0</v>
      </c>
      <c r="S64" s="324">
        <v>0</v>
      </c>
      <c r="T64" s="324">
        <v>0</v>
      </c>
      <c r="U64" s="324">
        <v>0</v>
      </c>
      <c r="V64" s="324">
        <v>0</v>
      </c>
      <c r="W64" s="324">
        <v>0</v>
      </c>
      <c r="X64" s="324">
        <v>0</v>
      </c>
      <c r="Y64" s="324">
        <v>0</v>
      </c>
      <c r="Z64" s="324">
        <v>0</v>
      </c>
      <c r="AA64" s="324">
        <v>0</v>
      </c>
      <c r="AB64" s="325">
        <v>1</v>
      </c>
      <c r="AC64" s="325">
        <v>0</v>
      </c>
      <c r="AD64" s="325">
        <v>1</v>
      </c>
      <c r="AE64" s="325">
        <v>0</v>
      </c>
      <c r="AF64" s="325">
        <v>0</v>
      </c>
      <c r="AG64" s="325">
        <v>0</v>
      </c>
      <c r="AH64" s="325">
        <v>0</v>
      </c>
      <c r="AI64" s="325">
        <v>0</v>
      </c>
      <c r="AJ64" s="325">
        <v>0</v>
      </c>
      <c r="AK64" s="325">
        <v>0</v>
      </c>
      <c r="AL64" s="325">
        <v>0</v>
      </c>
      <c r="AM64" s="325">
        <v>0</v>
      </c>
      <c r="AN64" s="325">
        <v>0</v>
      </c>
      <c r="AO64" s="325">
        <v>0</v>
      </c>
      <c r="AP64" s="325">
        <v>0</v>
      </c>
      <c r="AQ64" s="325">
        <v>0</v>
      </c>
      <c r="AR64" s="325">
        <v>0</v>
      </c>
      <c r="AS64" s="325">
        <v>0</v>
      </c>
      <c r="AT64" s="325">
        <v>0</v>
      </c>
      <c r="AU64" s="325">
        <v>0</v>
      </c>
      <c r="AV64" s="325">
        <v>0</v>
      </c>
      <c r="AW64" s="325">
        <v>0</v>
      </c>
      <c r="AX64" s="325">
        <v>0</v>
      </c>
      <c r="AY64" s="325">
        <v>0</v>
      </c>
      <c r="AZ64" s="325">
        <v>0</v>
      </c>
      <c r="BA64" s="325">
        <v>0</v>
      </c>
      <c r="BB64" s="325">
        <v>1</v>
      </c>
      <c r="BC64" s="174" t="s">
        <v>684</v>
      </c>
      <c r="BD64" s="321">
        <v>0</v>
      </c>
      <c r="BE64" s="321">
        <v>0</v>
      </c>
      <c r="BF64" s="321">
        <v>0</v>
      </c>
      <c r="BG64" s="321">
        <v>0</v>
      </c>
      <c r="BH64" s="321">
        <v>1000</v>
      </c>
    </row>
    <row r="65" spans="1:60" ht="22.5" hidden="1" x14ac:dyDescent="0.25">
      <c r="A65" s="322" t="s">
        <v>685</v>
      </c>
      <c r="B65" s="323">
        <v>32</v>
      </c>
      <c r="C65" s="324">
        <v>32</v>
      </c>
      <c r="D65" s="324">
        <v>1</v>
      </c>
      <c r="E65" s="324">
        <v>1</v>
      </c>
      <c r="F65" s="324">
        <v>1</v>
      </c>
      <c r="G65" s="324">
        <v>0</v>
      </c>
      <c r="H65" s="324">
        <v>24</v>
      </c>
      <c r="I65" s="324">
        <v>24</v>
      </c>
      <c r="J65" s="324">
        <v>8</v>
      </c>
      <c r="K65" s="324">
        <v>0</v>
      </c>
      <c r="L65" s="324">
        <v>0</v>
      </c>
      <c r="M65" s="324">
        <v>0</v>
      </c>
      <c r="N65" s="324">
        <v>0</v>
      </c>
      <c r="O65" s="324">
        <v>1</v>
      </c>
      <c r="P65" s="324">
        <v>18</v>
      </c>
      <c r="Q65" s="324">
        <v>11</v>
      </c>
      <c r="R65" s="324">
        <v>0</v>
      </c>
      <c r="S65" s="324">
        <v>0</v>
      </c>
      <c r="T65" s="324">
        <v>0</v>
      </c>
      <c r="U65" s="324">
        <v>0</v>
      </c>
      <c r="V65" s="324">
        <v>2</v>
      </c>
      <c r="W65" s="324">
        <v>2</v>
      </c>
      <c r="X65" s="324">
        <v>6</v>
      </c>
      <c r="Y65" s="324">
        <v>6</v>
      </c>
      <c r="Z65" s="324">
        <v>11</v>
      </c>
      <c r="AA65" s="324">
        <v>11</v>
      </c>
      <c r="AB65" s="325">
        <v>5</v>
      </c>
      <c r="AC65" s="325">
        <v>3</v>
      </c>
      <c r="AD65" s="325">
        <v>2</v>
      </c>
      <c r="AE65" s="325">
        <v>0</v>
      </c>
      <c r="AF65" s="325">
        <v>0</v>
      </c>
      <c r="AG65" s="325">
        <v>0</v>
      </c>
      <c r="AH65" s="325">
        <v>0</v>
      </c>
      <c r="AI65" s="325">
        <v>0</v>
      </c>
      <c r="AJ65" s="325">
        <v>0</v>
      </c>
      <c r="AK65" s="325">
        <v>0</v>
      </c>
      <c r="AL65" s="325">
        <v>0</v>
      </c>
      <c r="AM65" s="325">
        <v>0</v>
      </c>
      <c r="AN65" s="325">
        <v>0</v>
      </c>
      <c r="AO65" s="325">
        <v>0</v>
      </c>
      <c r="AP65" s="325">
        <v>5</v>
      </c>
      <c r="AQ65" s="325">
        <v>5</v>
      </c>
      <c r="AR65" s="325">
        <v>0</v>
      </c>
      <c r="AS65" s="325">
        <v>0</v>
      </c>
      <c r="AT65" s="325">
        <v>0</v>
      </c>
      <c r="AU65" s="325">
        <v>0</v>
      </c>
      <c r="AV65" s="325">
        <v>0</v>
      </c>
      <c r="AW65" s="325">
        <v>0</v>
      </c>
      <c r="AX65" s="325">
        <v>0</v>
      </c>
      <c r="AY65" s="325">
        <v>0</v>
      </c>
      <c r="AZ65" s="325">
        <v>0</v>
      </c>
      <c r="BA65" s="325">
        <v>0</v>
      </c>
      <c r="BB65" s="325">
        <v>0</v>
      </c>
      <c r="BC65" s="174">
        <v>0</v>
      </c>
      <c r="BD65" s="321">
        <v>0</v>
      </c>
      <c r="BE65" s="174" t="s">
        <v>686</v>
      </c>
      <c r="BF65" s="321">
        <v>0</v>
      </c>
      <c r="BG65" s="321">
        <v>0</v>
      </c>
      <c r="BH65" s="321">
        <v>1000</v>
      </c>
    </row>
    <row r="66" spans="1:60" ht="22.5" hidden="1" x14ac:dyDescent="0.2">
      <c r="A66" s="322" t="s">
        <v>687</v>
      </c>
      <c r="B66" s="323">
        <v>20</v>
      </c>
      <c r="C66" s="324">
        <v>6</v>
      </c>
      <c r="D66" s="324">
        <v>1</v>
      </c>
      <c r="E66" s="324">
        <v>0</v>
      </c>
      <c r="F66" s="324">
        <v>3</v>
      </c>
      <c r="G66" s="324">
        <v>0</v>
      </c>
      <c r="H66" s="324">
        <v>4</v>
      </c>
      <c r="I66" s="324">
        <v>0</v>
      </c>
      <c r="J66" s="324">
        <v>2</v>
      </c>
      <c r="K66" s="324">
        <v>0</v>
      </c>
      <c r="L66" s="324">
        <v>0</v>
      </c>
      <c r="M66" s="324">
        <v>0</v>
      </c>
      <c r="N66" s="324">
        <v>0</v>
      </c>
      <c r="O66" s="324">
        <v>0</v>
      </c>
      <c r="P66" s="324">
        <v>5</v>
      </c>
      <c r="Q66" s="324">
        <v>0</v>
      </c>
      <c r="R66" s="324">
        <v>0</v>
      </c>
      <c r="S66" s="324">
        <v>0</v>
      </c>
      <c r="T66" s="324">
        <v>5</v>
      </c>
      <c r="U66" s="324">
        <v>5</v>
      </c>
      <c r="V66" s="324">
        <v>5</v>
      </c>
      <c r="W66" s="324">
        <v>4</v>
      </c>
      <c r="X66" s="324">
        <v>5</v>
      </c>
      <c r="Y66" s="324">
        <v>4</v>
      </c>
      <c r="Z66" s="324">
        <v>5</v>
      </c>
      <c r="AA66" s="324">
        <v>3</v>
      </c>
      <c r="AB66" s="325">
        <v>1</v>
      </c>
      <c r="AC66" s="325">
        <v>1</v>
      </c>
      <c r="AD66" s="325">
        <v>0</v>
      </c>
      <c r="AE66" s="325">
        <v>0</v>
      </c>
      <c r="AF66" s="325">
        <v>0</v>
      </c>
      <c r="AG66" s="325">
        <v>0</v>
      </c>
      <c r="AH66" s="325">
        <v>0</v>
      </c>
      <c r="AI66" s="325">
        <v>0</v>
      </c>
      <c r="AJ66" s="325">
        <v>0</v>
      </c>
      <c r="AK66" s="325">
        <v>0</v>
      </c>
      <c r="AL66" s="325">
        <v>1</v>
      </c>
      <c r="AM66" s="325">
        <v>1</v>
      </c>
      <c r="AN66" s="325">
        <v>1</v>
      </c>
      <c r="AO66" s="325">
        <v>1</v>
      </c>
      <c r="AP66" s="325">
        <v>1</v>
      </c>
      <c r="AQ66" s="325">
        <v>1</v>
      </c>
      <c r="AR66" s="325">
        <v>1</v>
      </c>
      <c r="AS66" s="325">
        <v>1</v>
      </c>
      <c r="AT66" s="325">
        <v>1</v>
      </c>
      <c r="AU66" s="325">
        <v>1</v>
      </c>
      <c r="AV66" s="325">
        <v>1</v>
      </c>
      <c r="AW66" s="325">
        <v>1</v>
      </c>
      <c r="AX66" s="325">
        <v>0</v>
      </c>
      <c r="AY66" s="325">
        <v>0</v>
      </c>
      <c r="AZ66" s="325">
        <v>0</v>
      </c>
      <c r="BA66" s="325">
        <v>0</v>
      </c>
      <c r="BB66" s="325">
        <v>0</v>
      </c>
      <c r="BC66" s="321">
        <v>0</v>
      </c>
      <c r="BD66" s="321">
        <v>0</v>
      </c>
      <c r="BE66" s="321">
        <v>0</v>
      </c>
      <c r="BF66" s="321">
        <v>0</v>
      </c>
      <c r="BG66" s="321">
        <v>0</v>
      </c>
      <c r="BH66" s="321">
        <v>1300</v>
      </c>
    </row>
    <row r="67" spans="1:60" ht="22.5" hidden="1" x14ac:dyDescent="0.2">
      <c r="A67" s="322" t="s">
        <v>688</v>
      </c>
      <c r="B67" s="323">
        <v>14</v>
      </c>
      <c r="C67" s="324">
        <v>4</v>
      </c>
      <c r="D67" s="324">
        <v>1</v>
      </c>
      <c r="E67" s="324">
        <v>1</v>
      </c>
      <c r="F67" s="324">
        <v>1</v>
      </c>
      <c r="G67" s="324">
        <v>3</v>
      </c>
      <c r="H67" s="324">
        <v>0</v>
      </c>
      <c r="I67" s="324">
        <v>0</v>
      </c>
      <c r="J67" s="324">
        <v>4</v>
      </c>
      <c r="K67" s="324">
        <v>3</v>
      </c>
      <c r="L67" s="324">
        <v>1</v>
      </c>
      <c r="M67" s="324">
        <v>0</v>
      </c>
      <c r="N67" s="324">
        <v>0</v>
      </c>
      <c r="O67" s="324">
        <v>0</v>
      </c>
      <c r="P67" s="324">
        <v>2</v>
      </c>
      <c r="Q67" s="324">
        <v>0</v>
      </c>
      <c r="R67" s="324">
        <v>0</v>
      </c>
      <c r="S67" s="324">
        <v>0</v>
      </c>
      <c r="T67" s="324">
        <v>0</v>
      </c>
      <c r="U67" s="324">
        <v>0</v>
      </c>
      <c r="V67" s="324">
        <v>2</v>
      </c>
      <c r="W67" s="324">
        <v>2</v>
      </c>
      <c r="X67" s="324">
        <v>0</v>
      </c>
      <c r="Y67" s="324">
        <v>0</v>
      </c>
      <c r="Z67" s="324">
        <v>0</v>
      </c>
      <c r="AA67" s="324">
        <v>0</v>
      </c>
      <c r="AB67" s="325">
        <v>0</v>
      </c>
      <c r="AC67" s="325">
        <v>0</v>
      </c>
      <c r="AD67" s="325">
        <v>0</v>
      </c>
      <c r="AE67" s="325">
        <v>0</v>
      </c>
      <c r="AF67" s="325">
        <v>0</v>
      </c>
      <c r="AG67" s="325">
        <v>0</v>
      </c>
      <c r="AH67" s="325">
        <v>0</v>
      </c>
      <c r="AI67" s="325">
        <v>0</v>
      </c>
      <c r="AJ67" s="325">
        <v>0</v>
      </c>
      <c r="AK67" s="325">
        <v>0</v>
      </c>
      <c r="AL67" s="325">
        <v>0</v>
      </c>
      <c r="AM67" s="325">
        <v>0</v>
      </c>
      <c r="AN67" s="325">
        <v>0</v>
      </c>
      <c r="AO67" s="325">
        <v>0</v>
      </c>
      <c r="AP67" s="325">
        <v>0</v>
      </c>
      <c r="AQ67" s="325">
        <v>0</v>
      </c>
      <c r="AR67" s="325">
        <v>0</v>
      </c>
      <c r="AS67" s="325">
        <v>0</v>
      </c>
      <c r="AT67" s="325">
        <v>0</v>
      </c>
      <c r="AU67" s="325">
        <v>0</v>
      </c>
      <c r="AV67" s="325">
        <v>0</v>
      </c>
      <c r="AW67" s="325">
        <v>0</v>
      </c>
      <c r="AX67" s="325">
        <v>0</v>
      </c>
      <c r="AY67" s="325">
        <v>0</v>
      </c>
      <c r="AZ67" s="325">
        <v>0</v>
      </c>
      <c r="BA67" s="325">
        <v>0</v>
      </c>
      <c r="BB67" s="325">
        <v>0</v>
      </c>
      <c r="BC67" s="321">
        <v>0</v>
      </c>
      <c r="BD67" s="321">
        <v>0</v>
      </c>
      <c r="BE67" s="321">
        <v>0</v>
      </c>
      <c r="BF67" s="321">
        <v>0</v>
      </c>
      <c r="BG67" s="321">
        <v>0</v>
      </c>
      <c r="BH67" s="321">
        <v>1300</v>
      </c>
    </row>
    <row r="68" spans="1:60" ht="22.5" hidden="1" x14ac:dyDescent="0.2">
      <c r="A68" s="322" t="s">
        <v>689</v>
      </c>
      <c r="B68" s="323">
        <v>13</v>
      </c>
      <c r="C68" s="324">
        <v>4</v>
      </c>
      <c r="D68" s="324">
        <v>0</v>
      </c>
      <c r="E68" s="324">
        <v>2</v>
      </c>
      <c r="F68" s="324">
        <v>5</v>
      </c>
      <c r="G68" s="324">
        <v>1</v>
      </c>
      <c r="H68" s="324">
        <v>2</v>
      </c>
      <c r="I68" s="324">
        <v>0</v>
      </c>
      <c r="J68" s="324">
        <v>10</v>
      </c>
      <c r="K68" s="324">
        <v>0</v>
      </c>
      <c r="L68" s="324">
        <v>0</v>
      </c>
      <c r="M68" s="324">
        <v>0</v>
      </c>
      <c r="N68" s="324">
        <v>4</v>
      </c>
      <c r="O68" s="324">
        <v>1</v>
      </c>
      <c r="P68" s="324">
        <v>5</v>
      </c>
      <c r="Q68" s="324">
        <v>0</v>
      </c>
      <c r="R68" s="324">
        <v>0</v>
      </c>
      <c r="S68" s="324">
        <v>0</v>
      </c>
      <c r="T68" s="324">
        <v>0</v>
      </c>
      <c r="U68" s="324">
        <v>0</v>
      </c>
      <c r="V68" s="324">
        <v>0</v>
      </c>
      <c r="W68" s="324">
        <v>0</v>
      </c>
      <c r="X68" s="324">
        <v>0</v>
      </c>
      <c r="Y68" s="324">
        <v>0</v>
      </c>
      <c r="Z68" s="324">
        <v>0</v>
      </c>
      <c r="AA68" s="324">
        <v>0</v>
      </c>
      <c r="AB68" s="325">
        <v>0</v>
      </c>
      <c r="AC68" s="325">
        <v>0</v>
      </c>
      <c r="AD68" s="325">
        <v>0</v>
      </c>
      <c r="AE68" s="325">
        <v>0</v>
      </c>
      <c r="AF68" s="325">
        <v>0</v>
      </c>
      <c r="AG68" s="325">
        <v>0</v>
      </c>
      <c r="AH68" s="325">
        <v>0</v>
      </c>
      <c r="AI68" s="325">
        <v>0</v>
      </c>
      <c r="AJ68" s="325">
        <v>0</v>
      </c>
      <c r="AK68" s="325">
        <v>0</v>
      </c>
      <c r="AL68" s="325">
        <v>0</v>
      </c>
      <c r="AM68" s="325">
        <v>0</v>
      </c>
      <c r="AN68" s="325">
        <v>0</v>
      </c>
      <c r="AO68" s="325">
        <v>0</v>
      </c>
      <c r="AP68" s="325">
        <v>0</v>
      </c>
      <c r="AQ68" s="325">
        <v>0</v>
      </c>
      <c r="AR68" s="325">
        <v>0</v>
      </c>
      <c r="AS68" s="325">
        <v>0</v>
      </c>
      <c r="AT68" s="325">
        <v>0</v>
      </c>
      <c r="AU68" s="325">
        <v>0</v>
      </c>
      <c r="AV68" s="325">
        <v>0</v>
      </c>
      <c r="AW68" s="325">
        <v>0</v>
      </c>
      <c r="AX68" s="325">
        <v>0</v>
      </c>
      <c r="AY68" s="325">
        <v>0</v>
      </c>
      <c r="AZ68" s="325">
        <v>0</v>
      </c>
      <c r="BA68" s="325">
        <v>0</v>
      </c>
      <c r="BB68" s="325">
        <v>0</v>
      </c>
      <c r="BC68" s="321">
        <v>0</v>
      </c>
      <c r="BD68" s="321">
        <v>0</v>
      </c>
      <c r="BE68" s="321">
        <v>0</v>
      </c>
      <c r="BF68" s="321">
        <v>0</v>
      </c>
      <c r="BG68" s="321">
        <v>0</v>
      </c>
      <c r="BH68" s="321">
        <v>0</v>
      </c>
    </row>
    <row r="69" spans="1:60" s="330" customFormat="1" ht="22.5" x14ac:dyDescent="0.2">
      <c r="A69" s="331" t="s">
        <v>690</v>
      </c>
      <c r="B69" s="332">
        <v>26</v>
      </c>
      <c r="C69" s="332">
        <v>15</v>
      </c>
      <c r="D69" s="332">
        <v>4</v>
      </c>
      <c r="E69" s="332">
        <v>15</v>
      </c>
      <c r="F69" s="332">
        <v>0</v>
      </c>
      <c r="G69" s="332">
        <v>0</v>
      </c>
      <c r="H69" s="332">
        <v>7</v>
      </c>
      <c r="I69" s="332">
        <v>9</v>
      </c>
      <c r="J69" s="332">
        <v>8</v>
      </c>
      <c r="K69" s="332">
        <v>1</v>
      </c>
      <c r="L69" s="332">
        <v>4</v>
      </c>
      <c r="M69" s="332">
        <v>0</v>
      </c>
      <c r="N69" s="332">
        <v>0</v>
      </c>
      <c r="O69" s="332">
        <v>0</v>
      </c>
      <c r="P69" s="332">
        <v>0</v>
      </c>
      <c r="Q69" s="332">
        <v>0</v>
      </c>
      <c r="R69" s="332">
        <v>0</v>
      </c>
      <c r="S69" s="332">
        <v>4</v>
      </c>
      <c r="T69" s="332">
        <v>0</v>
      </c>
      <c r="U69" s="332">
        <v>0</v>
      </c>
      <c r="V69" s="332">
        <v>0</v>
      </c>
      <c r="W69" s="332">
        <v>0</v>
      </c>
      <c r="X69" s="332">
        <v>0</v>
      </c>
      <c r="Y69" s="332">
        <v>0</v>
      </c>
      <c r="Z69" s="332">
        <v>0</v>
      </c>
      <c r="AA69" s="332">
        <v>0</v>
      </c>
      <c r="AB69" s="332">
        <v>0</v>
      </c>
      <c r="AC69" s="332">
        <v>0</v>
      </c>
      <c r="AD69" s="332">
        <v>0</v>
      </c>
      <c r="AE69" s="332">
        <v>0</v>
      </c>
      <c r="AF69" s="332">
        <v>0</v>
      </c>
      <c r="AG69" s="332">
        <v>0</v>
      </c>
      <c r="AH69" s="332">
        <v>0</v>
      </c>
      <c r="AI69" s="332">
        <v>0</v>
      </c>
      <c r="AJ69" s="332">
        <v>0</v>
      </c>
      <c r="AK69" s="332">
        <v>0</v>
      </c>
      <c r="AL69" s="332">
        <v>0</v>
      </c>
      <c r="AM69" s="332">
        <v>0</v>
      </c>
      <c r="AN69" s="332">
        <v>0</v>
      </c>
      <c r="AO69" s="332">
        <v>0</v>
      </c>
      <c r="AP69" s="332">
        <v>0</v>
      </c>
      <c r="AQ69" s="332">
        <v>0</v>
      </c>
      <c r="AR69" s="332">
        <v>0</v>
      </c>
      <c r="AS69" s="332">
        <v>0</v>
      </c>
      <c r="AT69" s="332">
        <v>0</v>
      </c>
      <c r="AU69" s="332">
        <v>0</v>
      </c>
      <c r="AV69" s="332">
        <v>0</v>
      </c>
      <c r="AW69" s="332">
        <v>0</v>
      </c>
      <c r="AX69" s="332">
        <v>0</v>
      </c>
      <c r="AY69" s="332">
        <v>0</v>
      </c>
      <c r="AZ69" s="332">
        <v>0</v>
      </c>
      <c r="BA69" s="332">
        <v>0</v>
      </c>
      <c r="BB69" s="332">
        <v>1</v>
      </c>
      <c r="BC69" s="333">
        <v>0</v>
      </c>
      <c r="BD69" s="333">
        <v>0</v>
      </c>
      <c r="BE69" s="333">
        <v>0</v>
      </c>
      <c r="BF69" s="333">
        <v>0</v>
      </c>
      <c r="BG69" s="333">
        <v>0</v>
      </c>
      <c r="BH69" s="333">
        <v>0</v>
      </c>
    </row>
    <row r="70" spans="1:60" ht="22.5" hidden="1" x14ac:dyDescent="0.2">
      <c r="A70" s="322" t="s">
        <v>691</v>
      </c>
      <c r="B70" s="323">
        <v>65</v>
      </c>
      <c r="C70" s="324">
        <v>35</v>
      </c>
      <c r="D70" s="324">
        <v>6</v>
      </c>
      <c r="E70" s="324">
        <v>24</v>
      </c>
      <c r="F70" s="324">
        <v>8</v>
      </c>
      <c r="G70" s="324">
        <v>3</v>
      </c>
      <c r="H70" s="324">
        <v>11</v>
      </c>
      <c r="I70" s="324">
        <v>11</v>
      </c>
      <c r="J70" s="324">
        <v>13</v>
      </c>
      <c r="K70" s="324">
        <v>1</v>
      </c>
      <c r="L70" s="324">
        <v>1</v>
      </c>
      <c r="M70" s="324">
        <v>0</v>
      </c>
      <c r="N70" s="324">
        <v>2</v>
      </c>
      <c r="O70" s="324">
        <v>0</v>
      </c>
      <c r="P70" s="324">
        <v>5</v>
      </c>
      <c r="Q70" s="324">
        <v>1</v>
      </c>
      <c r="R70" s="324">
        <v>0</v>
      </c>
      <c r="S70" s="324">
        <v>0</v>
      </c>
      <c r="T70" s="324">
        <v>2</v>
      </c>
      <c r="U70" s="324">
        <v>2</v>
      </c>
      <c r="V70" s="324">
        <v>1</v>
      </c>
      <c r="W70" s="324">
        <v>1</v>
      </c>
      <c r="X70" s="324">
        <v>1</v>
      </c>
      <c r="Y70" s="324">
        <v>1</v>
      </c>
      <c r="Z70" s="324">
        <v>1</v>
      </c>
      <c r="AA70" s="324">
        <v>1</v>
      </c>
      <c r="AB70" s="325">
        <v>3</v>
      </c>
      <c r="AC70" s="325">
        <v>0</v>
      </c>
      <c r="AD70" s="325">
        <v>3</v>
      </c>
      <c r="AE70" s="325">
        <v>0</v>
      </c>
      <c r="AF70" s="325">
        <v>0</v>
      </c>
      <c r="AG70" s="325">
        <v>0</v>
      </c>
      <c r="AH70" s="325">
        <v>0</v>
      </c>
      <c r="AI70" s="325">
        <v>0</v>
      </c>
      <c r="AJ70" s="325">
        <v>0</v>
      </c>
      <c r="AK70" s="325">
        <v>0</v>
      </c>
      <c r="AL70" s="325">
        <v>0</v>
      </c>
      <c r="AM70" s="325">
        <v>0</v>
      </c>
      <c r="AN70" s="325">
        <v>0</v>
      </c>
      <c r="AO70" s="325">
        <v>0</v>
      </c>
      <c r="AP70" s="325">
        <v>0</v>
      </c>
      <c r="AQ70" s="325">
        <v>0</v>
      </c>
      <c r="AR70" s="325">
        <v>0</v>
      </c>
      <c r="AS70" s="325">
        <v>0</v>
      </c>
      <c r="AT70" s="325">
        <v>0</v>
      </c>
      <c r="AU70" s="325">
        <v>0</v>
      </c>
      <c r="AV70" s="325">
        <v>0</v>
      </c>
      <c r="AW70" s="325">
        <v>0</v>
      </c>
      <c r="AX70" s="325">
        <v>0</v>
      </c>
      <c r="AY70" s="325">
        <v>0</v>
      </c>
      <c r="AZ70" s="325">
        <v>0</v>
      </c>
      <c r="BA70" s="325">
        <v>0</v>
      </c>
      <c r="BB70" s="325">
        <v>3</v>
      </c>
      <c r="BC70" s="321">
        <v>0</v>
      </c>
      <c r="BD70" s="321">
        <v>0</v>
      </c>
      <c r="BE70" s="321">
        <v>0</v>
      </c>
      <c r="BF70" s="321" t="s">
        <v>57</v>
      </c>
      <c r="BG70" s="321" t="s">
        <v>692</v>
      </c>
      <c r="BH70" s="321">
        <v>1300</v>
      </c>
    </row>
    <row r="71" spans="1:60" x14ac:dyDescent="0.2">
      <c r="A71" s="319" t="s">
        <v>90</v>
      </c>
      <c r="B71" s="320">
        <f t="shared" ref="B71:AG71" si="2">B72+B73+B74+B75+B76+B77+B78+B79</f>
        <v>119</v>
      </c>
      <c r="C71" s="320">
        <f t="shared" si="2"/>
        <v>26</v>
      </c>
      <c r="D71" s="320">
        <f t="shared" si="2"/>
        <v>2</v>
      </c>
      <c r="E71" s="320">
        <f t="shared" si="2"/>
        <v>18</v>
      </c>
      <c r="F71" s="320">
        <f t="shared" si="2"/>
        <v>9</v>
      </c>
      <c r="G71" s="320">
        <f t="shared" si="2"/>
        <v>19</v>
      </c>
      <c r="H71" s="320">
        <f t="shared" si="2"/>
        <v>25</v>
      </c>
      <c r="I71" s="320">
        <f t="shared" si="2"/>
        <v>23</v>
      </c>
      <c r="J71" s="320">
        <f t="shared" si="2"/>
        <v>14</v>
      </c>
      <c r="K71" s="320">
        <f t="shared" si="2"/>
        <v>4</v>
      </c>
      <c r="L71" s="320">
        <f t="shared" si="2"/>
        <v>0</v>
      </c>
      <c r="M71" s="320">
        <f t="shared" si="2"/>
        <v>3</v>
      </c>
      <c r="N71" s="320">
        <f t="shared" si="2"/>
        <v>0</v>
      </c>
      <c r="O71" s="320">
        <f t="shared" si="2"/>
        <v>15</v>
      </c>
      <c r="P71" s="320">
        <f t="shared" si="2"/>
        <v>12</v>
      </c>
      <c r="Q71" s="320">
        <f t="shared" si="2"/>
        <v>1</v>
      </c>
      <c r="R71" s="320">
        <f t="shared" si="2"/>
        <v>0</v>
      </c>
      <c r="S71" s="320">
        <f t="shared" si="2"/>
        <v>0</v>
      </c>
      <c r="T71" s="320">
        <f t="shared" si="2"/>
        <v>0</v>
      </c>
      <c r="U71" s="320">
        <f t="shared" si="2"/>
        <v>0</v>
      </c>
      <c r="V71" s="320">
        <f t="shared" si="2"/>
        <v>0</v>
      </c>
      <c r="W71" s="320">
        <f t="shared" si="2"/>
        <v>0</v>
      </c>
      <c r="X71" s="320">
        <f t="shared" si="2"/>
        <v>3</v>
      </c>
      <c r="Y71" s="320">
        <f t="shared" si="2"/>
        <v>4</v>
      </c>
      <c r="Z71" s="320">
        <f t="shared" si="2"/>
        <v>0</v>
      </c>
      <c r="AA71" s="320">
        <f t="shared" si="2"/>
        <v>0</v>
      </c>
      <c r="AB71" s="320">
        <f t="shared" si="2"/>
        <v>1</v>
      </c>
      <c r="AC71" s="320">
        <f t="shared" si="2"/>
        <v>0</v>
      </c>
      <c r="AD71" s="320">
        <f t="shared" si="2"/>
        <v>0</v>
      </c>
      <c r="AE71" s="320">
        <f t="shared" si="2"/>
        <v>1</v>
      </c>
      <c r="AF71" s="320">
        <f t="shared" si="2"/>
        <v>0</v>
      </c>
      <c r="AG71" s="320">
        <f t="shared" si="2"/>
        <v>0</v>
      </c>
      <c r="AH71" s="320">
        <f t="shared" ref="AH71:BM71" si="3">AH72+AH73+AH74+AH75+AH76+AH77+AH78+AH79</f>
        <v>0</v>
      </c>
      <c r="AI71" s="320">
        <f t="shared" si="3"/>
        <v>0</v>
      </c>
      <c r="AJ71" s="320">
        <f t="shared" si="3"/>
        <v>0</v>
      </c>
      <c r="AK71" s="320">
        <f t="shared" si="3"/>
        <v>0</v>
      </c>
      <c r="AL71" s="320">
        <f t="shared" si="3"/>
        <v>1</v>
      </c>
      <c r="AM71" s="320">
        <f t="shared" si="3"/>
        <v>0</v>
      </c>
      <c r="AN71" s="320">
        <f t="shared" si="3"/>
        <v>0</v>
      </c>
      <c r="AO71" s="320">
        <f t="shared" si="3"/>
        <v>0</v>
      </c>
      <c r="AP71" s="320">
        <f t="shared" si="3"/>
        <v>0</v>
      </c>
      <c r="AQ71" s="320">
        <f t="shared" si="3"/>
        <v>0</v>
      </c>
      <c r="AR71" s="320">
        <f t="shared" si="3"/>
        <v>0</v>
      </c>
      <c r="AS71" s="320">
        <f t="shared" si="3"/>
        <v>0</v>
      </c>
      <c r="AT71" s="320">
        <f t="shared" si="3"/>
        <v>0</v>
      </c>
      <c r="AU71" s="320">
        <f t="shared" si="3"/>
        <v>0</v>
      </c>
      <c r="AV71" s="320">
        <f t="shared" si="3"/>
        <v>0</v>
      </c>
      <c r="AW71" s="320">
        <f t="shared" si="3"/>
        <v>0</v>
      </c>
      <c r="AX71" s="320">
        <f t="shared" si="3"/>
        <v>0</v>
      </c>
      <c r="AY71" s="320">
        <f t="shared" si="3"/>
        <v>0</v>
      </c>
      <c r="AZ71" s="320">
        <f t="shared" si="3"/>
        <v>0</v>
      </c>
      <c r="BA71" s="320">
        <f t="shared" si="3"/>
        <v>0</v>
      </c>
      <c r="BB71" s="320">
        <f t="shared" si="3"/>
        <v>3</v>
      </c>
      <c r="BC71" s="321"/>
      <c r="BD71" s="321"/>
      <c r="BE71" s="321"/>
      <c r="BF71" s="321"/>
      <c r="BG71" s="321"/>
      <c r="BH71" s="321"/>
    </row>
    <row r="72" spans="1:60" hidden="1" x14ac:dyDescent="0.2">
      <c r="A72" s="322" t="s">
        <v>693</v>
      </c>
      <c r="B72" s="323">
        <v>29</v>
      </c>
      <c r="C72" s="324"/>
      <c r="D72" s="324">
        <v>0</v>
      </c>
      <c r="E72" s="324">
        <v>9</v>
      </c>
      <c r="F72" s="324">
        <v>2</v>
      </c>
      <c r="G72" s="324">
        <v>13</v>
      </c>
      <c r="H72" s="324">
        <v>11</v>
      </c>
      <c r="I72" s="324">
        <v>18</v>
      </c>
      <c r="J72" s="324">
        <v>11</v>
      </c>
      <c r="K72" s="324">
        <v>0</v>
      </c>
      <c r="L72" s="324">
        <v>0</v>
      </c>
      <c r="M72" s="324">
        <v>2</v>
      </c>
      <c r="N72" s="324">
        <v>0</v>
      </c>
      <c r="O72" s="324">
        <v>10</v>
      </c>
      <c r="P72" s="324">
        <v>5</v>
      </c>
      <c r="Q72" s="324">
        <v>1</v>
      </c>
      <c r="R72" s="324">
        <v>0</v>
      </c>
      <c r="S72" s="324">
        <v>0</v>
      </c>
      <c r="T72" s="324">
        <v>0</v>
      </c>
      <c r="U72" s="324">
        <v>0</v>
      </c>
      <c r="V72" s="324">
        <v>0</v>
      </c>
      <c r="W72" s="324">
        <v>0</v>
      </c>
      <c r="X72" s="324">
        <v>0</v>
      </c>
      <c r="Y72" s="324">
        <v>0</v>
      </c>
      <c r="Z72" s="324">
        <v>0</v>
      </c>
      <c r="AA72" s="324">
        <v>0</v>
      </c>
      <c r="AB72" s="325">
        <v>0</v>
      </c>
      <c r="AC72" s="325">
        <v>0</v>
      </c>
      <c r="AD72" s="325">
        <v>0</v>
      </c>
      <c r="AE72" s="325">
        <v>0</v>
      </c>
      <c r="AF72" s="325">
        <v>0</v>
      </c>
      <c r="AG72" s="325">
        <v>0</v>
      </c>
      <c r="AH72" s="325">
        <v>0</v>
      </c>
      <c r="AI72" s="325">
        <v>0</v>
      </c>
      <c r="AJ72" s="325">
        <v>0</v>
      </c>
      <c r="AK72" s="325">
        <v>0</v>
      </c>
      <c r="AL72" s="325">
        <v>0</v>
      </c>
      <c r="AM72" s="325">
        <v>0</v>
      </c>
      <c r="AN72" s="325">
        <v>0</v>
      </c>
      <c r="AO72" s="325">
        <v>0</v>
      </c>
      <c r="AP72" s="325">
        <v>0</v>
      </c>
      <c r="AQ72" s="325">
        <v>0</v>
      </c>
      <c r="AR72" s="325">
        <v>0</v>
      </c>
      <c r="AS72" s="325">
        <v>0</v>
      </c>
      <c r="AT72" s="325">
        <v>0</v>
      </c>
      <c r="AU72" s="325">
        <v>0</v>
      </c>
      <c r="AV72" s="325">
        <v>0</v>
      </c>
      <c r="AW72" s="325">
        <v>0</v>
      </c>
      <c r="AX72" s="325">
        <v>0</v>
      </c>
      <c r="AY72" s="325">
        <v>0</v>
      </c>
      <c r="AZ72" s="325">
        <v>0</v>
      </c>
      <c r="BA72" s="325">
        <v>0</v>
      </c>
      <c r="BB72" s="325">
        <v>2</v>
      </c>
      <c r="BC72" s="321">
        <v>0</v>
      </c>
      <c r="BD72" s="321"/>
      <c r="BE72" s="321"/>
      <c r="BF72" s="321"/>
      <c r="BG72" s="321"/>
      <c r="BH72" s="321"/>
    </row>
    <row r="73" spans="1:60" ht="45" hidden="1" x14ac:dyDescent="0.25">
      <c r="A73" s="322" t="s">
        <v>694</v>
      </c>
      <c r="B73" s="323">
        <v>18</v>
      </c>
      <c r="C73" s="324">
        <v>7</v>
      </c>
      <c r="D73" s="324">
        <v>0</v>
      </c>
      <c r="E73" s="324">
        <v>2</v>
      </c>
      <c r="F73" s="324">
        <v>2</v>
      </c>
      <c r="G73" s="324">
        <v>2</v>
      </c>
      <c r="H73" s="324">
        <v>1</v>
      </c>
      <c r="I73" s="324">
        <v>1</v>
      </c>
      <c r="J73" s="324">
        <v>1</v>
      </c>
      <c r="K73" s="324"/>
      <c r="L73" s="324">
        <v>0</v>
      </c>
      <c r="M73" s="324">
        <v>1</v>
      </c>
      <c r="N73" s="324">
        <v>0</v>
      </c>
      <c r="O73" s="324">
        <v>2</v>
      </c>
      <c r="P73" s="324">
        <v>1</v>
      </c>
      <c r="Q73" s="324">
        <v>0</v>
      </c>
      <c r="R73" s="324">
        <v>0</v>
      </c>
      <c r="S73" s="324">
        <v>0</v>
      </c>
      <c r="T73" s="324">
        <v>0</v>
      </c>
      <c r="U73" s="324">
        <v>0</v>
      </c>
      <c r="V73" s="324">
        <v>0</v>
      </c>
      <c r="W73" s="324">
        <v>0</v>
      </c>
      <c r="X73" s="324">
        <v>0</v>
      </c>
      <c r="Y73" s="324">
        <v>0</v>
      </c>
      <c r="Z73" s="324">
        <v>0</v>
      </c>
      <c r="AA73" s="324">
        <v>0</v>
      </c>
      <c r="AB73" s="325">
        <v>1</v>
      </c>
      <c r="AC73" s="325">
        <v>0</v>
      </c>
      <c r="AD73" s="325">
        <v>0</v>
      </c>
      <c r="AE73" s="325">
        <v>1</v>
      </c>
      <c r="AF73" s="325">
        <v>0</v>
      </c>
      <c r="AG73" s="325">
        <v>0</v>
      </c>
      <c r="AH73" s="325">
        <v>0</v>
      </c>
      <c r="AI73" s="325">
        <v>0</v>
      </c>
      <c r="AJ73" s="325">
        <v>0</v>
      </c>
      <c r="AK73" s="325">
        <v>0</v>
      </c>
      <c r="AL73" s="325">
        <v>1</v>
      </c>
      <c r="AM73" s="325"/>
      <c r="AN73" s="325">
        <v>0</v>
      </c>
      <c r="AO73" s="325">
        <v>0</v>
      </c>
      <c r="AP73" s="325">
        <v>0</v>
      </c>
      <c r="AQ73" s="325">
        <v>0</v>
      </c>
      <c r="AR73" s="325">
        <v>0</v>
      </c>
      <c r="AS73" s="325">
        <v>0</v>
      </c>
      <c r="AT73" s="325">
        <v>0</v>
      </c>
      <c r="AU73" s="325">
        <v>0</v>
      </c>
      <c r="AV73" s="325">
        <v>0</v>
      </c>
      <c r="AW73" s="325">
        <v>0</v>
      </c>
      <c r="AX73" s="325">
        <v>0</v>
      </c>
      <c r="AY73" s="325">
        <v>0</v>
      </c>
      <c r="AZ73" s="325">
        <v>0</v>
      </c>
      <c r="BA73" s="325">
        <v>0</v>
      </c>
      <c r="BB73" s="325">
        <v>1</v>
      </c>
      <c r="BC73" s="321">
        <v>0</v>
      </c>
      <c r="BD73" s="321">
        <v>0</v>
      </c>
      <c r="BE73" s="334" t="s">
        <v>695</v>
      </c>
      <c r="BF73" s="321" t="s">
        <v>412</v>
      </c>
      <c r="BG73" s="321">
        <v>0</v>
      </c>
      <c r="BH73" s="321">
        <v>0</v>
      </c>
    </row>
    <row r="74" spans="1:60" ht="22.5" hidden="1" x14ac:dyDescent="0.2">
      <c r="A74" s="322" t="s">
        <v>696</v>
      </c>
      <c r="B74" s="323">
        <v>8</v>
      </c>
      <c r="C74" s="324">
        <v>2</v>
      </c>
      <c r="D74" s="324">
        <v>0</v>
      </c>
      <c r="E74" s="324">
        <v>0</v>
      </c>
      <c r="F74" s="324">
        <v>1</v>
      </c>
      <c r="G74" s="324">
        <v>1</v>
      </c>
      <c r="H74" s="324">
        <v>1</v>
      </c>
      <c r="I74" s="324">
        <v>1</v>
      </c>
      <c r="J74" s="324">
        <v>0</v>
      </c>
      <c r="K74" s="324">
        <v>1</v>
      </c>
      <c r="L74" s="324">
        <v>0</v>
      </c>
      <c r="M74" s="324">
        <v>0</v>
      </c>
      <c r="N74" s="324">
        <v>0</v>
      </c>
      <c r="O74" s="324">
        <v>0</v>
      </c>
      <c r="P74" s="324">
        <v>0</v>
      </c>
      <c r="Q74" s="324">
        <v>0</v>
      </c>
      <c r="R74" s="324">
        <v>0</v>
      </c>
      <c r="S74" s="324">
        <v>0</v>
      </c>
      <c r="T74" s="324">
        <v>0</v>
      </c>
      <c r="U74" s="324">
        <v>0</v>
      </c>
      <c r="V74" s="324">
        <v>0</v>
      </c>
      <c r="W74" s="324">
        <v>0</v>
      </c>
      <c r="X74" s="324">
        <v>0</v>
      </c>
      <c r="Y74" s="324">
        <v>0</v>
      </c>
      <c r="Z74" s="324">
        <v>0</v>
      </c>
      <c r="AA74" s="324">
        <v>0</v>
      </c>
      <c r="AB74" s="325">
        <v>0</v>
      </c>
      <c r="AC74" s="325">
        <v>0</v>
      </c>
      <c r="AD74" s="325">
        <v>0</v>
      </c>
      <c r="AE74" s="325">
        <v>0</v>
      </c>
      <c r="AF74" s="325">
        <v>0</v>
      </c>
      <c r="AG74" s="325">
        <v>0</v>
      </c>
      <c r="AH74" s="325">
        <v>0</v>
      </c>
      <c r="AI74" s="325">
        <v>0</v>
      </c>
      <c r="AJ74" s="325">
        <v>0</v>
      </c>
      <c r="AK74" s="325">
        <v>0</v>
      </c>
      <c r="AL74" s="325">
        <v>0</v>
      </c>
      <c r="AM74" s="325">
        <v>0</v>
      </c>
      <c r="AN74" s="325">
        <v>0</v>
      </c>
      <c r="AO74" s="325">
        <v>0</v>
      </c>
      <c r="AP74" s="325">
        <v>0</v>
      </c>
      <c r="AQ74" s="325">
        <v>0</v>
      </c>
      <c r="AR74" s="325">
        <v>0</v>
      </c>
      <c r="AS74" s="325">
        <v>0</v>
      </c>
      <c r="AT74" s="325">
        <v>0</v>
      </c>
      <c r="AU74" s="325">
        <v>0</v>
      </c>
      <c r="AV74" s="325">
        <v>0</v>
      </c>
      <c r="AW74" s="325">
        <v>0</v>
      </c>
      <c r="AX74" s="325">
        <v>0</v>
      </c>
      <c r="AY74" s="325">
        <v>0</v>
      </c>
      <c r="AZ74" s="325">
        <v>0</v>
      </c>
      <c r="BA74" s="325">
        <v>0</v>
      </c>
      <c r="BB74" s="325">
        <v>0</v>
      </c>
      <c r="BC74" s="321">
        <v>0</v>
      </c>
      <c r="BD74" s="321">
        <v>0</v>
      </c>
      <c r="BE74" s="321">
        <v>0</v>
      </c>
      <c r="BF74" s="321">
        <v>0</v>
      </c>
      <c r="BG74" s="321">
        <v>0</v>
      </c>
      <c r="BH74" s="321">
        <v>0</v>
      </c>
    </row>
    <row r="75" spans="1:60" hidden="1" x14ac:dyDescent="0.2">
      <c r="A75" s="322" t="s">
        <v>697</v>
      </c>
      <c r="B75" s="323">
        <v>16</v>
      </c>
      <c r="C75" s="324">
        <v>9</v>
      </c>
      <c r="D75" s="324">
        <v>2</v>
      </c>
      <c r="E75" s="324">
        <v>3</v>
      </c>
      <c r="F75" s="324">
        <v>3</v>
      </c>
      <c r="G75" s="324">
        <v>3</v>
      </c>
      <c r="H75" s="324">
        <v>7</v>
      </c>
      <c r="I75" s="324">
        <v>0</v>
      </c>
      <c r="J75" s="324">
        <v>2</v>
      </c>
      <c r="K75" s="324">
        <v>2</v>
      </c>
      <c r="L75" s="324">
        <v>0</v>
      </c>
      <c r="M75" s="324">
        <v>0</v>
      </c>
      <c r="N75" s="324">
        <v>0</v>
      </c>
      <c r="O75" s="324">
        <v>2</v>
      </c>
      <c r="P75" s="324">
        <v>2</v>
      </c>
      <c r="Q75" s="324">
        <v>0</v>
      </c>
      <c r="R75" s="324">
        <v>0</v>
      </c>
      <c r="S75" s="324">
        <v>0</v>
      </c>
      <c r="T75" s="335">
        <v>0</v>
      </c>
      <c r="U75" s="324">
        <v>0</v>
      </c>
      <c r="V75" s="324">
        <v>0</v>
      </c>
      <c r="W75" s="324">
        <v>0</v>
      </c>
      <c r="X75" s="324">
        <v>1</v>
      </c>
      <c r="Y75" s="324">
        <v>1</v>
      </c>
      <c r="Z75" s="324">
        <v>0</v>
      </c>
      <c r="AA75" s="324">
        <v>0</v>
      </c>
      <c r="AB75" s="325">
        <v>0</v>
      </c>
      <c r="AC75" s="325">
        <v>0</v>
      </c>
      <c r="AD75" s="325">
        <v>0</v>
      </c>
      <c r="AE75" s="325">
        <v>0</v>
      </c>
      <c r="AF75" s="325">
        <v>0</v>
      </c>
      <c r="AG75" s="325">
        <v>0</v>
      </c>
      <c r="AH75" s="325">
        <v>0</v>
      </c>
      <c r="AI75" s="325">
        <v>0</v>
      </c>
      <c r="AJ75" s="325">
        <v>0</v>
      </c>
      <c r="AK75" s="325">
        <v>0</v>
      </c>
      <c r="AL75" s="325">
        <v>0</v>
      </c>
      <c r="AM75" s="325">
        <v>0</v>
      </c>
      <c r="AN75" s="325">
        <v>0</v>
      </c>
      <c r="AO75" s="325">
        <v>0</v>
      </c>
      <c r="AP75" s="325">
        <v>0</v>
      </c>
      <c r="AQ75" s="325">
        <v>0</v>
      </c>
      <c r="AR75" s="325">
        <v>0</v>
      </c>
      <c r="AS75" s="325">
        <v>0</v>
      </c>
      <c r="AT75" s="325">
        <v>0</v>
      </c>
      <c r="AU75" s="325">
        <v>0</v>
      </c>
      <c r="AV75" s="325">
        <v>0</v>
      </c>
      <c r="AW75" s="325">
        <v>0</v>
      </c>
      <c r="AX75" s="325">
        <v>0</v>
      </c>
      <c r="AY75" s="325">
        <v>0</v>
      </c>
      <c r="AZ75" s="325">
        <v>0</v>
      </c>
      <c r="BA75" s="325">
        <v>0</v>
      </c>
      <c r="BB75" s="325">
        <v>0</v>
      </c>
      <c r="BC75" s="321">
        <v>0</v>
      </c>
      <c r="BD75" s="321">
        <v>0</v>
      </c>
      <c r="BE75" s="321">
        <v>0</v>
      </c>
      <c r="BF75" s="321">
        <v>0</v>
      </c>
      <c r="BG75" s="321">
        <v>0</v>
      </c>
      <c r="BH75" s="321">
        <v>1300</v>
      </c>
    </row>
    <row r="76" spans="1:60" hidden="1" x14ac:dyDescent="0.2">
      <c r="A76" s="322" t="s">
        <v>698</v>
      </c>
      <c r="B76" s="323">
        <v>25</v>
      </c>
      <c r="C76" s="324">
        <v>8</v>
      </c>
      <c r="D76" s="324">
        <v>0</v>
      </c>
      <c r="E76" s="324">
        <v>4</v>
      </c>
      <c r="F76" s="324">
        <v>1</v>
      </c>
      <c r="G76" s="324">
        <v>0</v>
      </c>
      <c r="H76" s="324">
        <v>5</v>
      </c>
      <c r="I76" s="324">
        <v>3</v>
      </c>
      <c r="J76" s="324">
        <v>0</v>
      </c>
      <c r="K76" s="324">
        <v>1</v>
      </c>
      <c r="L76" s="324">
        <v>0</v>
      </c>
      <c r="M76" s="324">
        <v>0</v>
      </c>
      <c r="N76" s="324">
        <v>0</v>
      </c>
      <c r="O76" s="324">
        <v>1</v>
      </c>
      <c r="P76" s="324">
        <v>4</v>
      </c>
      <c r="Q76" s="324">
        <v>0</v>
      </c>
      <c r="R76" s="324">
        <v>0</v>
      </c>
      <c r="S76" s="324">
        <v>0</v>
      </c>
      <c r="T76" s="324">
        <v>0</v>
      </c>
      <c r="U76" s="324">
        <v>0</v>
      </c>
      <c r="V76" s="324">
        <v>0</v>
      </c>
      <c r="W76" s="324">
        <v>0</v>
      </c>
      <c r="X76" s="324">
        <v>2</v>
      </c>
      <c r="Y76" s="324">
        <v>3</v>
      </c>
      <c r="Z76" s="324">
        <v>0</v>
      </c>
      <c r="AA76" s="324">
        <v>0</v>
      </c>
      <c r="AB76" s="325">
        <v>0</v>
      </c>
      <c r="AC76" s="325">
        <v>0</v>
      </c>
      <c r="AD76" s="325">
        <v>0</v>
      </c>
      <c r="AE76" s="325">
        <v>0</v>
      </c>
      <c r="AF76" s="325">
        <v>0</v>
      </c>
      <c r="AG76" s="325">
        <v>0</v>
      </c>
      <c r="AH76" s="325">
        <v>0</v>
      </c>
      <c r="AI76" s="325">
        <v>0</v>
      </c>
      <c r="AJ76" s="325">
        <v>0</v>
      </c>
      <c r="AK76" s="325">
        <v>0</v>
      </c>
      <c r="AL76" s="325">
        <v>0</v>
      </c>
      <c r="AM76" s="325">
        <v>0</v>
      </c>
      <c r="AN76" s="325">
        <v>0</v>
      </c>
      <c r="AO76" s="325">
        <v>0</v>
      </c>
      <c r="AP76" s="325">
        <v>0</v>
      </c>
      <c r="AQ76" s="325">
        <v>0</v>
      </c>
      <c r="AR76" s="325">
        <v>0</v>
      </c>
      <c r="AS76" s="325">
        <v>0</v>
      </c>
      <c r="AT76" s="325">
        <v>0</v>
      </c>
      <c r="AU76" s="325">
        <v>0</v>
      </c>
      <c r="AV76" s="325">
        <v>0</v>
      </c>
      <c r="AW76" s="325">
        <v>0</v>
      </c>
      <c r="AX76" s="325">
        <v>0</v>
      </c>
      <c r="AY76" s="325">
        <v>0</v>
      </c>
      <c r="AZ76" s="325">
        <v>0</v>
      </c>
      <c r="BA76" s="325">
        <v>0</v>
      </c>
      <c r="BB76" s="325">
        <v>0</v>
      </c>
      <c r="BC76" s="321">
        <v>0</v>
      </c>
      <c r="BD76" s="321">
        <v>0</v>
      </c>
      <c r="BE76" s="321">
        <v>0</v>
      </c>
      <c r="BF76" s="321">
        <v>0</v>
      </c>
      <c r="BG76" s="321">
        <v>0</v>
      </c>
      <c r="BH76" s="321">
        <v>0</v>
      </c>
    </row>
    <row r="77" spans="1:60" hidden="1" x14ac:dyDescent="0.2">
      <c r="A77" s="322" t="s">
        <v>699</v>
      </c>
      <c r="B77" s="323">
        <v>8</v>
      </c>
      <c r="C77" s="324">
        <v>0</v>
      </c>
      <c r="D77" s="324">
        <v>0</v>
      </c>
      <c r="E77" s="324">
        <v>0</v>
      </c>
      <c r="F77" s="324">
        <v>0</v>
      </c>
      <c r="G77" s="324">
        <v>0</v>
      </c>
      <c r="H77" s="324">
        <v>0</v>
      </c>
      <c r="I77" s="324">
        <v>0</v>
      </c>
      <c r="J77" s="324">
        <v>0</v>
      </c>
      <c r="K77" s="324">
        <v>0</v>
      </c>
      <c r="L77" s="324">
        <v>0</v>
      </c>
      <c r="M77" s="324">
        <v>0</v>
      </c>
      <c r="N77" s="324">
        <v>0</v>
      </c>
      <c r="O77" s="324">
        <v>0</v>
      </c>
      <c r="P77" s="324">
        <v>0</v>
      </c>
      <c r="Q77" s="324">
        <v>0</v>
      </c>
      <c r="R77" s="324">
        <v>0</v>
      </c>
      <c r="S77" s="324">
        <v>0</v>
      </c>
      <c r="T77" s="324">
        <v>0</v>
      </c>
      <c r="U77" s="324">
        <v>0</v>
      </c>
      <c r="V77" s="324">
        <v>0</v>
      </c>
      <c r="W77" s="324">
        <v>0</v>
      </c>
      <c r="X77" s="324">
        <v>0</v>
      </c>
      <c r="Y77" s="324">
        <v>0</v>
      </c>
      <c r="Z77" s="324">
        <v>0</v>
      </c>
      <c r="AA77" s="324">
        <v>0</v>
      </c>
      <c r="AB77" s="325">
        <v>0</v>
      </c>
      <c r="AC77" s="325">
        <v>0</v>
      </c>
      <c r="AD77" s="325">
        <v>0</v>
      </c>
      <c r="AE77" s="325">
        <v>0</v>
      </c>
      <c r="AF77" s="325">
        <v>0</v>
      </c>
      <c r="AG77" s="325">
        <v>0</v>
      </c>
      <c r="AH77" s="325">
        <v>0</v>
      </c>
      <c r="AI77" s="325">
        <v>0</v>
      </c>
      <c r="AJ77" s="325">
        <v>0</v>
      </c>
      <c r="AK77" s="325">
        <v>0</v>
      </c>
      <c r="AL77" s="325">
        <v>0</v>
      </c>
      <c r="AM77" s="325">
        <v>0</v>
      </c>
      <c r="AN77" s="325">
        <v>0</v>
      </c>
      <c r="AO77" s="325">
        <v>0</v>
      </c>
      <c r="AP77" s="325">
        <v>0</v>
      </c>
      <c r="AQ77" s="325">
        <v>0</v>
      </c>
      <c r="AR77" s="325">
        <v>0</v>
      </c>
      <c r="AS77" s="325">
        <v>0</v>
      </c>
      <c r="AT77" s="325">
        <v>0</v>
      </c>
      <c r="AU77" s="325">
        <v>0</v>
      </c>
      <c r="AV77" s="325">
        <v>0</v>
      </c>
      <c r="AW77" s="325">
        <v>0</v>
      </c>
      <c r="AX77" s="325">
        <v>0</v>
      </c>
      <c r="AY77" s="325">
        <v>0</v>
      </c>
      <c r="AZ77" s="325">
        <v>0</v>
      </c>
      <c r="BA77" s="325">
        <v>0</v>
      </c>
      <c r="BB77" s="325">
        <v>0</v>
      </c>
      <c r="BC77" s="321">
        <v>0</v>
      </c>
      <c r="BD77" s="321">
        <v>0</v>
      </c>
      <c r="BE77" s="321">
        <v>0</v>
      </c>
      <c r="BF77" s="321">
        <v>0</v>
      </c>
      <c r="BG77" s="321">
        <v>0</v>
      </c>
      <c r="BH77" s="321">
        <v>0</v>
      </c>
    </row>
    <row r="78" spans="1:60" hidden="1" x14ac:dyDescent="0.2">
      <c r="A78" s="336" t="s">
        <v>700</v>
      </c>
      <c r="B78" s="337">
        <v>10</v>
      </c>
      <c r="C78" s="338">
        <v>0</v>
      </c>
      <c r="D78" s="338">
        <v>0</v>
      </c>
      <c r="E78" s="338">
        <v>0</v>
      </c>
      <c r="F78" s="338">
        <v>0</v>
      </c>
      <c r="G78" s="338">
        <v>0</v>
      </c>
      <c r="H78" s="338">
        <v>0</v>
      </c>
      <c r="I78" s="338">
        <v>0</v>
      </c>
      <c r="J78" s="338">
        <v>0</v>
      </c>
      <c r="K78" s="338">
        <v>0</v>
      </c>
      <c r="L78" s="338">
        <v>0</v>
      </c>
      <c r="M78" s="338">
        <v>0</v>
      </c>
      <c r="N78" s="338">
        <v>0</v>
      </c>
      <c r="O78" s="338">
        <v>0</v>
      </c>
      <c r="P78" s="338">
        <v>0</v>
      </c>
      <c r="Q78" s="338">
        <v>0</v>
      </c>
      <c r="R78" s="338">
        <v>0</v>
      </c>
      <c r="S78" s="338">
        <v>0</v>
      </c>
      <c r="T78" s="338">
        <v>0</v>
      </c>
      <c r="U78" s="338">
        <v>0</v>
      </c>
      <c r="V78" s="338">
        <v>0</v>
      </c>
      <c r="W78" s="338">
        <v>0</v>
      </c>
      <c r="X78" s="338">
        <v>0</v>
      </c>
      <c r="Y78" s="338">
        <v>0</v>
      </c>
      <c r="Z78" s="338">
        <v>0</v>
      </c>
      <c r="AA78" s="338">
        <v>0</v>
      </c>
      <c r="AB78" s="338">
        <v>0</v>
      </c>
      <c r="AC78" s="338">
        <v>0</v>
      </c>
      <c r="AD78" s="338">
        <v>0</v>
      </c>
      <c r="AE78" s="338">
        <v>0</v>
      </c>
      <c r="AF78" s="338">
        <v>0</v>
      </c>
      <c r="AG78" s="338">
        <v>0</v>
      </c>
      <c r="AH78" s="338">
        <v>0</v>
      </c>
      <c r="AI78" s="338">
        <v>0</v>
      </c>
      <c r="AJ78" s="338">
        <v>0</v>
      </c>
      <c r="AK78" s="338">
        <v>0</v>
      </c>
      <c r="AL78" s="338">
        <v>0</v>
      </c>
      <c r="AM78" s="338">
        <v>0</v>
      </c>
      <c r="AN78" s="338">
        <v>0</v>
      </c>
      <c r="AO78" s="338">
        <v>0</v>
      </c>
      <c r="AP78" s="338">
        <v>0</v>
      </c>
      <c r="AQ78" s="338">
        <v>0</v>
      </c>
      <c r="AR78" s="338">
        <v>0</v>
      </c>
      <c r="AS78" s="338">
        <v>0</v>
      </c>
      <c r="AT78" s="338">
        <v>0</v>
      </c>
      <c r="AU78" s="338">
        <v>0</v>
      </c>
      <c r="AV78" s="338">
        <v>0</v>
      </c>
      <c r="AW78" s="338">
        <v>0</v>
      </c>
      <c r="AX78" s="338">
        <v>0</v>
      </c>
      <c r="AY78" s="338">
        <v>0</v>
      </c>
      <c r="AZ78" s="338">
        <v>0</v>
      </c>
      <c r="BA78" s="338">
        <v>0</v>
      </c>
      <c r="BB78" s="338">
        <v>0</v>
      </c>
      <c r="BC78" s="339"/>
      <c r="BD78" s="339"/>
      <c r="BE78" s="339"/>
      <c r="BF78" s="339"/>
      <c r="BG78" s="339"/>
      <c r="BH78" s="339"/>
    </row>
    <row r="79" spans="1:60" hidden="1" x14ac:dyDescent="0.2">
      <c r="A79" s="336" t="s">
        <v>701</v>
      </c>
      <c r="B79" s="337">
        <v>5</v>
      </c>
      <c r="C79" s="338"/>
      <c r="D79" s="338">
        <v>0</v>
      </c>
      <c r="E79" s="338">
        <v>0</v>
      </c>
      <c r="F79" s="338">
        <v>0</v>
      </c>
      <c r="G79" s="338"/>
      <c r="H79" s="338"/>
      <c r="I79" s="340"/>
      <c r="J79" s="340"/>
      <c r="K79" s="340">
        <v>0</v>
      </c>
      <c r="L79" s="340"/>
      <c r="M79" s="340"/>
      <c r="N79" s="340">
        <v>0</v>
      </c>
      <c r="O79" s="340"/>
      <c r="P79" s="340"/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1"/>
      <c r="AC79" s="341"/>
      <c r="AD79" s="341"/>
      <c r="AE79" s="341"/>
      <c r="AF79" s="341"/>
      <c r="AG79" s="341"/>
      <c r="AH79" s="341"/>
      <c r="AI79" s="341"/>
      <c r="AJ79" s="341"/>
      <c r="AK79" s="341"/>
      <c r="AL79" s="341"/>
      <c r="AM79" s="341"/>
      <c r="AN79" s="341"/>
      <c r="AO79" s="341"/>
      <c r="AP79" s="341"/>
      <c r="AQ79" s="341"/>
      <c r="AR79" s="341"/>
      <c r="AS79" s="341"/>
      <c r="AT79" s="341"/>
      <c r="AU79" s="341"/>
      <c r="AV79" s="341"/>
      <c r="AW79" s="341"/>
      <c r="AX79" s="341"/>
      <c r="AY79" s="341"/>
      <c r="AZ79" s="341"/>
      <c r="BA79" s="341"/>
      <c r="BB79" s="341"/>
      <c r="BC79" s="339"/>
      <c r="BD79" s="339"/>
      <c r="BE79" s="339"/>
      <c r="BF79" s="339"/>
      <c r="BG79" s="339"/>
      <c r="BH79" s="339"/>
    </row>
    <row r="80" spans="1:60" x14ac:dyDescent="0.2">
      <c r="A80" s="342" t="s">
        <v>93</v>
      </c>
      <c r="B80" s="320" t="e">
        <f t="shared" ref="B80:AG80" si="4">B71+B47+B10</f>
        <v>#REF!</v>
      </c>
      <c r="C80" s="320" t="e">
        <f t="shared" si="4"/>
        <v>#REF!</v>
      </c>
      <c r="D80" s="320" t="e">
        <f t="shared" si="4"/>
        <v>#REF!</v>
      </c>
      <c r="E80" s="320" t="e">
        <f t="shared" si="4"/>
        <v>#REF!</v>
      </c>
      <c r="F80" s="320" t="e">
        <f t="shared" si="4"/>
        <v>#REF!</v>
      </c>
      <c r="G80" s="320" t="e">
        <f t="shared" si="4"/>
        <v>#REF!</v>
      </c>
      <c r="H80" s="320" t="e">
        <f t="shared" si="4"/>
        <v>#REF!</v>
      </c>
      <c r="I80" s="320" t="e">
        <f t="shared" si="4"/>
        <v>#REF!</v>
      </c>
      <c r="J80" s="320" t="e">
        <f t="shared" si="4"/>
        <v>#REF!</v>
      </c>
      <c r="K80" s="320" t="e">
        <f t="shared" si="4"/>
        <v>#REF!</v>
      </c>
      <c r="L80" s="320" t="e">
        <f t="shared" si="4"/>
        <v>#REF!</v>
      </c>
      <c r="M80" s="320" t="e">
        <f t="shared" si="4"/>
        <v>#REF!</v>
      </c>
      <c r="N80" s="320" t="e">
        <f t="shared" si="4"/>
        <v>#REF!</v>
      </c>
      <c r="O80" s="320" t="e">
        <f t="shared" si="4"/>
        <v>#REF!</v>
      </c>
      <c r="P80" s="320" t="e">
        <f t="shared" si="4"/>
        <v>#REF!</v>
      </c>
      <c r="Q80" s="320" t="e">
        <f t="shared" si="4"/>
        <v>#REF!</v>
      </c>
      <c r="R80" s="320" t="e">
        <f t="shared" si="4"/>
        <v>#REF!</v>
      </c>
      <c r="S80" s="320" t="e">
        <f t="shared" si="4"/>
        <v>#REF!</v>
      </c>
      <c r="T80" s="320" t="e">
        <f t="shared" si="4"/>
        <v>#REF!</v>
      </c>
      <c r="U80" s="320" t="e">
        <f t="shared" si="4"/>
        <v>#REF!</v>
      </c>
      <c r="V80" s="320" t="e">
        <f t="shared" si="4"/>
        <v>#REF!</v>
      </c>
      <c r="W80" s="320" t="e">
        <f t="shared" si="4"/>
        <v>#REF!</v>
      </c>
      <c r="X80" s="320" t="e">
        <f t="shared" si="4"/>
        <v>#REF!</v>
      </c>
      <c r="Y80" s="320" t="e">
        <f t="shared" si="4"/>
        <v>#REF!</v>
      </c>
      <c r="Z80" s="320" t="e">
        <f t="shared" si="4"/>
        <v>#REF!</v>
      </c>
      <c r="AA80" s="320" t="e">
        <f t="shared" si="4"/>
        <v>#REF!</v>
      </c>
      <c r="AB80" s="320" t="e">
        <f t="shared" si="4"/>
        <v>#REF!</v>
      </c>
      <c r="AC80" s="320" t="e">
        <f t="shared" si="4"/>
        <v>#REF!</v>
      </c>
      <c r="AD80" s="320" t="e">
        <f t="shared" si="4"/>
        <v>#REF!</v>
      </c>
      <c r="AE80" s="320" t="e">
        <f t="shared" si="4"/>
        <v>#REF!</v>
      </c>
      <c r="AF80" s="320" t="e">
        <f t="shared" si="4"/>
        <v>#REF!</v>
      </c>
      <c r="AG80" s="320" t="e">
        <f t="shared" si="4"/>
        <v>#REF!</v>
      </c>
      <c r="AH80" s="320" t="e">
        <f t="shared" ref="AH80:BB80" si="5">AH71+AH47+AH10</f>
        <v>#REF!</v>
      </c>
      <c r="AI80" s="320" t="e">
        <f t="shared" si="5"/>
        <v>#REF!</v>
      </c>
      <c r="AJ80" s="320" t="e">
        <f t="shared" si="5"/>
        <v>#REF!</v>
      </c>
      <c r="AK80" s="320" t="e">
        <f t="shared" si="5"/>
        <v>#REF!</v>
      </c>
      <c r="AL80" s="320" t="e">
        <f t="shared" si="5"/>
        <v>#REF!</v>
      </c>
      <c r="AM80" s="320" t="e">
        <f t="shared" si="5"/>
        <v>#REF!</v>
      </c>
      <c r="AN80" s="320" t="e">
        <f t="shared" si="5"/>
        <v>#REF!</v>
      </c>
      <c r="AO80" s="320" t="e">
        <f t="shared" si="5"/>
        <v>#REF!</v>
      </c>
      <c r="AP80" s="320" t="e">
        <f t="shared" si="5"/>
        <v>#REF!</v>
      </c>
      <c r="AQ80" s="320" t="e">
        <f t="shared" si="5"/>
        <v>#REF!</v>
      </c>
      <c r="AR80" s="320" t="e">
        <f t="shared" si="5"/>
        <v>#REF!</v>
      </c>
      <c r="AS80" s="320" t="e">
        <f t="shared" si="5"/>
        <v>#REF!</v>
      </c>
      <c r="AT80" s="320" t="e">
        <f t="shared" si="5"/>
        <v>#REF!</v>
      </c>
      <c r="AU80" s="320" t="e">
        <f t="shared" si="5"/>
        <v>#REF!</v>
      </c>
      <c r="AV80" s="320" t="e">
        <f t="shared" si="5"/>
        <v>#REF!</v>
      </c>
      <c r="AW80" s="320" t="e">
        <f t="shared" si="5"/>
        <v>#REF!</v>
      </c>
      <c r="AX80" s="320" t="e">
        <f t="shared" si="5"/>
        <v>#REF!</v>
      </c>
      <c r="AY80" s="320" t="e">
        <f t="shared" si="5"/>
        <v>#REF!</v>
      </c>
      <c r="AZ80" s="320" t="e">
        <f t="shared" si="5"/>
        <v>#REF!</v>
      </c>
      <c r="BA80" s="320" t="e">
        <f t="shared" si="5"/>
        <v>#REF!</v>
      </c>
      <c r="BB80" s="320" t="e">
        <f t="shared" si="5"/>
        <v>#REF!</v>
      </c>
      <c r="BC80" s="321"/>
      <c r="BD80" s="321"/>
      <c r="BE80" s="321"/>
      <c r="BF80" s="321"/>
      <c r="BG80" s="321"/>
      <c r="BH80" s="321"/>
    </row>
    <row r="81" spans="1:60" x14ac:dyDescent="0.2">
      <c r="A81" s="343"/>
      <c r="B81" s="343"/>
      <c r="C81" s="343"/>
      <c r="D81" s="343"/>
      <c r="E81" s="343"/>
      <c r="F81" s="343"/>
      <c r="G81" s="343"/>
      <c r="H81" s="343"/>
      <c r="I81" s="344"/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5"/>
      <c r="AS81" s="345"/>
      <c r="AT81" s="345"/>
      <c r="AU81" s="345"/>
      <c r="AV81" s="345"/>
      <c r="AW81" s="345"/>
      <c r="AX81" s="345"/>
      <c r="AY81" s="345"/>
      <c r="AZ81" s="345"/>
      <c r="BA81" s="345"/>
      <c r="BB81" s="345"/>
      <c r="BC81" s="345"/>
      <c r="BD81" s="345"/>
      <c r="BE81" s="345"/>
      <c r="BF81" s="345"/>
      <c r="BG81" s="345"/>
      <c r="BH81" s="345"/>
    </row>
    <row r="82" spans="1:60" x14ac:dyDescent="0.2">
      <c r="A82" s="346"/>
      <c r="B82" s="346"/>
      <c r="C82" s="346"/>
      <c r="D82" s="346"/>
      <c r="E82" s="346"/>
      <c r="F82" s="346"/>
      <c r="G82" s="346"/>
      <c r="H82" s="346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47"/>
      <c r="AA82" s="347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281"/>
    </row>
    <row r="83" spans="1:60" x14ac:dyDescent="0.2">
      <c r="A83" s="514" t="s">
        <v>94</v>
      </c>
      <c r="B83" s="514"/>
      <c r="C83" s="348"/>
      <c r="D83" s="348"/>
      <c r="E83" s="349" t="s">
        <v>95</v>
      </c>
      <c r="F83" s="349" t="s">
        <v>95</v>
      </c>
      <c r="G83" s="349" t="s">
        <v>95</v>
      </c>
      <c r="H83" s="349" t="s">
        <v>95</v>
      </c>
      <c r="I83" s="347"/>
      <c r="J83" s="347"/>
      <c r="K83" s="347"/>
      <c r="L83" s="347"/>
      <c r="M83" s="347"/>
      <c r="N83" s="347"/>
      <c r="O83" s="347"/>
      <c r="P83" s="347"/>
      <c r="Q83" s="347"/>
      <c r="R83" s="347"/>
      <c r="S83" s="347"/>
      <c r="T83" s="347"/>
      <c r="U83" s="347"/>
      <c r="V83" s="347"/>
      <c r="W83" s="347"/>
      <c r="X83" s="347"/>
      <c r="Y83" s="347"/>
      <c r="Z83" s="347"/>
      <c r="AA83" s="347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  <c r="BH83" s="281"/>
    </row>
    <row r="84" spans="1:60" x14ac:dyDescent="0.2">
      <c r="A84" s="348"/>
      <c r="B84" s="348"/>
      <c r="C84" s="348"/>
      <c r="D84" s="348"/>
      <c r="E84" s="455" t="s">
        <v>96</v>
      </c>
      <c r="F84" s="455"/>
      <c r="G84" s="455"/>
      <c r="H84" s="455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347"/>
      <c r="T84" s="347"/>
      <c r="U84" s="347"/>
      <c r="V84" s="347"/>
      <c r="W84" s="347"/>
      <c r="X84" s="347"/>
      <c r="Y84" s="347"/>
      <c r="Z84" s="347"/>
      <c r="AA84" s="347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81"/>
    </row>
    <row r="85" spans="1:60" x14ac:dyDescent="0.2">
      <c r="A85" s="515" t="s">
        <v>95</v>
      </c>
      <c r="B85" s="515"/>
      <c r="C85" s="515"/>
      <c r="D85" s="515"/>
      <c r="E85" s="515"/>
      <c r="F85" s="515"/>
      <c r="G85" s="515"/>
      <c r="H85" s="515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281"/>
    </row>
    <row r="86" spans="1:60" x14ac:dyDescent="0.2">
      <c r="A86" s="455" t="s">
        <v>97</v>
      </c>
      <c r="B86" s="455"/>
      <c r="C86" s="455"/>
      <c r="D86" s="455"/>
      <c r="E86" s="455"/>
      <c r="F86" s="455"/>
      <c r="G86" s="350"/>
      <c r="H86" s="350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281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  <c r="AW86" s="281"/>
      <c r="AX86" s="281"/>
      <c r="AY86" s="281"/>
      <c r="AZ86" s="281"/>
      <c r="BA86" s="281"/>
      <c r="BB86" s="281"/>
      <c r="BC86" s="281"/>
      <c r="BD86" s="281"/>
      <c r="BE86" s="281"/>
      <c r="BF86" s="281"/>
      <c r="BG86" s="281"/>
      <c r="BH86" s="281"/>
    </row>
    <row r="87" spans="1:60" x14ac:dyDescent="0.2">
      <c r="A87" s="351"/>
      <c r="B87" s="351"/>
      <c r="C87" s="351"/>
      <c r="D87" s="351"/>
      <c r="E87" s="351"/>
      <c r="F87" s="351"/>
      <c r="G87" s="351"/>
      <c r="H87" s="35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81"/>
      <c r="BH87" s="281"/>
    </row>
    <row r="88" spans="1:60" x14ac:dyDescent="0.2">
      <c r="A88" s="351"/>
      <c r="B88" s="351"/>
      <c r="C88" s="351"/>
      <c r="D88" s="351"/>
      <c r="E88" s="351"/>
      <c r="F88" s="351"/>
      <c r="G88" s="351"/>
      <c r="H88" s="35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281"/>
    </row>
    <row r="89" spans="1:60" x14ac:dyDescent="0.2">
      <c r="A89" s="351"/>
      <c r="B89" s="351"/>
      <c r="C89" s="351"/>
      <c r="D89" s="351"/>
      <c r="E89" s="351"/>
      <c r="F89" s="351"/>
      <c r="G89" s="351"/>
      <c r="H89" s="35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1"/>
      <c r="AK89" s="281"/>
      <c r="AL89" s="281"/>
      <c r="AM89" s="281"/>
      <c r="AN89" s="281"/>
      <c r="AO89" s="281"/>
      <c r="AP89" s="281"/>
      <c r="AQ89" s="281"/>
      <c r="AR89" s="281"/>
      <c r="AS89" s="281"/>
      <c r="AT89" s="281"/>
      <c r="AU89" s="281"/>
      <c r="AV89" s="281"/>
      <c r="AW89" s="281"/>
      <c r="AX89" s="281"/>
      <c r="AY89" s="281"/>
      <c r="AZ89" s="281"/>
      <c r="BA89" s="281"/>
      <c r="BB89" s="281"/>
      <c r="BC89" s="281"/>
      <c r="BD89" s="281"/>
      <c r="BE89" s="281"/>
      <c r="BF89" s="281"/>
      <c r="BG89" s="281"/>
      <c r="BH89" s="281"/>
    </row>
    <row r="90" spans="1:60" x14ac:dyDescent="0.2">
      <c r="A90" s="352"/>
      <c r="B90" s="352"/>
      <c r="C90" s="352"/>
      <c r="D90" s="352"/>
      <c r="E90" s="352"/>
      <c r="F90" s="352"/>
      <c r="G90" s="352"/>
      <c r="H90" s="352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81"/>
      <c r="BH90" s="281"/>
    </row>
    <row r="91" spans="1:60" x14ac:dyDescent="0.2">
      <c r="A91" s="352"/>
      <c r="B91" s="352"/>
      <c r="C91" s="352"/>
      <c r="D91" s="352"/>
      <c r="E91" s="352"/>
      <c r="F91" s="352"/>
      <c r="G91" s="352"/>
      <c r="H91" s="352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281"/>
      <c r="BE91" s="281"/>
      <c r="BF91" s="281"/>
      <c r="BG91" s="281"/>
      <c r="BH91" s="281"/>
    </row>
  </sheetData>
  <mergeCells count="65">
    <mergeCell ref="A83:B83"/>
    <mergeCell ref="E84:H84"/>
    <mergeCell ref="A85:H85"/>
    <mergeCell ref="A86:F86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7" r:id="rId1" xr:uid="{00000000-0004-0000-1200-000000000000}"/>
    <hyperlink ref="BD17" r:id="rId2" xr:uid="{00000000-0004-0000-1200-000001000000}"/>
    <hyperlink ref="BE17" r:id="rId3" xr:uid="{00000000-0004-0000-1200-000002000000}"/>
    <hyperlink ref="BC18" r:id="rId4" xr:uid="{00000000-0004-0000-1200-000003000000}"/>
    <hyperlink ref="BE18" r:id="rId5" xr:uid="{00000000-0004-0000-1200-000004000000}"/>
    <hyperlink ref="BC21" r:id="rId6" xr:uid="{00000000-0004-0000-1200-000005000000}"/>
    <hyperlink ref="BC23" r:id="rId7" xr:uid="{00000000-0004-0000-1200-000006000000}"/>
    <hyperlink ref="BE23" r:id="rId8" xr:uid="{00000000-0004-0000-1200-000007000000}"/>
    <hyperlink ref="BE27" r:id="rId9" location="include207870" xr:uid="{00000000-0004-0000-1200-000008000000}"/>
    <hyperlink ref="BE30" r:id="rId10" xr:uid="{00000000-0004-0000-1200-000009000000}"/>
    <hyperlink ref="BC40" r:id="rId11" display="http://tom-rasschool.edu.tomsk.ru/deyatelnost-shkolyi/" xr:uid="{00000000-0004-0000-1200-00000A000000}"/>
    <hyperlink ref="BD40" r:id="rId12" display="http://tom-rasschool.edu.tomsk.ru/deyatelnost-shkolyi/" xr:uid="{00000000-0004-0000-1200-00000B000000}"/>
    <hyperlink ref="BE40" r:id="rId13" xr:uid="{00000000-0004-0000-1200-00000C000000}"/>
    <hyperlink ref="BC49" r:id="rId14" xr:uid="{00000000-0004-0000-1200-00000D000000}"/>
    <hyperlink ref="BE49" r:id="rId15" xr:uid="{00000000-0004-0000-1200-00000E000000}"/>
    <hyperlink ref="BE54" r:id="rId16" xr:uid="{00000000-0004-0000-1200-00000F000000}"/>
    <hyperlink ref="BC64" r:id="rId17" xr:uid="{00000000-0004-0000-1200-000010000000}"/>
    <hyperlink ref="BC65" r:id="rId18" display="https://vk.com/doc-186444609_628382370" xr:uid="{00000000-0004-0000-1200-000011000000}"/>
    <hyperlink ref="BE65" r:id="rId19" xr:uid="{00000000-0004-0000-1200-000012000000}"/>
    <hyperlink ref="BE73" r:id="rId20" xr:uid="{00000000-0004-0000-1200-000013000000}"/>
  </hyperlinks>
  <pageMargins left="0.70078740157480324" right="0.70078740157480324" top="0.75196850393700776" bottom="0.75196850393700776" header="0.3" footer="0.3"/>
  <pageSetup paperSize="9" scale="80" firstPageNumber="2147483648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3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8" style="48" customWidth="1"/>
    <col min="2" max="2" width="12.42578125" style="48" customWidth="1"/>
    <col min="3" max="8" width="9.140625" style="48"/>
    <col min="9" max="9" width="10.85546875" style="48" customWidth="1"/>
    <col min="10" max="10" width="10.28515625" style="48" customWidth="1"/>
    <col min="11" max="11" width="13.7109375" style="48" customWidth="1"/>
    <col min="12" max="12" width="9.140625" style="48"/>
    <col min="13" max="13" width="10.140625" style="48" customWidth="1"/>
    <col min="14" max="14" width="10.5703125" style="48" customWidth="1"/>
    <col min="15" max="18" width="9.140625" style="48"/>
    <col min="19" max="19" width="10.7109375" style="48" customWidth="1"/>
    <col min="20" max="27" width="9.140625" style="48"/>
    <col min="28" max="28" width="12.5703125" customWidth="1"/>
    <col min="32" max="32" width="10.7109375" customWidth="1"/>
    <col min="33" max="33" width="12.42578125" customWidth="1"/>
    <col min="53" max="54" width="15.42578125" customWidth="1"/>
    <col min="55" max="60" width="16.7109375" customWidth="1"/>
  </cols>
  <sheetData>
    <row r="1" spans="1:60" ht="18.75" x14ac:dyDescent="0.25">
      <c r="A1" s="395" t="s">
        <v>73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</row>
    <row r="2" spans="1:60" ht="25.9" customHeight="1" x14ac:dyDescent="0.25">
      <c r="A2" s="443" t="s">
        <v>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96"/>
      <c r="AY2" s="396"/>
      <c r="AZ2" s="396"/>
      <c r="BA2" s="3"/>
      <c r="BB2" s="3"/>
    </row>
    <row r="3" spans="1:60" ht="18.75" x14ac:dyDescent="0.25">
      <c r="A3" s="401" t="s">
        <v>2</v>
      </c>
      <c r="B3" s="403" t="s">
        <v>3</v>
      </c>
      <c r="C3" s="444" t="s">
        <v>4</v>
      </c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5" t="s">
        <v>5</v>
      </c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8"/>
      <c r="BC3" s="411" t="s">
        <v>6</v>
      </c>
      <c r="BD3" s="411" t="s">
        <v>7</v>
      </c>
      <c r="BE3" s="411" t="s">
        <v>8</v>
      </c>
      <c r="BF3" s="411" t="s">
        <v>9</v>
      </c>
      <c r="BG3" s="411" t="s">
        <v>10</v>
      </c>
      <c r="BH3" s="411" t="s">
        <v>11</v>
      </c>
    </row>
    <row r="4" spans="1:60" ht="15.75" x14ac:dyDescent="0.25">
      <c r="A4" s="401"/>
      <c r="B4" s="403"/>
      <c r="C4" s="446" t="s">
        <v>12</v>
      </c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7" t="s">
        <v>13</v>
      </c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9" t="s">
        <v>14</v>
      </c>
      <c r="D5" s="11"/>
      <c r="E5" s="448" t="s">
        <v>15</v>
      </c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9" t="s">
        <v>16</v>
      </c>
      <c r="AC5" s="450" t="s">
        <v>17</v>
      </c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0"/>
      <c r="AU5" s="450"/>
      <c r="AV5" s="450"/>
      <c r="AW5" s="450"/>
      <c r="AX5" s="450"/>
      <c r="AY5" s="450"/>
      <c r="AZ5" s="450"/>
      <c r="BA5" s="450"/>
      <c r="BB5" s="13"/>
      <c r="BC5" s="411"/>
      <c r="BD5" s="411"/>
      <c r="BE5" s="411"/>
      <c r="BF5" s="411"/>
      <c r="BG5" s="411"/>
      <c r="BH5" s="411"/>
    </row>
    <row r="6" spans="1:60" ht="16.149999999999999" customHeight="1" x14ac:dyDescent="0.25">
      <c r="A6" s="401"/>
      <c r="B6" s="403"/>
      <c r="C6" s="419"/>
      <c r="D6" s="419" t="s">
        <v>18</v>
      </c>
      <c r="E6" s="419" t="s">
        <v>19</v>
      </c>
      <c r="F6" s="419" t="s">
        <v>20</v>
      </c>
      <c r="G6" s="419" t="s">
        <v>21</v>
      </c>
      <c r="H6" s="419" t="s">
        <v>22</v>
      </c>
      <c r="I6" s="419" t="s">
        <v>23</v>
      </c>
      <c r="J6" s="419" t="s">
        <v>24</v>
      </c>
      <c r="K6" s="419" t="s">
        <v>25</v>
      </c>
      <c r="L6" s="419" t="s">
        <v>26</v>
      </c>
      <c r="M6" s="419"/>
      <c r="N6" s="419"/>
      <c r="O6" s="419" t="s">
        <v>27</v>
      </c>
      <c r="P6" s="419"/>
      <c r="Q6" s="419"/>
      <c r="R6" s="418" t="s">
        <v>28</v>
      </c>
      <c r="S6" s="419" t="s">
        <v>29</v>
      </c>
      <c r="T6" s="419" t="s">
        <v>30</v>
      </c>
      <c r="U6" s="419"/>
      <c r="V6" s="419"/>
      <c r="W6" s="419"/>
      <c r="X6" s="419"/>
      <c r="Y6" s="419"/>
      <c r="Z6" s="419"/>
      <c r="AA6" s="419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49" t="s">
        <v>30</v>
      </c>
      <c r="AI6" s="449"/>
      <c r="AJ6" s="449"/>
      <c r="AK6" s="449"/>
      <c r="AL6" s="449"/>
      <c r="AM6" s="449"/>
      <c r="AN6" s="449"/>
      <c r="AO6" s="449"/>
      <c r="AP6" s="449" t="s">
        <v>35</v>
      </c>
      <c r="AQ6" s="449"/>
      <c r="AR6" s="449"/>
      <c r="AS6" s="449"/>
      <c r="AT6" s="449"/>
      <c r="AU6" s="449"/>
      <c r="AV6" s="449"/>
      <c r="AW6" s="449"/>
      <c r="AX6" s="449" t="s">
        <v>36</v>
      </c>
      <c r="AY6" s="449"/>
      <c r="AZ6" s="449"/>
      <c r="BA6" s="449"/>
      <c r="BB6" s="423" t="s">
        <v>37</v>
      </c>
      <c r="BC6" s="411"/>
      <c r="BD6" s="411"/>
      <c r="BE6" s="411"/>
      <c r="BF6" s="411"/>
      <c r="BG6" s="411"/>
      <c r="BH6" s="411"/>
    </row>
    <row r="7" spans="1:60" ht="29.45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9" t="s">
        <v>38</v>
      </c>
      <c r="M7" s="419" t="s">
        <v>39</v>
      </c>
      <c r="N7" s="419" t="s">
        <v>40</v>
      </c>
      <c r="O7" s="419" t="s">
        <v>41</v>
      </c>
      <c r="P7" s="419" t="s">
        <v>32</v>
      </c>
      <c r="Q7" s="419" t="s">
        <v>42</v>
      </c>
      <c r="R7" s="432"/>
      <c r="S7" s="419"/>
      <c r="T7" s="419" t="s">
        <v>43</v>
      </c>
      <c r="U7" s="419"/>
      <c r="V7" s="419" t="s">
        <v>44</v>
      </c>
      <c r="W7" s="419"/>
      <c r="X7" s="419" t="s">
        <v>45</v>
      </c>
      <c r="Y7" s="419"/>
      <c r="Z7" s="419" t="s">
        <v>46</v>
      </c>
      <c r="AA7" s="419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7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7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05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s="55" customFormat="1" ht="18.75" x14ac:dyDescent="0.3">
      <c r="A10" s="56" t="s">
        <v>74</v>
      </c>
      <c r="B10" s="57">
        <f t="shared" ref="B10:M10" si="0">B11+B12+B13+B14+B15+B16+B17</f>
        <v>63</v>
      </c>
      <c r="C10" s="57">
        <f t="shared" si="0"/>
        <v>15</v>
      </c>
      <c r="D10" s="57">
        <f t="shared" si="0"/>
        <v>3</v>
      </c>
      <c r="E10" s="57">
        <f t="shared" si="0"/>
        <v>1</v>
      </c>
      <c r="F10" s="57">
        <f t="shared" si="0"/>
        <v>5</v>
      </c>
      <c r="G10" s="57">
        <f t="shared" si="0"/>
        <v>4</v>
      </c>
      <c r="H10" s="57">
        <f t="shared" si="0"/>
        <v>11</v>
      </c>
      <c r="I10" s="57">
        <f t="shared" si="0"/>
        <v>1</v>
      </c>
      <c r="J10" s="57">
        <f t="shared" si="0"/>
        <v>2</v>
      </c>
      <c r="K10" s="57">
        <f t="shared" si="0"/>
        <v>0</v>
      </c>
      <c r="L10" s="57">
        <f t="shared" si="0"/>
        <v>1</v>
      </c>
      <c r="M10" s="57">
        <f t="shared" si="0"/>
        <v>1</v>
      </c>
      <c r="N10" s="57">
        <v>0</v>
      </c>
      <c r="O10" s="57">
        <f t="shared" ref="O10:BB10" si="1">O11+O12+O13+O14+O15+O16+O17</f>
        <v>6</v>
      </c>
      <c r="P10" s="57">
        <f t="shared" si="1"/>
        <v>3</v>
      </c>
      <c r="Q10" s="57">
        <f t="shared" si="1"/>
        <v>0</v>
      </c>
      <c r="R10" s="57">
        <f t="shared" si="1"/>
        <v>7</v>
      </c>
      <c r="S10" s="57">
        <f t="shared" si="1"/>
        <v>0</v>
      </c>
      <c r="T10" s="57">
        <f t="shared" si="1"/>
        <v>0</v>
      </c>
      <c r="U10" s="57">
        <f t="shared" si="1"/>
        <v>0</v>
      </c>
      <c r="V10" s="57">
        <f t="shared" si="1"/>
        <v>2</v>
      </c>
      <c r="W10" s="57">
        <f t="shared" si="1"/>
        <v>0</v>
      </c>
      <c r="X10" s="57">
        <f t="shared" si="1"/>
        <v>6</v>
      </c>
      <c r="Y10" s="57">
        <f t="shared" si="1"/>
        <v>2</v>
      </c>
      <c r="Z10" s="57">
        <f t="shared" si="1"/>
        <v>4</v>
      </c>
      <c r="AA10" s="57">
        <f t="shared" si="1"/>
        <v>1</v>
      </c>
      <c r="AB10" s="57">
        <f t="shared" si="1"/>
        <v>4</v>
      </c>
      <c r="AC10" s="57">
        <f t="shared" si="1"/>
        <v>1</v>
      </c>
      <c r="AD10" s="57">
        <f t="shared" si="1"/>
        <v>2</v>
      </c>
      <c r="AE10" s="57">
        <f t="shared" si="1"/>
        <v>1</v>
      </c>
      <c r="AF10" s="57">
        <f t="shared" si="1"/>
        <v>1</v>
      </c>
      <c r="AG10" s="57">
        <f t="shared" si="1"/>
        <v>0</v>
      </c>
      <c r="AH10" s="57">
        <f t="shared" si="1"/>
        <v>0</v>
      </c>
      <c r="AI10" s="57">
        <f t="shared" si="1"/>
        <v>0</v>
      </c>
      <c r="AJ10" s="57">
        <f t="shared" si="1"/>
        <v>2</v>
      </c>
      <c r="AK10" s="57">
        <f t="shared" si="1"/>
        <v>1</v>
      </c>
      <c r="AL10" s="57">
        <f t="shared" si="1"/>
        <v>2</v>
      </c>
      <c r="AM10" s="57">
        <f t="shared" si="1"/>
        <v>2</v>
      </c>
      <c r="AN10" s="57">
        <f t="shared" si="1"/>
        <v>0</v>
      </c>
      <c r="AO10" s="57">
        <f t="shared" si="1"/>
        <v>0</v>
      </c>
      <c r="AP10" s="57">
        <f t="shared" si="1"/>
        <v>3</v>
      </c>
      <c r="AQ10" s="57">
        <f t="shared" si="1"/>
        <v>3</v>
      </c>
      <c r="AR10" s="57">
        <f t="shared" si="1"/>
        <v>0</v>
      </c>
      <c r="AS10" s="57">
        <f t="shared" si="1"/>
        <v>0</v>
      </c>
      <c r="AT10" s="57">
        <f t="shared" si="1"/>
        <v>0</v>
      </c>
      <c r="AU10" s="57">
        <f t="shared" si="1"/>
        <v>0</v>
      </c>
      <c r="AV10" s="57">
        <f t="shared" si="1"/>
        <v>0</v>
      </c>
      <c r="AW10" s="57">
        <f t="shared" si="1"/>
        <v>0</v>
      </c>
      <c r="AX10" s="57">
        <f t="shared" si="1"/>
        <v>0</v>
      </c>
      <c r="AY10" s="57">
        <f t="shared" si="1"/>
        <v>0</v>
      </c>
      <c r="AZ10" s="57">
        <f t="shared" si="1"/>
        <v>0</v>
      </c>
      <c r="BA10" s="57">
        <f t="shared" si="1"/>
        <v>0</v>
      </c>
      <c r="BB10" s="57">
        <f t="shared" si="1"/>
        <v>2</v>
      </c>
      <c r="BC10" s="58"/>
      <c r="BD10" s="58"/>
      <c r="BE10" s="58"/>
      <c r="BF10" s="58"/>
      <c r="BG10" s="58"/>
      <c r="BH10" s="58"/>
    </row>
    <row r="11" spans="1:60" s="59" customFormat="1" x14ac:dyDescent="0.25">
      <c r="A11" s="60" t="s">
        <v>75</v>
      </c>
      <c r="B11" s="18">
        <v>58</v>
      </c>
      <c r="C11" s="19">
        <v>13</v>
      </c>
      <c r="D11" s="19">
        <v>2</v>
      </c>
      <c r="E11" s="19">
        <v>0</v>
      </c>
      <c r="F11" s="19">
        <v>4</v>
      </c>
      <c r="G11" s="19">
        <v>4</v>
      </c>
      <c r="H11" s="19">
        <v>10</v>
      </c>
      <c r="I11" s="19">
        <v>1</v>
      </c>
      <c r="J11" s="19">
        <v>1</v>
      </c>
      <c r="K11" s="19">
        <v>0</v>
      </c>
      <c r="L11" s="19">
        <v>0</v>
      </c>
      <c r="M11" s="19">
        <v>0</v>
      </c>
      <c r="N11" s="19">
        <v>3</v>
      </c>
      <c r="O11" s="19">
        <v>6</v>
      </c>
      <c r="P11" s="19">
        <v>3</v>
      </c>
      <c r="Q11" s="19">
        <v>0</v>
      </c>
      <c r="R11" s="19">
        <v>6</v>
      </c>
      <c r="S11" s="19">
        <v>0</v>
      </c>
      <c r="T11" s="19">
        <v>0</v>
      </c>
      <c r="U11" s="19">
        <v>0</v>
      </c>
      <c r="V11" s="19">
        <v>2</v>
      </c>
      <c r="W11" s="19">
        <v>0</v>
      </c>
      <c r="X11" s="19">
        <v>6</v>
      </c>
      <c r="Y11" s="19">
        <v>2</v>
      </c>
      <c r="Z11" s="19">
        <v>4</v>
      </c>
      <c r="AA11" s="19">
        <v>1</v>
      </c>
      <c r="AB11" s="61">
        <v>3</v>
      </c>
      <c r="AC11" s="61">
        <v>1</v>
      </c>
      <c r="AD11" s="61">
        <v>2</v>
      </c>
      <c r="AE11" s="20">
        <v>0</v>
      </c>
      <c r="AF11" s="20">
        <v>1</v>
      </c>
      <c r="AG11" s="20">
        <v>0</v>
      </c>
      <c r="AH11" s="20">
        <v>0</v>
      </c>
      <c r="AI11" s="20">
        <v>0</v>
      </c>
      <c r="AJ11" s="20">
        <v>2</v>
      </c>
      <c r="AK11" s="20">
        <v>1</v>
      </c>
      <c r="AL11" s="20">
        <v>2</v>
      </c>
      <c r="AM11" s="20">
        <v>2</v>
      </c>
      <c r="AN11" s="20">
        <v>0</v>
      </c>
      <c r="AO11" s="20">
        <v>0</v>
      </c>
      <c r="AP11" s="20">
        <v>3</v>
      </c>
      <c r="AQ11" s="20">
        <v>3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/>
      <c r="AY11" s="20">
        <v>0</v>
      </c>
      <c r="AZ11" s="20">
        <v>0</v>
      </c>
      <c r="BA11" s="20"/>
      <c r="BB11" s="20">
        <v>2</v>
      </c>
      <c r="BC11" s="21" t="s">
        <v>54</v>
      </c>
      <c r="BD11" s="23" t="s">
        <v>76</v>
      </c>
      <c r="BE11" s="23" t="s">
        <v>77</v>
      </c>
      <c r="BF11" s="37" t="s">
        <v>57</v>
      </c>
      <c r="BG11" s="21">
        <v>750</v>
      </c>
      <c r="BH11" s="21" t="s">
        <v>78</v>
      </c>
    </row>
    <row r="12" spans="1:60" s="59" customFormat="1" x14ac:dyDescent="0.25">
      <c r="A12" s="60" t="s">
        <v>79</v>
      </c>
      <c r="B12" s="18"/>
      <c r="C12" s="19"/>
      <c r="D12" s="62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1"/>
      <c r="BD12" s="21"/>
      <c r="BE12" s="21"/>
      <c r="BF12" s="21"/>
      <c r="BG12" s="21"/>
      <c r="BH12" s="21"/>
    </row>
    <row r="13" spans="1:60" s="59" customFormat="1" x14ac:dyDescent="0.25">
      <c r="A13" s="60" t="s">
        <v>80</v>
      </c>
      <c r="B13" s="25"/>
      <c r="C13" s="26"/>
      <c r="D13" s="26"/>
      <c r="E13" s="26"/>
      <c r="F13" s="26"/>
      <c r="G13" s="2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1"/>
      <c r="BD13" s="21"/>
      <c r="BE13" s="21"/>
      <c r="BF13" s="21"/>
      <c r="BG13" s="21"/>
      <c r="BH13" s="21"/>
    </row>
    <row r="14" spans="1:60" s="59" customFormat="1" ht="15.6" customHeight="1" x14ac:dyDescent="0.25">
      <c r="A14" s="60" t="s">
        <v>81</v>
      </c>
      <c r="B14" s="63">
        <v>5</v>
      </c>
      <c r="C14" s="36">
        <v>2</v>
      </c>
      <c r="D14" s="36">
        <v>1</v>
      </c>
      <c r="E14" s="36">
        <v>1</v>
      </c>
      <c r="F14" s="36">
        <v>1</v>
      </c>
      <c r="G14" s="36">
        <v>0</v>
      </c>
      <c r="H14" s="19">
        <v>1</v>
      </c>
      <c r="I14" s="19">
        <v>0</v>
      </c>
      <c r="J14" s="19">
        <v>1</v>
      </c>
      <c r="K14" s="19">
        <v>0</v>
      </c>
      <c r="L14" s="19">
        <v>1</v>
      </c>
      <c r="M14" s="19">
        <v>1</v>
      </c>
      <c r="N14" s="19">
        <v>0</v>
      </c>
      <c r="O14" s="19">
        <v>0</v>
      </c>
      <c r="P14" s="19">
        <v>0</v>
      </c>
      <c r="Q14" s="19">
        <v>0</v>
      </c>
      <c r="R14" s="19">
        <v>1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20">
        <v>1</v>
      </c>
      <c r="AC14" s="20">
        <v>0</v>
      </c>
      <c r="AD14" s="20">
        <v>0</v>
      </c>
      <c r="AE14" s="20">
        <v>1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1"/>
      <c r="BD14" s="21"/>
      <c r="BE14" s="21"/>
      <c r="BF14" s="21"/>
      <c r="BG14" s="21"/>
      <c r="BH14" s="21"/>
    </row>
    <row r="15" spans="1:60" s="59" customFormat="1" ht="18.600000000000001" customHeight="1" x14ac:dyDescent="0.25">
      <c r="A15" s="60" t="s">
        <v>82</v>
      </c>
      <c r="B15" s="25"/>
      <c r="C15" s="26"/>
      <c r="D15" s="26"/>
      <c r="E15" s="26"/>
      <c r="F15" s="26"/>
      <c r="G15" s="2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  <c r="BD15" s="21"/>
      <c r="BE15" s="21"/>
      <c r="BF15" s="21"/>
      <c r="BG15" s="21"/>
      <c r="BH15" s="21"/>
    </row>
    <row r="16" spans="1:60" s="59" customFormat="1" ht="16.149999999999999" customHeight="1" x14ac:dyDescent="0.25">
      <c r="A16" s="60" t="s">
        <v>83</v>
      </c>
      <c r="B16" s="63"/>
      <c r="C16" s="36"/>
      <c r="D16" s="36"/>
      <c r="E16" s="3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21"/>
      <c r="BE16" s="21"/>
      <c r="BF16" s="21"/>
      <c r="BG16" s="21"/>
      <c r="BH16" s="21"/>
    </row>
    <row r="17" spans="1:60" s="59" customFormat="1" x14ac:dyDescent="0.25">
      <c r="A17" s="64" t="s">
        <v>84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21"/>
      <c r="BD17" s="21"/>
      <c r="BE17" s="21"/>
      <c r="BF17" s="21"/>
      <c r="BG17" s="21"/>
      <c r="BH17" s="21"/>
    </row>
    <row r="18" spans="1:60" s="65" customFormat="1" ht="18.75" x14ac:dyDescent="0.3">
      <c r="A18" s="66" t="s">
        <v>85</v>
      </c>
      <c r="B18" s="67">
        <f t="shared" ref="B18:AG18" si="2">B19+B20+B21+B22</f>
        <v>20</v>
      </c>
      <c r="C18" s="67">
        <f t="shared" si="2"/>
        <v>19</v>
      </c>
      <c r="D18" s="67">
        <f t="shared" si="2"/>
        <v>5</v>
      </c>
      <c r="E18" s="67">
        <f t="shared" si="2"/>
        <v>2</v>
      </c>
      <c r="F18" s="67">
        <f t="shared" si="2"/>
        <v>2</v>
      </c>
      <c r="G18" s="67">
        <f t="shared" si="2"/>
        <v>1</v>
      </c>
      <c r="H18" s="67">
        <f t="shared" si="2"/>
        <v>4</v>
      </c>
      <c r="I18" s="67">
        <f t="shared" si="2"/>
        <v>1</v>
      </c>
      <c r="J18" s="67">
        <f t="shared" si="2"/>
        <v>0</v>
      </c>
      <c r="K18" s="67">
        <f t="shared" si="2"/>
        <v>0</v>
      </c>
      <c r="L18" s="67">
        <f t="shared" si="2"/>
        <v>4</v>
      </c>
      <c r="M18" s="67">
        <f t="shared" si="2"/>
        <v>1</v>
      </c>
      <c r="N18" s="67">
        <f t="shared" si="2"/>
        <v>0</v>
      </c>
      <c r="O18" s="67">
        <f t="shared" si="2"/>
        <v>0</v>
      </c>
      <c r="P18" s="67">
        <f t="shared" si="2"/>
        <v>0</v>
      </c>
      <c r="Q18" s="67">
        <f t="shared" si="2"/>
        <v>0</v>
      </c>
      <c r="R18" s="67">
        <f t="shared" si="2"/>
        <v>0</v>
      </c>
      <c r="S18" s="67">
        <f t="shared" si="2"/>
        <v>0</v>
      </c>
      <c r="T18" s="67">
        <f t="shared" si="2"/>
        <v>0</v>
      </c>
      <c r="U18" s="67">
        <f t="shared" si="2"/>
        <v>0</v>
      </c>
      <c r="V18" s="67">
        <f t="shared" si="2"/>
        <v>0</v>
      </c>
      <c r="W18" s="67">
        <f t="shared" si="2"/>
        <v>0</v>
      </c>
      <c r="X18" s="67">
        <f t="shared" si="2"/>
        <v>0</v>
      </c>
      <c r="Y18" s="67">
        <f t="shared" si="2"/>
        <v>0</v>
      </c>
      <c r="Z18" s="67">
        <f t="shared" si="2"/>
        <v>0</v>
      </c>
      <c r="AA18" s="67">
        <f t="shared" si="2"/>
        <v>0</v>
      </c>
      <c r="AB18" s="67">
        <f t="shared" si="2"/>
        <v>2</v>
      </c>
      <c r="AC18" s="67">
        <f t="shared" si="2"/>
        <v>1</v>
      </c>
      <c r="AD18" s="67">
        <f t="shared" si="2"/>
        <v>1</v>
      </c>
      <c r="AE18" s="67">
        <f t="shared" si="2"/>
        <v>0</v>
      </c>
      <c r="AF18" s="67">
        <f t="shared" si="2"/>
        <v>0</v>
      </c>
      <c r="AG18" s="67">
        <f t="shared" si="2"/>
        <v>0</v>
      </c>
      <c r="AH18" s="67">
        <f t="shared" ref="AH18:BM18" si="3">AH19+AH20+AH21+AH22</f>
        <v>0</v>
      </c>
      <c r="AI18" s="67">
        <f t="shared" si="3"/>
        <v>0</v>
      </c>
      <c r="AJ18" s="67">
        <f t="shared" si="3"/>
        <v>0</v>
      </c>
      <c r="AK18" s="67">
        <f t="shared" si="3"/>
        <v>0</v>
      </c>
      <c r="AL18" s="67">
        <f t="shared" si="3"/>
        <v>0</v>
      </c>
      <c r="AM18" s="67">
        <f t="shared" si="3"/>
        <v>0</v>
      </c>
      <c r="AN18" s="67">
        <f t="shared" si="3"/>
        <v>0</v>
      </c>
      <c r="AO18" s="67">
        <f t="shared" si="3"/>
        <v>0</v>
      </c>
      <c r="AP18" s="67">
        <f t="shared" si="3"/>
        <v>0</v>
      </c>
      <c r="AQ18" s="67">
        <f t="shared" si="3"/>
        <v>0</v>
      </c>
      <c r="AR18" s="67">
        <f t="shared" si="3"/>
        <v>0</v>
      </c>
      <c r="AS18" s="67">
        <f t="shared" si="3"/>
        <v>0</v>
      </c>
      <c r="AT18" s="67">
        <f t="shared" si="3"/>
        <v>0</v>
      </c>
      <c r="AU18" s="67">
        <f t="shared" si="3"/>
        <v>0</v>
      </c>
      <c r="AV18" s="67">
        <f t="shared" si="3"/>
        <v>0</v>
      </c>
      <c r="AW18" s="67">
        <f t="shared" si="3"/>
        <v>0</v>
      </c>
      <c r="AX18" s="67">
        <f t="shared" si="3"/>
        <v>0</v>
      </c>
      <c r="AY18" s="67">
        <f t="shared" si="3"/>
        <v>0</v>
      </c>
      <c r="AZ18" s="67">
        <f t="shared" si="3"/>
        <v>0</v>
      </c>
      <c r="BA18" s="67">
        <f t="shared" si="3"/>
        <v>0</v>
      </c>
      <c r="BB18" s="67">
        <f t="shared" si="3"/>
        <v>0</v>
      </c>
      <c r="BC18" s="58"/>
      <c r="BD18" s="58"/>
      <c r="BE18" s="58"/>
      <c r="BF18" s="58"/>
      <c r="BG18" s="58"/>
      <c r="BH18" s="58"/>
    </row>
    <row r="19" spans="1:60" s="59" customFormat="1" ht="19.899999999999999" customHeight="1" x14ac:dyDescent="0.25">
      <c r="A19" s="60" t="s">
        <v>86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21"/>
      <c r="BD19" s="21"/>
      <c r="BE19" s="21"/>
      <c r="BF19" s="21"/>
      <c r="BG19" s="21"/>
      <c r="BH19" s="21"/>
    </row>
    <row r="20" spans="1:60" s="59" customFormat="1" ht="13.15" customHeight="1" x14ac:dyDescent="0.25">
      <c r="A20" s="60" t="s">
        <v>87</v>
      </c>
      <c r="B20" s="37">
        <v>20</v>
      </c>
      <c r="C20" s="38">
        <v>19</v>
      </c>
      <c r="D20" s="38">
        <v>5</v>
      </c>
      <c r="E20" s="38">
        <v>2</v>
      </c>
      <c r="F20" s="38">
        <v>2</v>
      </c>
      <c r="G20" s="38">
        <v>1</v>
      </c>
      <c r="H20" s="38">
        <v>4</v>
      </c>
      <c r="I20" s="38">
        <v>1</v>
      </c>
      <c r="J20" s="38"/>
      <c r="K20" s="38"/>
      <c r="L20" s="38">
        <v>4</v>
      </c>
      <c r="M20" s="38">
        <v>1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9">
        <v>2</v>
      </c>
      <c r="AC20" s="39">
        <v>1</v>
      </c>
      <c r="AD20" s="39">
        <v>1</v>
      </c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21"/>
      <c r="BD20" s="21"/>
      <c r="BE20" s="21"/>
      <c r="BF20" s="21" t="s">
        <v>57</v>
      </c>
      <c r="BG20" s="21"/>
      <c r="BH20" s="21"/>
    </row>
    <row r="21" spans="1:60" s="59" customFormat="1" ht="16.149999999999999" customHeight="1" x14ac:dyDescent="0.25">
      <c r="A21" s="60" t="s">
        <v>88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21"/>
      <c r="BD21" s="21"/>
      <c r="BE21" s="21"/>
      <c r="BF21" s="21"/>
      <c r="BG21" s="21"/>
      <c r="BH21" s="21"/>
    </row>
    <row r="22" spans="1:60" s="59" customFormat="1" ht="17.45" customHeight="1" x14ac:dyDescent="0.25">
      <c r="A22" s="60" t="s">
        <v>89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21"/>
      <c r="BD22" s="21"/>
      <c r="BE22" s="21"/>
      <c r="BF22" s="21"/>
      <c r="BG22" s="21"/>
      <c r="BH22" s="21"/>
    </row>
    <row r="23" spans="1:60" s="65" customFormat="1" ht="18.75" x14ac:dyDescent="0.3">
      <c r="A23" s="66" t="s">
        <v>90</v>
      </c>
      <c r="B23" s="68">
        <f t="shared" ref="B23:AG23" si="4">B24+B25</f>
        <v>14</v>
      </c>
      <c r="C23" s="67">
        <f t="shared" si="4"/>
        <v>5</v>
      </c>
      <c r="D23" s="67">
        <f t="shared" si="4"/>
        <v>0</v>
      </c>
      <c r="E23" s="67">
        <f t="shared" si="4"/>
        <v>2</v>
      </c>
      <c r="F23" s="67">
        <f t="shared" si="4"/>
        <v>1</v>
      </c>
      <c r="G23" s="67">
        <f t="shared" si="4"/>
        <v>2</v>
      </c>
      <c r="H23" s="67">
        <f t="shared" si="4"/>
        <v>2</v>
      </c>
      <c r="I23" s="67">
        <f t="shared" si="4"/>
        <v>0</v>
      </c>
      <c r="J23" s="67">
        <f t="shared" si="4"/>
        <v>3</v>
      </c>
      <c r="K23" s="67">
        <f t="shared" si="4"/>
        <v>0</v>
      </c>
      <c r="L23" s="67">
        <f t="shared" si="4"/>
        <v>3</v>
      </c>
      <c r="M23" s="67">
        <f t="shared" si="4"/>
        <v>2</v>
      </c>
      <c r="N23" s="67">
        <f t="shared" si="4"/>
        <v>0</v>
      </c>
      <c r="O23" s="67">
        <f t="shared" si="4"/>
        <v>4</v>
      </c>
      <c r="P23" s="67">
        <f t="shared" si="4"/>
        <v>1</v>
      </c>
      <c r="Q23" s="67">
        <f t="shared" si="4"/>
        <v>0</v>
      </c>
      <c r="R23" s="67">
        <f t="shared" si="4"/>
        <v>0</v>
      </c>
      <c r="S23" s="67">
        <f t="shared" si="4"/>
        <v>3</v>
      </c>
      <c r="T23" s="67">
        <f t="shared" si="4"/>
        <v>0</v>
      </c>
      <c r="U23" s="67">
        <f t="shared" si="4"/>
        <v>0</v>
      </c>
      <c r="V23" s="67">
        <f t="shared" si="4"/>
        <v>0</v>
      </c>
      <c r="W23" s="67">
        <f t="shared" si="4"/>
        <v>0</v>
      </c>
      <c r="X23" s="67">
        <f t="shared" si="4"/>
        <v>0</v>
      </c>
      <c r="Y23" s="67">
        <f t="shared" si="4"/>
        <v>0</v>
      </c>
      <c r="Z23" s="67">
        <f t="shared" si="4"/>
        <v>0</v>
      </c>
      <c r="AA23" s="67">
        <f t="shared" si="4"/>
        <v>0</v>
      </c>
      <c r="AB23" s="67">
        <f t="shared" si="4"/>
        <v>2</v>
      </c>
      <c r="AC23" s="67">
        <f t="shared" si="4"/>
        <v>1</v>
      </c>
      <c r="AD23" s="67">
        <f t="shared" si="4"/>
        <v>1</v>
      </c>
      <c r="AE23" s="67">
        <f t="shared" si="4"/>
        <v>0</v>
      </c>
      <c r="AF23" s="67">
        <f t="shared" si="4"/>
        <v>0</v>
      </c>
      <c r="AG23" s="67">
        <f t="shared" si="4"/>
        <v>0</v>
      </c>
      <c r="AH23" s="67">
        <f t="shared" ref="AH23:BM23" si="5">AH24+AH25</f>
        <v>0</v>
      </c>
      <c r="AI23" s="67">
        <f t="shared" si="5"/>
        <v>0</v>
      </c>
      <c r="AJ23" s="67">
        <f t="shared" si="5"/>
        <v>0</v>
      </c>
      <c r="AK23" s="67">
        <f t="shared" si="5"/>
        <v>0</v>
      </c>
      <c r="AL23" s="67">
        <f t="shared" si="5"/>
        <v>0</v>
      </c>
      <c r="AM23" s="67">
        <f t="shared" si="5"/>
        <v>0</v>
      </c>
      <c r="AN23" s="67">
        <f t="shared" si="5"/>
        <v>0</v>
      </c>
      <c r="AO23" s="67">
        <f t="shared" si="5"/>
        <v>0</v>
      </c>
      <c r="AP23" s="67">
        <f t="shared" si="5"/>
        <v>0</v>
      </c>
      <c r="AQ23" s="67">
        <f t="shared" si="5"/>
        <v>0</v>
      </c>
      <c r="AR23" s="67">
        <f t="shared" si="5"/>
        <v>0</v>
      </c>
      <c r="AS23" s="67">
        <f t="shared" si="5"/>
        <v>0</v>
      </c>
      <c r="AT23" s="67">
        <f t="shared" si="5"/>
        <v>0</v>
      </c>
      <c r="AU23" s="67">
        <f t="shared" si="5"/>
        <v>0</v>
      </c>
      <c r="AV23" s="67">
        <f t="shared" si="5"/>
        <v>0</v>
      </c>
      <c r="AW23" s="67">
        <f t="shared" si="5"/>
        <v>0</v>
      </c>
      <c r="AX23" s="67">
        <f t="shared" si="5"/>
        <v>0</v>
      </c>
      <c r="AY23" s="67">
        <f t="shared" si="5"/>
        <v>0</v>
      </c>
      <c r="AZ23" s="67">
        <f t="shared" si="5"/>
        <v>0</v>
      </c>
      <c r="BA23" s="67">
        <f t="shared" si="5"/>
        <v>0</v>
      </c>
      <c r="BB23" s="67">
        <f t="shared" si="5"/>
        <v>0</v>
      </c>
      <c r="BC23" s="58"/>
      <c r="BD23" s="69"/>
      <c r="BE23" s="69"/>
      <c r="BF23" s="69"/>
      <c r="BG23" s="69"/>
      <c r="BH23" s="69"/>
    </row>
    <row r="24" spans="1:60" s="59" customFormat="1" x14ac:dyDescent="0.25">
      <c r="A24" s="64" t="s">
        <v>91</v>
      </c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21"/>
      <c r="BD24" s="21"/>
      <c r="BE24" s="21"/>
      <c r="BF24" s="21"/>
      <c r="BG24" s="21"/>
      <c r="BH24" s="21"/>
    </row>
    <row r="25" spans="1:60" s="59" customFormat="1" x14ac:dyDescent="0.25">
      <c r="A25" s="64" t="s">
        <v>92</v>
      </c>
      <c r="B25" s="70">
        <v>14</v>
      </c>
      <c r="C25" s="38">
        <v>5</v>
      </c>
      <c r="D25" s="38"/>
      <c r="E25" s="38">
        <v>2</v>
      </c>
      <c r="F25" s="38">
        <v>1</v>
      </c>
      <c r="G25" s="38">
        <v>2</v>
      </c>
      <c r="H25" s="38">
        <v>2</v>
      </c>
      <c r="I25" s="38"/>
      <c r="J25" s="38">
        <v>3</v>
      </c>
      <c r="K25" s="38"/>
      <c r="L25" s="38">
        <v>3</v>
      </c>
      <c r="M25" s="38">
        <v>2</v>
      </c>
      <c r="N25" s="38"/>
      <c r="O25" s="38">
        <v>4</v>
      </c>
      <c r="P25" s="38">
        <v>1</v>
      </c>
      <c r="Q25" s="38"/>
      <c r="R25" s="38"/>
      <c r="S25" s="38">
        <v>3</v>
      </c>
      <c r="T25" s="38"/>
      <c r="U25" s="38"/>
      <c r="V25" s="38"/>
      <c r="W25" s="38"/>
      <c r="X25" s="38"/>
      <c r="Y25" s="38"/>
      <c r="Z25" s="38"/>
      <c r="AA25" s="38"/>
      <c r="AB25" s="39">
        <v>2</v>
      </c>
      <c r="AC25" s="39">
        <v>1</v>
      </c>
      <c r="AD25" s="39">
        <v>1</v>
      </c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21"/>
      <c r="BD25" s="21"/>
      <c r="BE25" s="21"/>
      <c r="BF25" s="21" t="s">
        <v>54</v>
      </c>
      <c r="BG25" s="21"/>
      <c r="BH25" s="21"/>
    </row>
    <row r="26" spans="1:60" s="65" customFormat="1" ht="18.75" x14ac:dyDescent="0.3">
      <c r="A26" s="71" t="s">
        <v>93</v>
      </c>
      <c r="B26" s="67">
        <f t="shared" ref="B26:AG26" si="6">B10+B18+B23</f>
        <v>97</v>
      </c>
      <c r="C26" s="67">
        <f t="shared" si="6"/>
        <v>39</v>
      </c>
      <c r="D26" s="67">
        <f t="shared" si="6"/>
        <v>8</v>
      </c>
      <c r="E26" s="67">
        <f t="shared" si="6"/>
        <v>5</v>
      </c>
      <c r="F26" s="67">
        <f t="shared" si="6"/>
        <v>8</v>
      </c>
      <c r="G26" s="67">
        <f t="shared" si="6"/>
        <v>7</v>
      </c>
      <c r="H26" s="67">
        <f t="shared" si="6"/>
        <v>17</v>
      </c>
      <c r="I26" s="67">
        <f t="shared" si="6"/>
        <v>2</v>
      </c>
      <c r="J26" s="67">
        <f t="shared" si="6"/>
        <v>5</v>
      </c>
      <c r="K26" s="67">
        <f t="shared" si="6"/>
        <v>0</v>
      </c>
      <c r="L26" s="67">
        <f t="shared" si="6"/>
        <v>8</v>
      </c>
      <c r="M26" s="67">
        <f t="shared" si="6"/>
        <v>4</v>
      </c>
      <c r="N26" s="67">
        <f t="shared" si="6"/>
        <v>0</v>
      </c>
      <c r="O26" s="67">
        <f t="shared" si="6"/>
        <v>10</v>
      </c>
      <c r="P26" s="67">
        <f t="shared" si="6"/>
        <v>4</v>
      </c>
      <c r="Q26" s="67">
        <f t="shared" si="6"/>
        <v>0</v>
      </c>
      <c r="R26" s="67">
        <f t="shared" si="6"/>
        <v>7</v>
      </c>
      <c r="S26" s="67">
        <f t="shared" si="6"/>
        <v>3</v>
      </c>
      <c r="T26" s="67">
        <f t="shared" si="6"/>
        <v>0</v>
      </c>
      <c r="U26" s="67">
        <f t="shared" si="6"/>
        <v>0</v>
      </c>
      <c r="V26" s="67">
        <f t="shared" si="6"/>
        <v>2</v>
      </c>
      <c r="W26" s="67">
        <f t="shared" si="6"/>
        <v>0</v>
      </c>
      <c r="X26" s="67">
        <f t="shared" si="6"/>
        <v>6</v>
      </c>
      <c r="Y26" s="67">
        <f t="shared" si="6"/>
        <v>2</v>
      </c>
      <c r="Z26" s="67">
        <f t="shared" si="6"/>
        <v>4</v>
      </c>
      <c r="AA26" s="67">
        <f t="shared" si="6"/>
        <v>1</v>
      </c>
      <c r="AB26" s="67">
        <f t="shared" si="6"/>
        <v>8</v>
      </c>
      <c r="AC26" s="67">
        <f t="shared" si="6"/>
        <v>3</v>
      </c>
      <c r="AD26" s="67">
        <f t="shared" si="6"/>
        <v>4</v>
      </c>
      <c r="AE26" s="67">
        <f t="shared" si="6"/>
        <v>1</v>
      </c>
      <c r="AF26" s="67">
        <f t="shared" si="6"/>
        <v>1</v>
      </c>
      <c r="AG26" s="67">
        <f t="shared" si="6"/>
        <v>0</v>
      </c>
      <c r="AH26" s="67">
        <f t="shared" ref="AH26:BB26" si="7">AH10+AH18+AH23</f>
        <v>0</v>
      </c>
      <c r="AI26" s="67">
        <f t="shared" si="7"/>
        <v>0</v>
      </c>
      <c r="AJ26" s="67">
        <f t="shared" si="7"/>
        <v>2</v>
      </c>
      <c r="AK26" s="67">
        <f t="shared" si="7"/>
        <v>1</v>
      </c>
      <c r="AL26" s="67">
        <f t="shared" si="7"/>
        <v>2</v>
      </c>
      <c r="AM26" s="67">
        <f t="shared" si="7"/>
        <v>2</v>
      </c>
      <c r="AN26" s="67">
        <f t="shared" si="7"/>
        <v>0</v>
      </c>
      <c r="AO26" s="67">
        <f t="shared" si="7"/>
        <v>0</v>
      </c>
      <c r="AP26" s="67">
        <f t="shared" si="7"/>
        <v>3</v>
      </c>
      <c r="AQ26" s="67">
        <f t="shared" si="7"/>
        <v>3</v>
      </c>
      <c r="AR26" s="67">
        <f t="shared" si="7"/>
        <v>0</v>
      </c>
      <c r="AS26" s="67">
        <f t="shared" si="7"/>
        <v>0</v>
      </c>
      <c r="AT26" s="67">
        <f t="shared" si="7"/>
        <v>0</v>
      </c>
      <c r="AU26" s="67">
        <f t="shared" si="7"/>
        <v>0</v>
      </c>
      <c r="AV26" s="67">
        <f t="shared" si="7"/>
        <v>0</v>
      </c>
      <c r="AW26" s="67">
        <f t="shared" si="7"/>
        <v>0</v>
      </c>
      <c r="AX26" s="67">
        <f t="shared" si="7"/>
        <v>0</v>
      </c>
      <c r="AY26" s="67">
        <f t="shared" si="7"/>
        <v>0</v>
      </c>
      <c r="AZ26" s="67">
        <f t="shared" si="7"/>
        <v>0</v>
      </c>
      <c r="BA26" s="67">
        <f t="shared" si="7"/>
        <v>0</v>
      </c>
      <c r="BB26" s="67">
        <f t="shared" si="7"/>
        <v>2</v>
      </c>
      <c r="BC26" s="58"/>
      <c r="BD26" s="69"/>
      <c r="BE26" s="69"/>
      <c r="BF26" s="69"/>
      <c r="BG26" s="69"/>
      <c r="BH26" s="69"/>
    </row>
    <row r="29" spans="1:60" x14ac:dyDescent="0.25">
      <c r="A29" s="451" t="s">
        <v>94</v>
      </c>
      <c r="B29" s="451"/>
      <c r="C29" s="2"/>
      <c r="D29" s="2"/>
      <c r="E29" s="72" t="s">
        <v>95</v>
      </c>
      <c r="F29" s="72" t="s">
        <v>95</v>
      </c>
      <c r="G29" s="72" t="s">
        <v>95</v>
      </c>
      <c r="H29" s="72" t="s">
        <v>95</v>
      </c>
    </row>
    <row r="30" spans="1:60" x14ac:dyDescent="0.25">
      <c r="A30" s="2"/>
      <c r="B30" s="2"/>
      <c r="C30" s="2"/>
      <c r="D30" s="2"/>
      <c r="E30" s="452" t="s">
        <v>96</v>
      </c>
      <c r="F30" s="452"/>
      <c r="G30" s="452"/>
      <c r="H30" s="452"/>
    </row>
    <row r="31" spans="1:60" x14ac:dyDescent="0.25">
      <c r="A31" s="453" t="s">
        <v>95</v>
      </c>
      <c r="B31" s="453"/>
      <c r="C31" s="453"/>
      <c r="D31" s="453"/>
      <c r="E31" s="453"/>
      <c r="F31" s="453"/>
      <c r="G31" s="453"/>
      <c r="H31" s="453"/>
    </row>
    <row r="32" spans="1:60" x14ac:dyDescent="0.25">
      <c r="A32" s="452" t="s">
        <v>97</v>
      </c>
      <c r="B32" s="452"/>
      <c r="C32" s="452"/>
      <c r="D32" s="452"/>
      <c r="E32" s="452"/>
      <c r="F32" s="452"/>
      <c r="G32" s="2"/>
      <c r="H32" s="2"/>
    </row>
  </sheetData>
  <sheetProtection autoFilter="0" pivotTables="0"/>
  <mergeCells count="65">
    <mergeCell ref="A29:B29"/>
    <mergeCell ref="E30:H30"/>
    <mergeCell ref="A31:H31"/>
    <mergeCell ref="A32:F32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L1"/>
    <mergeCell ref="AX1:AX2"/>
    <mergeCell ref="AY1:AY2"/>
    <mergeCell ref="AZ1:AZ2"/>
    <mergeCell ref="A2:M2"/>
  </mergeCells>
  <hyperlinks>
    <hyperlink ref="BD11" r:id="rId1" xr:uid="{00000000-0004-0000-0100-000000000000}"/>
    <hyperlink ref="BE11" r:id="rId2" xr:uid="{00000000-0004-0000-0100-000001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L65"/>
  <sheetViews>
    <sheetView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5" x14ac:dyDescent="0.25"/>
  <cols>
    <col min="1" max="1" width="36.7109375" customWidth="1"/>
    <col min="2" max="2" width="23.85546875" customWidth="1"/>
    <col min="3" max="13" width="12.5703125" bestFit="1"/>
    <col min="14" max="14" width="13" customWidth="1"/>
    <col min="15" max="53" width="12.5703125" bestFit="1"/>
    <col min="54" max="54" width="14.42578125" customWidth="1"/>
    <col min="55" max="55" width="16.7109375" customWidth="1"/>
    <col min="56" max="56" width="35" customWidth="1"/>
    <col min="57" max="60" width="16.7109375" customWidth="1"/>
  </cols>
  <sheetData>
    <row r="1" spans="1:60" ht="28.15" customHeight="1" x14ac:dyDescent="0.25">
      <c r="A1" s="516" t="s">
        <v>702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2"/>
      <c r="Q1" s="2" t="s">
        <v>170</v>
      </c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19.899999999999999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s="353" customFormat="1" ht="18.75" x14ac:dyDescent="0.25">
      <c r="A3" s="517" t="s">
        <v>2</v>
      </c>
      <c r="B3" s="519" t="s">
        <v>3</v>
      </c>
      <c r="C3" s="521" t="s">
        <v>4</v>
      </c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3"/>
      <c r="AB3" s="524" t="s">
        <v>5</v>
      </c>
      <c r="AC3" s="525"/>
      <c r="AD3" s="525"/>
      <c r="AE3" s="525"/>
      <c r="AF3" s="525"/>
      <c r="AG3" s="525"/>
      <c r="AH3" s="525"/>
      <c r="AI3" s="525"/>
      <c r="AJ3" s="525"/>
      <c r="AK3" s="525"/>
      <c r="AL3" s="525"/>
      <c r="AM3" s="525"/>
      <c r="AN3" s="525"/>
      <c r="AO3" s="525"/>
      <c r="AP3" s="525"/>
      <c r="AQ3" s="525"/>
      <c r="AR3" s="525"/>
      <c r="AS3" s="525"/>
      <c r="AT3" s="525"/>
      <c r="AU3" s="525"/>
      <c r="AV3" s="525"/>
      <c r="AW3" s="525"/>
      <c r="AX3" s="525"/>
      <c r="AY3" s="525"/>
      <c r="AZ3" s="525"/>
      <c r="BA3" s="526"/>
      <c r="BB3" s="354"/>
      <c r="BC3" s="527" t="s">
        <v>6</v>
      </c>
      <c r="BD3" s="527" t="s">
        <v>7</v>
      </c>
      <c r="BE3" s="527" t="s">
        <v>8</v>
      </c>
      <c r="BF3" s="527" t="s">
        <v>9</v>
      </c>
      <c r="BG3" s="527" t="s">
        <v>10</v>
      </c>
      <c r="BH3" s="527" t="s">
        <v>11</v>
      </c>
    </row>
    <row r="4" spans="1:60" s="353" customFormat="1" ht="15.75" x14ac:dyDescent="0.25">
      <c r="A4" s="518"/>
      <c r="B4" s="520"/>
      <c r="C4" s="529" t="s">
        <v>12</v>
      </c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1"/>
      <c r="AB4" s="532" t="s">
        <v>13</v>
      </c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4"/>
      <c r="BB4" s="355"/>
      <c r="BC4" s="528"/>
      <c r="BD4" s="528"/>
      <c r="BE4" s="528"/>
      <c r="BF4" s="528"/>
      <c r="BG4" s="528"/>
      <c r="BH4" s="528"/>
    </row>
    <row r="5" spans="1:60" s="353" customFormat="1" ht="19.899999999999999" customHeight="1" x14ac:dyDescent="0.25">
      <c r="A5" s="518"/>
      <c r="B5" s="520"/>
      <c r="C5" s="535" t="s">
        <v>14</v>
      </c>
      <c r="D5" s="356"/>
      <c r="E5" s="537" t="s">
        <v>15</v>
      </c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9"/>
      <c r="AB5" s="540" t="s">
        <v>16</v>
      </c>
      <c r="AC5" s="542" t="s">
        <v>17</v>
      </c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3"/>
      <c r="AU5" s="543"/>
      <c r="AV5" s="543"/>
      <c r="AW5" s="543"/>
      <c r="AX5" s="543"/>
      <c r="AY5" s="543"/>
      <c r="AZ5" s="543"/>
      <c r="BA5" s="544"/>
      <c r="BB5" s="357"/>
      <c r="BC5" s="528"/>
      <c r="BD5" s="528"/>
      <c r="BE5" s="528"/>
      <c r="BF5" s="528"/>
      <c r="BG5" s="528"/>
      <c r="BH5" s="528"/>
    </row>
    <row r="6" spans="1:60" s="353" customFormat="1" ht="30.6" customHeight="1" x14ac:dyDescent="0.25">
      <c r="A6" s="518"/>
      <c r="B6" s="520"/>
      <c r="C6" s="536"/>
      <c r="D6" s="535" t="s">
        <v>18</v>
      </c>
      <c r="E6" s="535" t="s">
        <v>19</v>
      </c>
      <c r="F6" s="535" t="s">
        <v>20</v>
      </c>
      <c r="G6" s="535" t="s">
        <v>21</v>
      </c>
      <c r="H6" s="535" t="s">
        <v>22</v>
      </c>
      <c r="I6" s="535" t="s">
        <v>23</v>
      </c>
      <c r="J6" s="535" t="s">
        <v>24</v>
      </c>
      <c r="K6" s="535" t="s">
        <v>25</v>
      </c>
      <c r="L6" s="546" t="s">
        <v>26</v>
      </c>
      <c r="M6" s="547"/>
      <c r="N6" s="548"/>
      <c r="O6" s="546" t="s">
        <v>27</v>
      </c>
      <c r="P6" s="547"/>
      <c r="Q6" s="548"/>
      <c r="R6" s="535" t="s">
        <v>28</v>
      </c>
      <c r="S6" s="535" t="s">
        <v>29</v>
      </c>
      <c r="T6" s="546" t="s">
        <v>30</v>
      </c>
      <c r="U6" s="547"/>
      <c r="V6" s="547"/>
      <c r="W6" s="547"/>
      <c r="X6" s="547"/>
      <c r="Y6" s="547"/>
      <c r="Z6" s="547"/>
      <c r="AA6" s="548"/>
      <c r="AB6" s="541"/>
      <c r="AC6" s="540" t="s">
        <v>31</v>
      </c>
      <c r="AD6" s="540" t="s">
        <v>32</v>
      </c>
      <c r="AE6" s="540" t="s">
        <v>33</v>
      </c>
      <c r="AF6" s="540" t="s">
        <v>28</v>
      </c>
      <c r="AG6" s="540" t="s">
        <v>34</v>
      </c>
      <c r="AH6" s="553" t="s">
        <v>30</v>
      </c>
      <c r="AI6" s="554"/>
      <c r="AJ6" s="554"/>
      <c r="AK6" s="554"/>
      <c r="AL6" s="554"/>
      <c r="AM6" s="554"/>
      <c r="AN6" s="554"/>
      <c r="AO6" s="555"/>
      <c r="AP6" s="553" t="s">
        <v>35</v>
      </c>
      <c r="AQ6" s="554"/>
      <c r="AR6" s="554"/>
      <c r="AS6" s="554"/>
      <c r="AT6" s="554"/>
      <c r="AU6" s="554"/>
      <c r="AV6" s="554"/>
      <c r="AW6" s="555"/>
      <c r="AX6" s="556" t="s">
        <v>99</v>
      </c>
      <c r="AY6" s="557"/>
      <c r="AZ6" s="557"/>
      <c r="BA6" s="558"/>
      <c r="BB6" s="540" t="s">
        <v>37</v>
      </c>
      <c r="BC6" s="528"/>
      <c r="BD6" s="528"/>
      <c r="BE6" s="528"/>
      <c r="BF6" s="528"/>
      <c r="BG6" s="528"/>
      <c r="BH6" s="528"/>
    </row>
    <row r="7" spans="1:60" s="353" customFormat="1" ht="28.9" customHeight="1" x14ac:dyDescent="0.25">
      <c r="A7" s="518"/>
      <c r="B7" s="520"/>
      <c r="C7" s="536"/>
      <c r="D7" s="536"/>
      <c r="E7" s="545"/>
      <c r="F7" s="545"/>
      <c r="G7" s="545"/>
      <c r="H7" s="545"/>
      <c r="I7" s="545"/>
      <c r="J7" s="545"/>
      <c r="K7" s="545"/>
      <c r="L7" s="535" t="s">
        <v>38</v>
      </c>
      <c r="M7" s="535" t="s">
        <v>39</v>
      </c>
      <c r="N7" s="535" t="s">
        <v>40</v>
      </c>
      <c r="O7" s="535" t="s">
        <v>41</v>
      </c>
      <c r="P7" s="535" t="s">
        <v>32</v>
      </c>
      <c r="Q7" s="535" t="s">
        <v>42</v>
      </c>
      <c r="R7" s="549"/>
      <c r="S7" s="536"/>
      <c r="T7" s="546" t="s">
        <v>43</v>
      </c>
      <c r="U7" s="548"/>
      <c r="V7" s="546" t="s">
        <v>44</v>
      </c>
      <c r="W7" s="548"/>
      <c r="X7" s="546" t="s">
        <v>45</v>
      </c>
      <c r="Y7" s="548"/>
      <c r="Z7" s="546" t="s">
        <v>46</v>
      </c>
      <c r="AA7" s="548"/>
      <c r="AB7" s="541"/>
      <c r="AC7" s="551"/>
      <c r="AD7" s="551"/>
      <c r="AE7" s="551"/>
      <c r="AF7" s="551"/>
      <c r="AG7" s="551"/>
      <c r="AH7" s="553" t="s">
        <v>43</v>
      </c>
      <c r="AI7" s="555"/>
      <c r="AJ7" s="553" t="s">
        <v>44</v>
      </c>
      <c r="AK7" s="555"/>
      <c r="AL7" s="553" t="s">
        <v>45</v>
      </c>
      <c r="AM7" s="555"/>
      <c r="AN7" s="553" t="s">
        <v>46</v>
      </c>
      <c r="AO7" s="555"/>
      <c r="AP7" s="553" t="s">
        <v>43</v>
      </c>
      <c r="AQ7" s="555"/>
      <c r="AR7" s="553" t="s">
        <v>44</v>
      </c>
      <c r="AS7" s="555"/>
      <c r="AT7" s="553" t="s">
        <v>45</v>
      </c>
      <c r="AU7" s="555"/>
      <c r="AV7" s="553" t="s">
        <v>46</v>
      </c>
      <c r="AW7" s="555"/>
      <c r="AX7" s="541"/>
      <c r="AY7" s="559"/>
      <c r="AZ7" s="559"/>
      <c r="BA7" s="559"/>
      <c r="BB7" s="551"/>
      <c r="BC7" s="528"/>
      <c r="BD7" s="528"/>
      <c r="BE7" s="528"/>
      <c r="BF7" s="528"/>
      <c r="BG7" s="528"/>
      <c r="BH7" s="528"/>
    </row>
    <row r="8" spans="1:60" s="353" customFormat="1" ht="83.45" customHeight="1" x14ac:dyDescent="0.25">
      <c r="A8" s="518"/>
      <c r="B8" s="520"/>
      <c r="C8" s="536"/>
      <c r="D8" s="536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50"/>
      <c r="S8" s="536"/>
      <c r="T8" s="356" t="s">
        <v>47</v>
      </c>
      <c r="U8" s="356" t="s">
        <v>48</v>
      </c>
      <c r="V8" s="356" t="s">
        <v>47</v>
      </c>
      <c r="W8" s="356" t="s">
        <v>48</v>
      </c>
      <c r="X8" s="356" t="s">
        <v>47</v>
      </c>
      <c r="Y8" s="356" t="s">
        <v>48</v>
      </c>
      <c r="Z8" s="356" t="s">
        <v>47</v>
      </c>
      <c r="AA8" s="356" t="s">
        <v>48</v>
      </c>
      <c r="AB8" s="541"/>
      <c r="AC8" s="552"/>
      <c r="AD8" s="552"/>
      <c r="AE8" s="552"/>
      <c r="AF8" s="552"/>
      <c r="AG8" s="552"/>
      <c r="AH8" s="359" t="s">
        <v>47</v>
      </c>
      <c r="AI8" s="359" t="s">
        <v>48</v>
      </c>
      <c r="AJ8" s="359" t="s">
        <v>47</v>
      </c>
      <c r="AK8" s="359" t="s">
        <v>48</v>
      </c>
      <c r="AL8" s="359" t="s">
        <v>47</v>
      </c>
      <c r="AM8" s="359" t="s">
        <v>48</v>
      </c>
      <c r="AN8" s="359" t="s">
        <v>47</v>
      </c>
      <c r="AO8" s="359" t="s">
        <v>48</v>
      </c>
      <c r="AP8" s="359" t="s">
        <v>47</v>
      </c>
      <c r="AQ8" s="359" t="s">
        <v>48</v>
      </c>
      <c r="AR8" s="359" t="s">
        <v>47</v>
      </c>
      <c r="AS8" s="359" t="s">
        <v>48</v>
      </c>
      <c r="AT8" s="359" t="s">
        <v>47</v>
      </c>
      <c r="AU8" s="359" t="s">
        <v>48</v>
      </c>
      <c r="AV8" s="359" t="s">
        <v>47</v>
      </c>
      <c r="AW8" s="359" t="s">
        <v>48</v>
      </c>
      <c r="AX8" s="359" t="s">
        <v>49</v>
      </c>
      <c r="AY8" s="359" t="s">
        <v>50</v>
      </c>
      <c r="AZ8" s="359" t="s">
        <v>51</v>
      </c>
      <c r="BA8" s="359" t="s">
        <v>52</v>
      </c>
      <c r="BB8" s="552"/>
      <c r="BC8" s="528"/>
      <c r="BD8" s="528"/>
      <c r="BE8" s="528"/>
      <c r="BF8" s="528"/>
      <c r="BG8" s="528"/>
      <c r="BH8" s="528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258" t="s">
        <v>74</v>
      </c>
      <c r="B10" s="74">
        <f t="shared" ref="B10:AG10" si="0">B11+B12+B13+B14+B15+B16+B17+B18+B19+B20+B21+B22+B23+B24+B25+B26+B27+B28</f>
        <v>904</v>
      </c>
      <c r="C10" s="74">
        <f t="shared" si="0"/>
        <v>136</v>
      </c>
      <c r="D10" s="74">
        <f t="shared" si="0"/>
        <v>32</v>
      </c>
      <c r="E10" s="74">
        <f t="shared" si="0"/>
        <v>40</v>
      </c>
      <c r="F10" s="74">
        <f t="shared" si="0"/>
        <v>31</v>
      </c>
      <c r="G10" s="74">
        <f t="shared" si="0"/>
        <v>33</v>
      </c>
      <c r="H10" s="74">
        <f t="shared" si="0"/>
        <v>99</v>
      </c>
      <c r="I10" s="74">
        <f t="shared" si="0"/>
        <v>7</v>
      </c>
      <c r="J10" s="74">
        <f t="shared" si="0"/>
        <v>20</v>
      </c>
      <c r="K10" s="74">
        <f t="shared" si="0"/>
        <v>7</v>
      </c>
      <c r="L10" s="74">
        <f t="shared" si="0"/>
        <v>36</v>
      </c>
      <c r="M10" s="74">
        <f t="shared" si="0"/>
        <v>20</v>
      </c>
      <c r="N10" s="74">
        <f t="shared" si="0"/>
        <v>7</v>
      </c>
      <c r="O10" s="74">
        <f t="shared" si="0"/>
        <v>31</v>
      </c>
      <c r="P10" s="74">
        <f t="shared" si="0"/>
        <v>36</v>
      </c>
      <c r="Q10" s="74">
        <f t="shared" si="0"/>
        <v>3</v>
      </c>
      <c r="R10" s="74">
        <f t="shared" si="0"/>
        <v>42</v>
      </c>
      <c r="S10" s="74">
        <f t="shared" si="0"/>
        <v>11</v>
      </c>
      <c r="T10" s="74">
        <f t="shared" si="0"/>
        <v>46</v>
      </c>
      <c r="U10" s="74">
        <f t="shared" si="0"/>
        <v>47</v>
      </c>
      <c r="V10" s="74">
        <f t="shared" si="0"/>
        <v>26</v>
      </c>
      <c r="W10" s="74">
        <f t="shared" si="0"/>
        <v>57</v>
      </c>
      <c r="X10" s="74">
        <f t="shared" si="0"/>
        <v>38</v>
      </c>
      <c r="Y10" s="74">
        <f t="shared" si="0"/>
        <v>88</v>
      </c>
      <c r="Z10" s="74">
        <f t="shared" si="0"/>
        <v>22</v>
      </c>
      <c r="AA10" s="74">
        <f t="shared" si="0"/>
        <v>20</v>
      </c>
      <c r="AB10" s="74">
        <f t="shared" si="0"/>
        <v>55</v>
      </c>
      <c r="AC10" s="74">
        <f t="shared" si="0"/>
        <v>36</v>
      </c>
      <c r="AD10" s="74">
        <f t="shared" si="0"/>
        <v>15</v>
      </c>
      <c r="AE10" s="74">
        <f t="shared" si="0"/>
        <v>5</v>
      </c>
      <c r="AF10" s="74">
        <f t="shared" si="0"/>
        <v>25</v>
      </c>
      <c r="AG10" s="74">
        <f t="shared" si="0"/>
        <v>6</v>
      </c>
      <c r="AH10" s="74">
        <f t="shared" ref="AH10:BM10" si="1">AH11+AH12+AH13+AH14+AH15+AH16+AH17+AH18+AH19+AH20+AH21+AH22+AH23+AH24+AH25+AH26+AH27+AH28</f>
        <v>18</v>
      </c>
      <c r="AI10" s="74">
        <f t="shared" si="1"/>
        <v>18</v>
      </c>
      <c r="AJ10" s="74">
        <f t="shared" si="1"/>
        <v>12</v>
      </c>
      <c r="AK10" s="74">
        <f t="shared" si="1"/>
        <v>10</v>
      </c>
      <c r="AL10" s="74">
        <f t="shared" si="1"/>
        <v>13</v>
      </c>
      <c r="AM10" s="74">
        <f t="shared" si="1"/>
        <v>11</v>
      </c>
      <c r="AN10" s="74">
        <f t="shared" si="1"/>
        <v>18</v>
      </c>
      <c r="AO10" s="74">
        <f t="shared" si="1"/>
        <v>13</v>
      </c>
      <c r="AP10" s="74">
        <f t="shared" si="1"/>
        <v>29</v>
      </c>
      <c r="AQ10" s="74">
        <f t="shared" si="1"/>
        <v>30</v>
      </c>
      <c r="AR10" s="74">
        <f t="shared" si="1"/>
        <v>9</v>
      </c>
      <c r="AS10" s="74">
        <f t="shared" si="1"/>
        <v>10</v>
      </c>
      <c r="AT10" s="74">
        <f t="shared" si="1"/>
        <v>8</v>
      </c>
      <c r="AU10" s="74">
        <f t="shared" si="1"/>
        <v>9</v>
      </c>
      <c r="AV10" s="74">
        <f t="shared" si="1"/>
        <v>11</v>
      </c>
      <c r="AW10" s="74">
        <f t="shared" si="1"/>
        <v>10</v>
      </c>
      <c r="AX10" s="74">
        <f t="shared" si="1"/>
        <v>2</v>
      </c>
      <c r="AY10" s="74">
        <f t="shared" si="1"/>
        <v>1</v>
      </c>
      <c r="AZ10" s="74">
        <f t="shared" si="1"/>
        <v>1</v>
      </c>
      <c r="BA10" s="74">
        <f t="shared" si="1"/>
        <v>0</v>
      </c>
      <c r="BB10" s="74">
        <f t="shared" si="1"/>
        <v>24</v>
      </c>
      <c r="BC10" s="58"/>
      <c r="BD10" s="58"/>
      <c r="BE10" s="58"/>
      <c r="BF10" s="58"/>
      <c r="BG10" s="58"/>
      <c r="BH10" s="58"/>
    </row>
    <row r="11" spans="1:60" ht="18.75" x14ac:dyDescent="0.3">
      <c r="A11" s="259" t="s">
        <v>703</v>
      </c>
      <c r="B11" s="260">
        <v>45</v>
      </c>
      <c r="C11" s="261">
        <v>4</v>
      </c>
      <c r="D11" s="261">
        <v>4</v>
      </c>
      <c r="E11" s="261">
        <v>2</v>
      </c>
      <c r="F11" s="261">
        <v>2</v>
      </c>
      <c r="G11" s="261">
        <v>0</v>
      </c>
      <c r="H11" s="261">
        <v>3</v>
      </c>
      <c r="I11" s="261">
        <v>0</v>
      </c>
      <c r="J11" s="261">
        <v>1</v>
      </c>
      <c r="K11" s="261">
        <v>0</v>
      </c>
      <c r="L11" s="261">
        <v>3</v>
      </c>
      <c r="M11" s="261">
        <v>0</v>
      </c>
      <c r="N11" s="261">
        <v>0</v>
      </c>
      <c r="O11" s="261">
        <v>0</v>
      </c>
      <c r="P11" s="261">
        <v>1</v>
      </c>
      <c r="Q11" s="261">
        <v>0</v>
      </c>
      <c r="R11" s="261">
        <v>3</v>
      </c>
      <c r="S11" s="261">
        <v>1</v>
      </c>
      <c r="T11" s="261">
        <v>3</v>
      </c>
      <c r="U11" s="261">
        <v>4</v>
      </c>
      <c r="V11" s="261">
        <v>0</v>
      </c>
      <c r="W11" s="261">
        <v>2</v>
      </c>
      <c r="X11" s="261">
        <v>0</v>
      </c>
      <c r="Y11" s="261">
        <v>0</v>
      </c>
      <c r="Z11" s="261">
        <v>0</v>
      </c>
      <c r="AA11" s="261">
        <v>3</v>
      </c>
      <c r="AB11" s="262">
        <v>3</v>
      </c>
      <c r="AC11" s="262">
        <v>3</v>
      </c>
      <c r="AD11" s="262">
        <v>0</v>
      </c>
      <c r="AE11" s="262">
        <v>0</v>
      </c>
      <c r="AF11" s="262">
        <v>3</v>
      </c>
      <c r="AG11" s="262">
        <v>0</v>
      </c>
      <c r="AH11" s="262">
        <v>2</v>
      </c>
      <c r="AI11" s="262">
        <v>2</v>
      </c>
      <c r="AJ11" s="262">
        <v>0</v>
      </c>
      <c r="AK11" s="262">
        <v>0</v>
      </c>
      <c r="AL11" s="262">
        <v>0</v>
      </c>
      <c r="AM11" s="262">
        <v>0</v>
      </c>
      <c r="AN11" s="262">
        <v>2</v>
      </c>
      <c r="AO11" s="262">
        <v>2</v>
      </c>
      <c r="AP11" s="262">
        <v>3</v>
      </c>
      <c r="AQ11" s="262">
        <v>5</v>
      </c>
      <c r="AR11" s="262">
        <v>0</v>
      </c>
      <c r="AS11" s="262">
        <v>3</v>
      </c>
      <c r="AT11" s="262">
        <v>0</v>
      </c>
      <c r="AU11" s="262">
        <v>3</v>
      </c>
      <c r="AV11" s="262">
        <v>2</v>
      </c>
      <c r="AW11" s="262">
        <v>4</v>
      </c>
      <c r="AX11" s="262">
        <v>0</v>
      </c>
      <c r="AY11" s="262">
        <v>0</v>
      </c>
      <c r="AZ11" s="262">
        <v>0</v>
      </c>
      <c r="BA11" s="262">
        <v>0</v>
      </c>
      <c r="BB11" s="262">
        <v>1</v>
      </c>
      <c r="BC11" s="263" t="s">
        <v>704</v>
      </c>
      <c r="BD11" s="263" t="s">
        <v>704</v>
      </c>
      <c r="BE11" s="263" t="s">
        <v>704</v>
      </c>
      <c r="BF11" s="263" t="s">
        <v>704</v>
      </c>
      <c r="BG11" s="58">
        <v>500</v>
      </c>
      <c r="BH11" s="58" t="s">
        <v>705</v>
      </c>
    </row>
    <row r="12" spans="1:60" ht="18.75" x14ac:dyDescent="0.3">
      <c r="A12" s="259" t="s">
        <v>706</v>
      </c>
      <c r="B12" s="260">
        <v>45</v>
      </c>
      <c r="C12" s="261">
        <v>9</v>
      </c>
      <c r="D12" s="261">
        <v>1</v>
      </c>
      <c r="E12" s="261">
        <v>3</v>
      </c>
      <c r="F12" s="261">
        <v>1</v>
      </c>
      <c r="G12" s="261">
        <v>5</v>
      </c>
      <c r="H12" s="261">
        <v>7</v>
      </c>
      <c r="I12" s="261">
        <v>0</v>
      </c>
      <c r="J12" s="261">
        <v>2</v>
      </c>
      <c r="K12" s="261">
        <v>0</v>
      </c>
      <c r="L12" s="261">
        <v>1</v>
      </c>
      <c r="M12" s="261">
        <v>3</v>
      </c>
      <c r="N12" s="261">
        <v>2</v>
      </c>
      <c r="O12" s="261">
        <v>3</v>
      </c>
      <c r="P12" s="261">
        <v>3</v>
      </c>
      <c r="Q12" s="261">
        <v>1</v>
      </c>
      <c r="R12" s="261">
        <v>6</v>
      </c>
      <c r="S12" s="261">
        <v>2</v>
      </c>
      <c r="T12" s="261">
        <v>6</v>
      </c>
      <c r="U12" s="261">
        <v>6</v>
      </c>
      <c r="V12" s="261">
        <v>2</v>
      </c>
      <c r="W12" s="261">
        <v>2</v>
      </c>
      <c r="X12" s="261">
        <v>2</v>
      </c>
      <c r="Y12" s="261">
        <v>2</v>
      </c>
      <c r="Z12" s="261">
        <v>1</v>
      </c>
      <c r="AA12" s="261">
        <v>1</v>
      </c>
      <c r="AB12" s="262">
        <v>3</v>
      </c>
      <c r="AC12" s="262">
        <v>2</v>
      </c>
      <c r="AD12" s="262">
        <v>1</v>
      </c>
      <c r="AE12" s="262">
        <v>0</v>
      </c>
      <c r="AF12" s="262">
        <v>3</v>
      </c>
      <c r="AG12" s="262">
        <v>1</v>
      </c>
      <c r="AH12" s="262">
        <v>3</v>
      </c>
      <c r="AI12" s="262">
        <v>3</v>
      </c>
      <c r="AJ12" s="262">
        <v>1</v>
      </c>
      <c r="AK12" s="262">
        <v>1</v>
      </c>
      <c r="AL12" s="262">
        <v>1</v>
      </c>
      <c r="AM12" s="262">
        <v>1</v>
      </c>
      <c r="AN12" s="262">
        <v>1</v>
      </c>
      <c r="AO12" s="262">
        <v>1</v>
      </c>
      <c r="AP12" s="262">
        <v>1</v>
      </c>
      <c r="AQ12" s="262">
        <v>1</v>
      </c>
      <c r="AR12" s="262">
        <v>1</v>
      </c>
      <c r="AS12" s="262">
        <v>1</v>
      </c>
      <c r="AT12" s="262">
        <v>1</v>
      </c>
      <c r="AU12" s="262">
        <v>1</v>
      </c>
      <c r="AV12" s="262">
        <v>1</v>
      </c>
      <c r="AW12" s="262">
        <v>1</v>
      </c>
      <c r="AX12" s="262">
        <v>0</v>
      </c>
      <c r="AY12" s="262">
        <v>0</v>
      </c>
      <c r="AZ12" s="262">
        <v>0</v>
      </c>
      <c r="BA12" s="262">
        <v>0</v>
      </c>
      <c r="BB12" s="262">
        <v>3</v>
      </c>
      <c r="BC12" s="263" t="s">
        <v>707</v>
      </c>
      <c r="BD12" s="58"/>
      <c r="BE12" s="58"/>
      <c r="BF12" s="58" t="s">
        <v>57</v>
      </c>
      <c r="BG12" s="58">
        <v>500</v>
      </c>
      <c r="BH12" s="58">
        <v>1000</v>
      </c>
    </row>
    <row r="13" spans="1:60" ht="18.75" x14ac:dyDescent="0.3">
      <c r="A13" s="259" t="s">
        <v>708</v>
      </c>
      <c r="B13" s="260">
        <v>43</v>
      </c>
      <c r="C13" s="261">
        <v>6</v>
      </c>
      <c r="D13" s="261">
        <v>0</v>
      </c>
      <c r="E13" s="261">
        <v>1</v>
      </c>
      <c r="F13" s="261">
        <v>2</v>
      </c>
      <c r="G13" s="261">
        <v>3</v>
      </c>
      <c r="H13" s="261">
        <v>4</v>
      </c>
      <c r="I13" s="261">
        <v>1</v>
      </c>
      <c r="J13" s="261">
        <v>1</v>
      </c>
      <c r="K13" s="261">
        <v>0</v>
      </c>
      <c r="L13" s="261">
        <v>0</v>
      </c>
      <c r="M13" s="261">
        <v>1</v>
      </c>
      <c r="N13" s="261">
        <v>0</v>
      </c>
      <c r="O13" s="261">
        <v>0</v>
      </c>
      <c r="P13" s="261">
        <v>4</v>
      </c>
      <c r="Q13" s="261">
        <v>0</v>
      </c>
      <c r="R13" s="261">
        <v>6</v>
      </c>
      <c r="S13" s="261">
        <v>0</v>
      </c>
      <c r="T13" s="261">
        <v>0</v>
      </c>
      <c r="U13" s="261">
        <v>0</v>
      </c>
      <c r="V13" s="261">
        <v>3</v>
      </c>
      <c r="W13" s="261">
        <v>3</v>
      </c>
      <c r="X13" s="261">
        <v>1</v>
      </c>
      <c r="Y13" s="261">
        <v>1</v>
      </c>
      <c r="Z13" s="261">
        <v>6</v>
      </c>
      <c r="AA13" s="261">
        <v>6</v>
      </c>
      <c r="AB13" s="262">
        <v>2</v>
      </c>
      <c r="AC13" s="262">
        <v>2</v>
      </c>
      <c r="AD13" s="262">
        <v>0</v>
      </c>
      <c r="AE13" s="262">
        <v>0</v>
      </c>
      <c r="AF13" s="262">
        <v>1</v>
      </c>
      <c r="AG13" s="262">
        <v>0</v>
      </c>
      <c r="AH13" s="262">
        <v>0</v>
      </c>
      <c r="AI13" s="262">
        <v>0</v>
      </c>
      <c r="AJ13" s="262">
        <v>0</v>
      </c>
      <c r="AK13" s="262">
        <v>0</v>
      </c>
      <c r="AL13" s="262">
        <v>0</v>
      </c>
      <c r="AM13" s="262">
        <v>0</v>
      </c>
      <c r="AN13" s="262">
        <v>2</v>
      </c>
      <c r="AO13" s="262">
        <v>2</v>
      </c>
      <c r="AP13" s="262">
        <v>2</v>
      </c>
      <c r="AQ13" s="262">
        <v>2</v>
      </c>
      <c r="AR13" s="262">
        <v>1</v>
      </c>
      <c r="AS13" s="262">
        <v>1</v>
      </c>
      <c r="AT13" s="262">
        <v>0</v>
      </c>
      <c r="AU13" s="262">
        <v>0</v>
      </c>
      <c r="AV13" s="262">
        <v>1</v>
      </c>
      <c r="AW13" s="262">
        <v>1</v>
      </c>
      <c r="AX13" s="262">
        <v>1</v>
      </c>
      <c r="AY13" s="262">
        <v>0</v>
      </c>
      <c r="AZ13" s="262">
        <v>0</v>
      </c>
      <c r="BA13" s="262">
        <v>0</v>
      </c>
      <c r="BB13" s="262">
        <v>0</v>
      </c>
      <c r="BC13" s="263" t="s">
        <v>709</v>
      </c>
      <c r="BD13" s="263" t="s">
        <v>709</v>
      </c>
      <c r="BE13" s="263" t="s">
        <v>710</v>
      </c>
      <c r="BF13" s="263" t="s">
        <v>711</v>
      </c>
      <c r="BG13" s="58">
        <v>1000</v>
      </c>
      <c r="BH13" s="58">
        <v>0</v>
      </c>
    </row>
    <row r="14" spans="1:60" ht="18.75" x14ac:dyDescent="0.3">
      <c r="A14" s="259" t="s">
        <v>712</v>
      </c>
      <c r="B14" s="260">
        <v>65</v>
      </c>
      <c r="C14" s="261">
        <v>7</v>
      </c>
      <c r="D14" s="261">
        <v>2</v>
      </c>
      <c r="E14" s="261">
        <v>3</v>
      </c>
      <c r="F14" s="261">
        <v>1</v>
      </c>
      <c r="G14" s="261">
        <v>2</v>
      </c>
      <c r="H14" s="261">
        <v>4</v>
      </c>
      <c r="I14" s="261">
        <v>1</v>
      </c>
      <c r="J14" s="261">
        <v>1</v>
      </c>
      <c r="K14" s="261">
        <v>1</v>
      </c>
      <c r="L14" s="261">
        <v>2</v>
      </c>
      <c r="M14" s="261">
        <v>3</v>
      </c>
      <c r="N14" s="261">
        <v>1</v>
      </c>
      <c r="O14" s="261">
        <v>2</v>
      </c>
      <c r="P14" s="261">
        <v>1</v>
      </c>
      <c r="Q14" s="261">
        <v>0</v>
      </c>
      <c r="R14" s="261">
        <v>0</v>
      </c>
      <c r="S14" s="261">
        <v>3</v>
      </c>
      <c r="T14" s="261">
        <v>4</v>
      </c>
      <c r="U14" s="261">
        <v>4</v>
      </c>
      <c r="V14" s="261">
        <v>4</v>
      </c>
      <c r="W14" s="261">
        <v>4</v>
      </c>
      <c r="X14" s="261">
        <v>4</v>
      </c>
      <c r="Y14" s="261">
        <v>4</v>
      </c>
      <c r="Z14" s="261">
        <v>0</v>
      </c>
      <c r="AA14" s="261">
        <v>0</v>
      </c>
      <c r="AB14" s="262">
        <v>4</v>
      </c>
      <c r="AC14" s="262">
        <v>4</v>
      </c>
      <c r="AD14" s="262">
        <v>0</v>
      </c>
      <c r="AE14" s="262">
        <v>0</v>
      </c>
      <c r="AF14" s="262">
        <v>0</v>
      </c>
      <c r="AG14" s="262">
        <v>0</v>
      </c>
      <c r="AH14" s="262">
        <v>2</v>
      </c>
      <c r="AI14" s="262">
        <v>2</v>
      </c>
      <c r="AJ14" s="262">
        <v>1</v>
      </c>
      <c r="AK14" s="262">
        <v>1</v>
      </c>
      <c r="AL14" s="262">
        <v>0</v>
      </c>
      <c r="AM14" s="262">
        <v>0</v>
      </c>
      <c r="AN14" s="262">
        <v>0</v>
      </c>
      <c r="AO14" s="262">
        <v>0</v>
      </c>
      <c r="AP14" s="262">
        <v>4</v>
      </c>
      <c r="AQ14" s="262">
        <v>4</v>
      </c>
      <c r="AR14" s="262">
        <v>1</v>
      </c>
      <c r="AS14" s="262">
        <v>1</v>
      </c>
      <c r="AT14" s="262">
        <v>0</v>
      </c>
      <c r="AU14" s="262">
        <v>0</v>
      </c>
      <c r="AV14" s="262">
        <v>0</v>
      </c>
      <c r="AW14" s="262">
        <v>0</v>
      </c>
      <c r="AX14" s="262">
        <v>1</v>
      </c>
      <c r="AY14" s="262">
        <v>0</v>
      </c>
      <c r="AZ14" s="262">
        <v>0</v>
      </c>
      <c r="BA14" s="262">
        <v>0</v>
      </c>
      <c r="BB14" s="262">
        <v>4</v>
      </c>
      <c r="BC14" s="263" t="s">
        <v>713</v>
      </c>
      <c r="BD14" s="58" t="s">
        <v>714</v>
      </c>
      <c r="BE14" s="263" t="s">
        <v>713</v>
      </c>
      <c r="BF14" s="58" t="s">
        <v>57</v>
      </c>
      <c r="BG14" s="58">
        <v>1000</v>
      </c>
      <c r="BH14" s="58">
        <v>3500</v>
      </c>
    </row>
    <row r="15" spans="1:60" ht="18.75" x14ac:dyDescent="0.3">
      <c r="A15" s="259" t="s">
        <v>715</v>
      </c>
      <c r="B15" s="260">
        <v>45</v>
      </c>
      <c r="C15" s="261">
        <v>12</v>
      </c>
      <c r="D15" s="261">
        <v>2</v>
      </c>
      <c r="E15" s="261">
        <v>2</v>
      </c>
      <c r="F15" s="261">
        <v>4</v>
      </c>
      <c r="G15" s="261">
        <v>2</v>
      </c>
      <c r="H15" s="261">
        <v>8</v>
      </c>
      <c r="I15" s="261">
        <v>0</v>
      </c>
      <c r="J15" s="261">
        <v>2</v>
      </c>
      <c r="K15" s="261">
        <v>2</v>
      </c>
      <c r="L15" s="261">
        <v>6</v>
      </c>
      <c r="M15" s="261">
        <v>0</v>
      </c>
      <c r="N15" s="261">
        <v>0</v>
      </c>
      <c r="O15" s="261">
        <v>1</v>
      </c>
      <c r="P15" s="261">
        <v>6</v>
      </c>
      <c r="Q15" s="261">
        <v>0</v>
      </c>
      <c r="R15" s="261">
        <v>10</v>
      </c>
      <c r="S15" s="261">
        <v>3</v>
      </c>
      <c r="T15" s="261">
        <v>9</v>
      </c>
      <c r="U15" s="261">
        <v>9</v>
      </c>
      <c r="V15" s="261">
        <v>2</v>
      </c>
      <c r="W15" s="261">
        <v>2</v>
      </c>
      <c r="X15" s="261">
        <v>10</v>
      </c>
      <c r="Y15" s="261">
        <v>10</v>
      </c>
      <c r="Z15" s="261">
        <v>5</v>
      </c>
      <c r="AA15" s="261">
        <v>5</v>
      </c>
      <c r="AB15" s="262">
        <v>7</v>
      </c>
      <c r="AC15" s="262">
        <v>3</v>
      </c>
      <c r="AD15" s="262">
        <v>3</v>
      </c>
      <c r="AE15" s="262">
        <v>1</v>
      </c>
      <c r="AF15" s="262">
        <v>7</v>
      </c>
      <c r="AG15" s="262">
        <v>2</v>
      </c>
      <c r="AH15" s="262">
        <v>2</v>
      </c>
      <c r="AI15" s="262">
        <v>2</v>
      </c>
      <c r="AJ15" s="262">
        <v>4</v>
      </c>
      <c r="AK15" s="262">
        <v>4</v>
      </c>
      <c r="AL15" s="262">
        <v>4</v>
      </c>
      <c r="AM15" s="262">
        <v>4</v>
      </c>
      <c r="AN15" s="262">
        <v>4</v>
      </c>
      <c r="AO15" s="262">
        <v>4</v>
      </c>
      <c r="AP15" s="262">
        <v>7</v>
      </c>
      <c r="AQ15" s="262">
        <v>7</v>
      </c>
      <c r="AR15" s="262">
        <v>1</v>
      </c>
      <c r="AS15" s="262">
        <v>1</v>
      </c>
      <c r="AT15" s="262">
        <v>2</v>
      </c>
      <c r="AU15" s="262">
        <v>2</v>
      </c>
      <c r="AV15" s="262">
        <v>2</v>
      </c>
      <c r="AW15" s="262">
        <v>2</v>
      </c>
      <c r="AX15" s="262">
        <v>0</v>
      </c>
      <c r="AY15" s="262">
        <v>0</v>
      </c>
      <c r="AZ15" s="262">
        <v>1</v>
      </c>
      <c r="BA15" s="262">
        <v>0</v>
      </c>
      <c r="BB15" s="262">
        <v>1</v>
      </c>
      <c r="BC15" s="263" t="s">
        <v>716</v>
      </c>
      <c r="BD15" s="263" t="s">
        <v>716</v>
      </c>
      <c r="BE15" s="58" t="s">
        <v>717</v>
      </c>
      <c r="BF15" s="58" t="s">
        <v>57</v>
      </c>
      <c r="BG15" s="58">
        <v>750</v>
      </c>
      <c r="BH15" s="58" t="s">
        <v>718</v>
      </c>
    </row>
    <row r="16" spans="1:60" ht="18.75" x14ac:dyDescent="0.3">
      <c r="A16" s="259" t="s">
        <v>719</v>
      </c>
      <c r="B16" s="260">
        <v>66</v>
      </c>
      <c r="C16" s="261">
        <v>6</v>
      </c>
      <c r="D16" s="261">
        <v>2</v>
      </c>
      <c r="E16" s="261">
        <v>2</v>
      </c>
      <c r="F16" s="261">
        <v>1</v>
      </c>
      <c r="G16" s="261">
        <v>0</v>
      </c>
      <c r="H16" s="261">
        <v>4</v>
      </c>
      <c r="I16" s="261">
        <v>2</v>
      </c>
      <c r="J16" s="261">
        <v>0</v>
      </c>
      <c r="K16" s="261">
        <v>0</v>
      </c>
      <c r="L16" s="261">
        <v>2</v>
      </c>
      <c r="M16" s="261">
        <v>0</v>
      </c>
      <c r="N16" s="261">
        <v>0</v>
      </c>
      <c r="O16" s="261">
        <v>1</v>
      </c>
      <c r="P16" s="261">
        <v>2</v>
      </c>
      <c r="Q16" s="261">
        <v>0</v>
      </c>
      <c r="R16" s="261">
        <v>7</v>
      </c>
      <c r="S16" s="261">
        <v>0</v>
      </c>
      <c r="T16" s="261">
        <v>2</v>
      </c>
      <c r="U16" s="261">
        <v>2</v>
      </c>
      <c r="V16" s="261">
        <v>2</v>
      </c>
      <c r="W16" s="261">
        <v>2</v>
      </c>
      <c r="X16" s="261">
        <v>1</v>
      </c>
      <c r="Y16" s="261">
        <v>1</v>
      </c>
      <c r="Z16" s="261">
        <v>2</v>
      </c>
      <c r="AA16" s="261">
        <v>2</v>
      </c>
      <c r="AB16" s="262">
        <v>2</v>
      </c>
      <c r="AC16" s="262">
        <v>1</v>
      </c>
      <c r="AD16" s="262">
        <v>1</v>
      </c>
      <c r="AE16" s="262">
        <v>0</v>
      </c>
      <c r="AF16" s="262">
        <v>1</v>
      </c>
      <c r="AG16" s="262">
        <v>1</v>
      </c>
      <c r="AH16" s="262">
        <v>2</v>
      </c>
      <c r="AI16" s="262">
        <v>2</v>
      </c>
      <c r="AJ16" s="262">
        <v>2</v>
      </c>
      <c r="AK16" s="262">
        <v>2</v>
      </c>
      <c r="AL16" s="262">
        <v>2</v>
      </c>
      <c r="AM16" s="262">
        <v>2</v>
      </c>
      <c r="AN16" s="262">
        <v>2</v>
      </c>
      <c r="AO16" s="262">
        <v>2</v>
      </c>
      <c r="AP16" s="262">
        <v>2</v>
      </c>
      <c r="AQ16" s="262">
        <v>2</v>
      </c>
      <c r="AR16" s="262">
        <v>0</v>
      </c>
      <c r="AS16" s="262">
        <v>0</v>
      </c>
      <c r="AT16" s="262">
        <v>1</v>
      </c>
      <c r="AU16" s="262">
        <v>1</v>
      </c>
      <c r="AV16" s="262">
        <v>1</v>
      </c>
      <c r="AW16" s="262">
        <v>1</v>
      </c>
      <c r="AX16" s="262">
        <v>0</v>
      </c>
      <c r="AY16" s="262">
        <v>0</v>
      </c>
      <c r="AZ16" s="262">
        <v>0</v>
      </c>
      <c r="BA16" s="262">
        <v>0</v>
      </c>
      <c r="BB16" s="262">
        <v>2</v>
      </c>
      <c r="BC16" s="263" t="s">
        <v>720</v>
      </c>
      <c r="BD16" s="263" t="s">
        <v>720</v>
      </c>
      <c r="BE16" s="58" t="s">
        <v>721</v>
      </c>
      <c r="BF16" s="58" t="s">
        <v>721</v>
      </c>
      <c r="BG16" s="58">
        <v>500</v>
      </c>
      <c r="BH16" s="58">
        <v>1000</v>
      </c>
    </row>
    <row r="17" spans="1:64" ht="18.75" x14ac:dyDescent="0.3">
      <c r="A17" s="259" t="s">
        <v>722</v>
      </c>
      <c r="B17" s="260">
        <v>53</v>
      </c>
      <c r="C17" s="261">
        <v>6</v>
      </c>
      <c r="D17" s="261">
        <v>0</v>
      </c>
      <c r="E17" s="261">
        <v>0</v>
      </c>
      <c r="F17" s="261">
        <v>0</v>
      </c>
      <c r="G17" s="261">
        <v>3</v>
      </c>
      <c r="H17" s="261">
        <v>5</v>
      </c>
      <c r="I17" s="261">
        <v>1</v>
      </c>
      <c r="J17" s="261">
        <v>0</v>
      </c>
      <c r="K17" s="261">
        <v>0</v>
      </c>
      <c r="L17" s="261">
        <v>0</v>
      </c>
      <c r="M17" s="261">
        <v>0</v>
      </c>
      <c r="N17" s="261">
        <v>0</v>
      </c>
      <c r="O17" s="261">
        <v>4</v>
      </c>
      <c r="P17" s="261">
        <v>2</v>
      </c>
      <c r="Q17" s="261">
        <v>0</v>
      </c>
      <c r="R17" s="261">
        <v>6</v>
      </c>
      <c r="S17" s="261">
        <v>1</v>
      </c>
      <c r="T17" s="261">
        <v>6</v>
      </c>
      <c r="U17" s="261">
        <v>6</v>
      </c>
      <c r="V17" s="261">
        <v>6</v>
      </c>
      <c r="W17" s="261">
        <v>4</v>
      </c>
      <c r="X17" s="261">
        <v>6</v>
      </c>
      <c r="Y17" s="261">
        <v>2</v>
      </c>
      <c r="Z17" s="261">
        <v>6</v>
      </c>
      <c r="AA17" s="261">
        <v>1</v>
      </c>
      <c r="AB17" s="262">
        <v>4</v>
      </c>
      <c r="AC17" s="262">
        <v>4</v>
      </c>
      <c r="AD17" s="262">
        <v>0</v>
      </c>
      <c r="AE17" s="262">
        <v>2</v>
      </c>
      <c r="AF17" s="262">
        <v>4</v>
      </c>
      <c r="AG17" s="262">
        <v>0</v>
      </c>
      <c r="AH17" s="262">
        <v>6</v>
      </c>
      <c r="AI17" s="262">
        <v>6</v>
      </c>
      <c r="AJ17" s="262">
        <v>4</v>
      </c>
      <c r="AK17" s="262">
        <v>2</v>
      </c>
      <c r="AL17" s="262">
        <v>4</v>
      </c>
      <c r="AM17" s="262">
        <v>2</v>
      </c>
      <c r="AN17" s="262">
        <v>6</v>
      </c>
      <c r="AO17" s="262">
        <v>1</v>
      </c>
      <c r="AP17" s="262">
        <v>4</v>
      </c>
      <c r="AQ17" s="262">
        <v>3</v>
      </c>
      <c r="AR17" s="262">
        <v>4</v>
      </c>
      <c r="AS17" s="262">
        <v>2</v>
      </c>
      <c r="AT17" s="262">
        <v>4</v>
      </c>
      <c r="AU17" s="262">
        <v>2</v>
      </c>
      <c r="AV17" s="262">
        <v>4</v>
      </c>
      <c r="AW17" s="262">
        <v>1</v>
      </c>
      <c r="AX17" s="262">
        <v>0</v>
      </c>
      <c r="AY17" s="262">
        <v>0</v>
      </c>
      <c r="AZ17" s="262">
        <v>0</v>
      </c>
      <c r="BA17" s="262">
        <v>0</v>
      </c>
      <c r="BB17" s="262">
        <v>1</v>
      </c>
      <c r="BC17" s="263" t="s">
        <v>723</v>
      </c>
      <c r="BD17" s="263" t="s">
        <v>723</v>
      </c>
      <c r="BE17" s="263" t="s">
        <v>723</v>
      </c>
      <c r="BF17" s="58" t="s">
        <v>57</v>
      </c>
      <c r="BG17" s="58">
        <v>0</v>
      </c>
      <c r="BH17" s="58">
        <v>0</v>
      </c>
    </row>
    <row r="18" spans="1:64" ht="18.75" x14ac:dyDescent="0.3">
      <c r="A18" s="259" t="s">
        <v>724</v>
      </c>
      <c r="B18" s="260">
        <v>64</v>
      </c>
      <c r="C18" s="261">
        <v>9</v>
      </c>
      <c r="D18" s="261">
        <v>2</v>
      </c>
      <c r="E18" s="261">
        <v>2</v>
      </c>
      <c r="F18" s="261">
        <v>3</v>
      </c>
      <c r="G18" s="261">
        <v>0</v>
      </c>
      <c r="H18" s="261">
        <v>7</v>
      </c>
      <c r="I18" s="261">
        <v>0</v>
      </c>
      <c r="J18" s="261">
        <v>2</v>
      </c>
      <c r="K18" s="261">
        <v>0</v>
      </c>
      <c r="L18" s="261">
        <v>5</v>
      </c>
      <c r="M18" s="261">
        <v>3</v>
      </c>
      <c r="N18" s="261">
        <v>0</v>
      </c>
      <c r="O18" s="261">
        <v>2</v>
      </c>
      <c r="P18" s="261">
        <v>2</v>
      </c>
      <c r="Q18" s="261">
        <v>0</v>
      </c>
      <c r="R18" s="261">
        <v>0</v>
      </c>
      <c r="S18" s="261">
        <v>0</v>
      </c>
      <c r="T18" s="261">
        <v>2</v>
      </c>
      <c r="U18" s="261">
        <v>2</v>
      </c>
      <c r="V18" s="261">
        <v>1</v>
      </c>
      <c r="W18" s="261">
        <v>1</v>
      </c>
      <c r="X18" s="261">
        <v>0</v>
      </c>
      <c r="Y18" s="261">
        <v>0</v>
      </c>
      <c r="Z18" s="261">
        <v>0</v>
      </c>
      <c r="AA18" s="261">
        <v>0</v>
      </c>
      <c r="AB18" s="262">
        <v>5</v>
      </c>
      <c r="AC18" s="262">
        <v>3</v>
      </c>
      <c r="AD18" s="262">
        <v>2</v>
      </c>
      <c r="AE18" s="262">
        <v>0</v>
      </c>
      <c r="AF18" s="262">
        <v>0</v>
      </c>
      <c r="AG18" s="262">
        <v>1</v>
      </c>
      <c r="AH18" s="262">
        <v>1</v>
      </c>
      <c r="AI18" s="262">
        <v>1</v>
      </c>
      <c r="AJ18" s="262">
        <v>0</v>
      </c>
      <c r="AK18" s="262">
        <v>0</v>
      </c>
      <c r="AL18" s="262">
        <v>0</v>
      </c>
      <c r="AM18" s="262">
        <v>0</v>
      </c>
      <c r="AN18" s="262">
        <v>0</v>
      </c>
      <c r="AO18" s="262">
        <v>0</v>
      </c>
      <c r="AP18" s="262">
        <v>3</v>
      </c>
      <c r="AQ18" s="262">
        <v>3</v>
      </c>
      <c r="AR18" s="262">
        <v>1</v>
      </c>
      <c r="AS18" s="262">
        <v>1</v>
      </c>
      <c r="AT18" s="262">
        <v>0</v>
      </c>
      <c r="AU18" s="262">
        <v>0</v>
      </c>
      <c r="AV18" s="262">
        <v>0</v>
      </c>
      <c r="AW18" s="262">
        <v>0</v>
      </c>
      <c r="AX18" s="262">
        <v>0</v>
      </c>
      <c r="AY18" s="262">
        <v>0</v>
      </c>
      <c r="AZ18" s="262">
        <v>0</v>
      </c>
      <c r="BA18" s="262">
        <v>0</v>
      </c>
      <c r="BB18" s="262">
        <v>1</v>
      </c>
      <c r="BC18" s="263" t="s">
        <v>725</v>
      </c>
      <c r="BD18" s="263" t="s">
        <v>726</v>
      </c>
      <c r="BE18" s="58" t="s">
        <v>717</v>
      </c>
      <c r="BF18" s="58" t="s">
        <v>57</v>
      </c>
      <c r="BG18" s="58">
        <v>500</v>
      </c>
      <c r="BH18" s="58" t="s">
        <v>584</v>
      </c>
      <c r="BI18" t="s">
        <v>170</v>
      </c>
    </row>
    <row r="19" spans="1:64" ht="30.75" x14ac:dyDescent="0.3">
      <c r="A19" s="259" t="s">
        <v>727</v>
      </c>
      <c r="B19" s="260">
        <v>55</v>
      </c>
      <c r="C19" s="261">
        <v>4</v>
      </c>
      <c r="D19" s="261">
        <v>0</v>
      </c>
      <c r="E19" s="261">
        <v>0</v>
      </c>
      <c r="F19" s="261">
        <v>1</v>
      </c>
      <c r="G19" s="261">
        <v>2</v>
      </c>
      <c r="H19" s="261">
        <v>4</v>
      </c>
      <c r="I19" s="261">
        <v>0</v>
      </c>
      <c r="J19" s="261">
        <v>0</v>
      </c>
      <c r="K19" s="261">
        <v>0</v>
      </c>
      <c r="L19" s="261">
        <v>0</v>
      </c>
      <c r="M19" s="261">
        <v>1</v>
      </c>
      <c r="N19" s="261">
        <v>0</v>
      </c>
      <c r="O19" s="261">
        <v>2</v>
      </c>
      <c r="P19" s="261">
        <v>1</v>
      </c>
      <c r="Q19" s="261">
        <v>0</v>
      </c>
      <c r="R19" s="261">
        <v>0</v>
      </c>
      <c r="S19" s="261">
        <v>1</v>
      </c>
      <c r="T19" s="261">
        <v>2</v>
      </c>
      <c r="U19" s="261">
        <v>6</v>
      </c>
      <c r="V19" s="261">
        <v>1</v>
      </c>
      <c r="W19" s="261">
        <v>32</v>
      </c>
      <c r="X19" s="261">
        <v>1</v>
      </c>
      <c r="Y19" s="261">
        <v>55</v>
      </c>
      <c r="Z19" s="261">
        <v>0</v>
      </c>
      <c r="AA19" s="261">
        <v>0</v>
      </c>
      <c r="AB19" s="262">
        <v>1</v>
      </c>
      <c r="AC19" s="262">
        <v>0</v>
      </c>
      <c r="AD19" s="262">
        <v>1</v>
      </c>
      <c r="AE19" s="262">
        <v>0</v>
      </c>
      <c r="AF19" s="262">
        <v>0</v>
      </c>
      <c r="AG19" s="262">
        <v>0</v>
      </c>
      <c r="AH19" s="262">
        <v>0</v>
      </c>
      <c r="AI19" s="262">
        <v>0</v>
      </c>
      <c r="AJ19" s="262">
        <v>0</v>
      </c>
      <c r="AK19" s="262">
        <v>0</v>
      </c>
      <c r="AL19" s="262">
        <v>0</v>
      </c>
      <c r="AM19" s="262">
        <v>0</v>
      </c>
      <c r="AN19" s="262">
        <v>0</v>
      </c>
      <c r="AO19" s="262">
        <v>0</v>
      </c>
      <c r="AP19" s="262">
        <v>0</v>
      </c>
      <c r="AQ19" s="262">
        <v>0</v>
      </c>
      <c r="AR19" s="262">
        <v>0</v>
      </c>
      <c r="AS19" s="262">
        <v>0</v>
      </c>
      <c r="AT19" s="262">
        <v>0</v>
      </c>
      <c r="AU19" s="262">
        <v>0</v>
      </c>
      <c r="AV19" s="262">
        <v>0</v>
      </c>
      <c r="AW19" s="262">
        <v>0</v>
      </c>
      <c r="AX19" s="262">
        <v>0</v>
      </c>
      <c r="AY19" s="262">
        <v>0</v>
      </c>
      <c r="AZ19" s="262">
        <v>0</v>
      </c>
      <c r="BA19" s="262">
        <v>0</v>
      </c>
      <c r="BB19" s="262">
        <v>1</v>
      </c>
      <c r="BC19" s="58">
        <v>0</v>
      </c>
      <c r="BD19" s="58">
        <v>0</v>
      </c>
      <c r="BE19" s="58" t="s">
        <v>57</v>
      </c>
      <c r="BF19" s="58" t="s">
        <v>57</v>
      </c>
      <c r="BG19" s="58">
        <v>500</v>
      </c>
      <c r="BH19" s="58">
        <v>0</v>
      </c>
    </row>
    <row r="20" spans="1:64" ht="18.75" x14ac:dyDescent="0.3">
      <c r="A20" s="259" t="s">
        <v>728</v>
      </c>
      <c r="B20" s="260">
        <v>49</v>
      </c>
      <c r="C20" s="261">
        <v>16</v>
      </c>
      <c r="D20" s="261">
        <v>3</v>
      </c>
      <c r="E20" s="261">
        <v>5</v>
      </c>
      <c r="F20" s="261">
        <v>3</v>
      </c>
      <c r="G20" s="261">
        <v>4</v>
      </c>
      <c r="H20" s="261">
        <v>10</v>
      </c>
      <c r="I20" s="261">
        <v>1</v>
      </c>
      <c r="J20" s="261">
        <v>3</v>
      </c>
      <c r="K20" s="261">
        <v>0</v>
      </c>
      <c r="L20" s="261">
        <v>3</v>
      </c>
      <c r="M20" s="261">
        <v>2</v>
      </c>
      <c r="N20" s="261">
        <v>0</v>
      </c>
      <c r="O20" s="261">
        <v>4</v>
      </c>
      <c r="P20" s="261">
        <v>2</v>
      </c>
      <c r="Q20" s="261">
        <v>1</v>
      </c>
      <c r="R20" s="261">
        <v>1</v>
      </c>
      <c r="S20" s="261">
        <v>0</v>
      </c>
      <c r="T20" s="261">
        <v>7</v>
      </c>
      <c r="U20" s="261">
        <v>3</v>
      </c>
      <c r="V20" s="261">
        <v>1</v>
      </c>
      <c r="W20" s="261">
        <v>1</v>
      </c>
      <c r="X20" s="261">
        <v>1</v>
      </c>
      <c r="Y20" s="261">
        <v>1</v>
      </c>
      <c r="Z20" s="261">
        <v>0</v>
      </c>
      <c r="AA20" s="261">
        <v>0</v>
      </c>
      <c r="AB20" s="262">
        <v>7</v>
      </c>
      <c r="AC20" s="262">
        <v>3</v>
      </c>
      <c r="AD20" s="262">
        <v>3</v>
      </c>
      <c r="AE20" s="262">
        <v>1</v>
      </c>
      <c r="AF20" s="262">
        <v>1</v>
      </c>
      <c r="AG20" s="262">
        <v>0</v>
      </c>
      <c r="AH20" s="262">
        <v>0</v>
      </c>
      <c r="AI20" s="262">
        <v>0</v>
      </c>
      <c r="AJ20" s="262">
        <v>0</v>
      </c>
      <c r="AK20" s="262">
        <v>0</v>
      </c>
      <c r="AL20" s="262">
        <v>0</v>
      </c>
      <c r="AM20" s="262">
        <v>0</v>
      </c>
      <c r="AN20" s="262">
        <v>0</v>
      </c>
      <c r="AO20" s="262">
        <v>0</v>
      </c>
      <c r="AP20" s="262">
        <v>0</v>
      </c>
      <c r="AQ20" s="262">
        <v>0</v>
      </c>
      <c r="AR20" s="262">
        <v>0</v>
      </c>
      <c r="AS20" s="262">
        <v>0</v>
      </c>
      <c r="AT20" s="262">
        <v>0</v>
      </c>
      <c r="AU20" s="262">
        <v>0</v>
      </c>
      <c r="AV20" s="262">
        <v>0</v>
      </c>
      <c r="AW20" s="262">
        <v>0</v>
      </c>
      <c r="AX20" s="262">
        <v>0</v>
      </c>
      <c r="AY20" s="262">
        <v>0</v>
      </c>
      <c r="AZ20" s="262">
        <v>0</v>
      </c>
      <c r="BA20" s="262">
        <v>0</v>
      </c>
      <c r="BB20" s="262">
        <v>3</v>
      </c>
      <c r="BC20" s="263" t="s">
        <v>729</v>
      </c>
      <c r="BD20" s="263" t="s">
        <v>729</v>
      </c>
      <c r="BE20" s="58" t="s">
        <v>412</v>
      </c>
      <c r="BF20" s="58" t="s">
        <v>57</v>
      </c>
      <c r="BG20" s="58">
        <v>0</v>
      </c>
      <c r="BH20" s="58">
        <v>0</v>
      </c>
    </row>
    <row r="21" spans="1:64" ht="76.900000000000006" customHeight="1" x14ac:dyDescent="0.3">
      <c r="A21" s="259" t="s">
        <v>730</v>
      </c>
      <c r="B21" s="260">
        <v>63</v>
      </c>
      <c r="C21" s="261">
        <v>12</v>
      </c>
      <c r="D21" s="261">
        <v>6</v>
      </c>
      <c r="E21" s="261">
        <v>6</v>
      </c>
      <c r="F21" s="261">
        <v>3</v>
      </c>
      <c r="G21" s="261">
        <v>3</v>
      </c>
      <c r="H21" s="261">
        <v>8</v>
      </c>
      <c r="I21" s="261">
        <v>1</v>
      </c>
      <c r="J21" s="261">
        <v>3</v>
      </c>
      <c r="K21" s="261">
        <v>0</v>
      </c>
      <c r="L21" s="261">
        <v>2</v>
      </c>
      <c r="M21" s="261">
        <v>0</v>
      </c>
      <c r="N21" s="261">
        <v>0</v>
      </c>
      <c r="O21" s="261">
        <v>2</v>
      </c>
      <c r="P21" s="261">
        <v>0</v>
      </c>
      <c r="Q21" s="261">
        <v>0</v>
      </c>
      <c r="R21" s="261">
        <v>0</v>
      </c>
      <c r="S21" s="261">
        <v>0</v>
      </c>
      <c r="T21" s="261">
        <v>1</v>
      </c>
      <c r="U21" s="261">
        <v>1</v>
      </c>
      <c r="V21" s="261">
        <v>0</v>
      </c>
      <c r="W21" s="261">
        <v>0</v>
      </c>
      <c r="X21" s="261">
        <v>4</v>
      </c>
      <c r="Y21" s="261">
        <v>4</v>
      </c>
      <c r="Z21" s="261">
        <v>0</v>
      </c>
      <c r="AA21" s="261">
        <v>0</v>
      </c>
      <c r="AB21" s="262">
        <v>2</v>
      </c>
      <c r="AC21" s="262">
        <v>1</v>
      </c>
      <c r="AD21" s="262">
        <v>0</v>
      </c>
      <c r="AE21" s="262">
        <v>0</v>
      </c>
      <c r="AF21" s="262">
        <v>0</v>
      </c>
      <c r="AG21" s="262">
        <v>0</v>
      </c>
      <c r="AH21" s="262">
        <v>0</v>
      </c>
      <c r="AI21" s="262">
        <v>0</v>
      </c>
      <c r="AJ21" s="262">
        <v>0</v>
      </c>
      <c r="AK21" s="262">
        <v>0</v>
      </c>
      <c r="AL21" s="262">
        <v>0</v>
      </c>
      <c r="AM21" s="262">
        <v>0</v>
      </c>
      <c r="AN21" s="262">
        <v>0</v>
      </c>
      <c r="AO21" s="262">
        <v>0</v>
      </c>
      <c r="AP21" s="262">
        <v>0</v>
      </c>
      <c r="AQ21" s="262">
        <v>0</v>
      </c>
      <c r="AR21" s="262">
        <v>0</v>
      </c>
      <c r="AS21" s="262">
        <v>0</v>
      </c>
      <c r="AT21" s="262">
        <v>0</v>
      </c>
      <c r="AU21" s="262">
        <v>0</v>
      </c>
      <c r="AV21" s="262">
        <v>0</v>
      </c>
      <c r="AW21" s="262">
        <v>0</v>
      </c>
      <c r="AX21" s="262">
        <v>0</v>
      </c>
      <c r="AY21" s="262">
        <v>0</v>
      </c>
      <c r="AZ21" s="262">
        <v>0</v>
      </c>
      <c r="BA21" s="262">
        <v>0</v>
      </c>
      <c r="BB21" s="262">
        <v>1</v>
      </c>
      <c r="BC21" s="273" t="s">
        <v>731</v>
      </c>
      <c r="BD21" s="273" t="s">
        <v>731</v>
      </c>
      <c r="BE21" s="273" t="s">
        <v>732</v>
      </c>
      <c r="BF21" s="58" t="s">
        <v>57</v>
      </c>
      <c r="BG21" s="274" t="s">
        <v>733</v>
      </c>
      <c r="BH21" s="274" t="s">
        <v>734</v>
      </c>
    </row>
    <row r="22" spans="1:64" ht="45.75" x14ac:dyDescent="0.3">
      <c r="A22" s="259" t="s">
        <v>735</v>
      </c>
      <c r="B22" s="2">
        <v>38</v>
      </c>
      <c r="C22" s="261">
        <v>2</v>
      </c>
      <c r="D22" s="261">
        <v>0</v>
      </c>
      <c r="E22" s="261">
        <v>1</v>
      </c>
      <c r="F22" s="261">
        <v>1</v>
      </c>
      <c r="G22" s="261">
        <v>0</v>
      </c>
      <c r="H22" s="261">
        <v>0</v>
      </c>
      <c r="I22" s="261">
        <v>0</v>
      </c>
      <c r="J22" s="261">
        <v>0</v>
      </c>
      <c r="K22" s="261">
        <v>0</v>
      </c>
      <c r="L22" s="261">
        <v>0</v>
      </c>
      <c r="M22" s="261">
        <v>0</v>
      </c>
      <c r="N22" s="261">
        <v>0</v>
      </c>
      <c r="O22" s="261">
        <v>0</v>
      </c>
      <c r="P22" s="261">
        <v>0</v>
      </c>
      <c r="Q22" s="261">
        <v>0</v>
      </c>
      <c r="R22" s="261">
        <v>2</v>
      </c>
      <c r="S22" s="261"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2">
        <v>0</v>
      </c>
      <c r="AC22" s="262">
        <v>0</v>
      </c>
      <c r="AD22" s="262">
        <v>0</v>
      </c>
      <c r="AE22" s="262">
        <v>0</v>
      </c>
      <c r="AF22" s="262">
        <v>0</v>
      </c>
      <c r="AG22" s="262">
        <v>0</v>
      </c>
      <c r="AH22" s="262">
        <v>0</v>
      </c>
      <c r="AI22" s="262">
        <v>0</v>
      </c>
      <c r="AJ22" s="262">
        <v>0</v>
      </c>
      <c r="AK22" s="262">
        <v>0</v>
      </c>
      <c r="AL22" s="262">
        <v>0</v>
      </c>
      <c r="AM22" s="262">
        <v>0</v>
      </c>
      <c r="AN22" s="262">
        <v>0</v>
      </c>
      <c r="AO22" s="262">
        <v>0</v>
      </c>
      <c r="AP22" s="262">
        <v>0</v>
      </c>
      <c r="AQ22" s="262">
        <v>0</v>
      </c>
      <c r="AR22" s="262">
        <v>0</v>
      </c>
      <c r="AS22" s="262">
        <v>0</v>
      </c>
      <c r="AT22" s="262">
        <v>0</v>
      </c>
      <c r="AU22" s="262">
        <v>0</v>
      </c>
      <c r="AV22" s="262">
        <v>0</v>
      </c>
      <c r="AW22" s="262">
        <v>0</v>
      </c>
      <c r="AX22" s="262">
        <v>0</v>
      </c>
      <c r="AY22" s="262">
        <v>0</v>
      </c>
      <c r="AZ22" s="262">
        <v>0</v>
      </c>
      <c r="BA22" s="262">
        <v>0</v>
      </c>
      <c r="BB22" s="262">
        <v>1</v>
      </c>
      <c r="BC22" s="263" t="s">
        <v>736</v>
      </c>
      <c r="BD22" s="263" t="s">
        <v>736</v>
      </c>
      <c r="BE22" s="263" t="s">
        <v>736</v>
      </c>
      <c r="BF22" s="58" t="s">
        <v>54</v>
      </c>
      <c r="BG22" s="58">
        <v>0</v>
      </c>
      <c r="BH22" s="58">
        <v>0</v>
      </c>
    </row>
    <row r="23" spans="1:64" ht="18.75" x14ac:dyDescent="0.3">
      <c r="A23" s="259" t="s">
        <v>737</v>
      </c>
      <c r="B23" s="260">
        <v>43</v>
      </c>
      <c r="C23" s="261">
        <v>3</v>
      </c>
      <c r="D23" s="261">
        <v>3</v>
      </c>
      <c r="E23" s="261">
        <v>2</v>
      </c>
      <c r="F23" s="261">
        <v>1</v>
      </c>
      <c r="G23" s="261">
        <v>0</v>
      </c>
      <c r="H23" s="261">
        <v>1</v>
      </c>
      <c r="I23" s="261">
        <v>0</v>
      </c>
      <c r="J23" s="261">
        <v>2</v>
      </c>
      <c r="K23" s="261">
        <v>1</v>
      </c>
      <c r="L23" s="261">
        <v>3</v>
      </c>
      <c r="M23" s="261">
        <v>0</v>
      </c>
      <c r="N23" s="261">
        <v>0</v>
      </c>
      <c r="O23" s="261">
        <v>0</v>
      </c>
      <c r="P23" s="261">
        <v>0</v>
      </c>
      <c r="Q23" s="261">
        <v>0</v>
      </c>
      <c r="R23" s="261">
        <v>0</v>
      </c>
      <c r="S23" s="261"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2">
        <v>1</v>
      </c>
      <c r="AC23" s="262">
        <v>0</v>
      </c>
      <c r="AD23" s="262">
        <v>1</v>
      </c>
      <c r="AE23" s="262">
        <v>0</v>
      </c>
      <c r="AF23" s="262">
        <v>0</v>
      </c>
      <c r="AG23" s="262">
        <v>0</v>
      </c>
      <c r="AH23" s="262">
        <v>0</v>
      </c>
      <c r="AI23" s="262">
        <v>0</v>
      </c>
      <c r="AJ23" s="262">
        <v>0</v>
      </c>
      <c r="AK23" s="262">
        <v>0</v>
      </c>
      <c r="AL23" s="262">
        <v>0</v>
      </c>
      <c r="AM23" s="262">
        <v>0</v>
      </c>
      <c r="AN23" s="262">
        <v>0</v>
      </c>
      <c r="AO23" s="262">
        <v>0</v>
      </c>
      <c r="AP23" s="262">
        <v>0</v>
      </c>
      <c r="AQ23" s="262">
        <v>0</v>
      </c>
      <c r="AR23" s="262">
        <v>0</v>
      </c>
      <c r="AS23" s="262">
        <v>0</v>
      </c>
      <c r="AT23" s="262">
        <v>0</v>
      </c>
      <c r="AU23" s="262">
        <v>0</v>
      </c>
      <c r="AV23" s="262">
        <v>0</v>
      </c>
      <c r="AW23" s="262">
        <v>0</v>
      </c>
      <c r="AX23" s="262">
        <v>0</v>
      </c>
      <c r="AY23" s="262">
        <v>0</v>
      </c>
      <c r="AZ23" s="262">
        <v>0</v>
      </c>
      <c r="BA23" s="262">
        <v>0</v>
      </c>
      <c r="BB23" s="262">
        <v>1</v>
      </c>
      <c r="BC23" s="263" t="s">
        <v>738</v>
      </c>
      <c r="BD23" s="263" t="s">
        <v>738</v>
      </c>
      <c r="BE23" s="58" t="s">
        <v>717</v>
      </c>
      <c r="BF23" s="58" t="s">
        <v>57</v>
      </c>
      <c r="BG23" s="58">
        <v>1000</v>
      </c>
      <c r="BH23" s="360">
        <v>1000</v>
      </c>
    </row>
    <row r="24" spans="1:64" ht="18.75" x14ac:dyDescent="0.3">
      <c r="A24" s="259" t="s">
        <v>739</v>
      </c>
      <c r="B24" s="260">
        <v>43</v>
      </c>
      <c r="C24" s="261">
        <v>11</v>
      </c>
      <c r="D24" s="261">
        <v>0</v>
      </c>
      <c r="E24" s="261">
        <v>3</v>
      </c>
      <c r="F24" s="261">
        <v>2</v>
      </c>
      <c r="G24" s="261">
        <v>4</v>
      </c>
      <c r="H24" s="261">
        <v>10</v>
      </c>
      <c r="I24" s="261">
        <v>0</v>
      </c>
      <c r="J24" s="261">
        <v>0</v>
      </c>
      <c r="K24" s="261">
        <v>1</v>
      </c>
      <c r="L24" s="261">
        <v>3</v>
      </c>
      <c r="M24" s="261">
        <v>3</v>
      </c>
      <c r="N24" s="261">
        <v>0</v>
      </c>
      <c r="O24" s="261">
        <v>3</v>
      </c>
      <c r="P24" s="261">
        <v>5</v>
      </c>
      <c r="Q24" s="261">
        <v>0</v>
      </c>
      <c r="R24" s="261">
        <v>0</v>
      </c>
      <c r="S24" s="261">
        <v>0</v>
      </c>
      <c r="T24" s="261">
        <v>2</v>
      </c>
      <c r="U24" s="261">
        <v>2</v>
      </c>
      <c r="V24" s="261">
        <v>2</v>
      </c>
      <c r="W24" s="261">
        <v>2</v>
      </c>
      <c r="X24" s="261">
        <v>1</v>
      </c>
      <c r="Y24" s="261">
        <v>0</v>
      </c>
      <c r="Z24" s="261">
        <v>1</v>
      </c>
      <c r="AA24" s="261">
        <v>1</v>
      </c>
      <c r="AB24" s="262">
        <v>3</v>
      </c>
      <c r="AC24" s="262">
        <v>2</v>
      </c>
      <c r="AD24" s="262">
        <v>1</v>
      </c>
      <c r="AE24" s="262">
        <v>0</v>
      </c>
      <c r="AF24" s="262">
        <v>1</v>
      </c>
      <c r="AG24" s="262">
        <v>0</v>
      </c>
      <c r="AH24" s="262">
        <v>0</v>
      </c>
      <c r="AI24" s="262">
        <v>0</v>
      </c>
      <c r="AJ24" s="262">
        <v>0</v>
      </c>
      <c r="AK24" s="262">
        <v>0</v>
      </c>
      <c r="AL24" s="262">
        <v>0</v>
      </c>
      <c r="AM24" s="262">
        <v>0</v>
      </c>
      <c r="AN24" s="262">
        <v>1</v>
      </c>
      <c r="AO24" s="262">
        <v>1</v>
      </c>
      <c r="AP24" s="262">
        <v>2</v>
      </c>
      <c r="AQ24" s="262">
        <v>2</v>
      </c>
      <c r="AR24" s="262">
        <v>0</v>
      </c>
      <c r="AS24" s="262">
        <v>0</v>
      </c>
      <c r="AT24" s="262">
        <v>0</v>
      </c>
      <c r="AU24" s="262">
        <v>0</v>
      </c>
      <c r="AV24" s="262">
        <v>0</v>
      </c>
      <c r="AW24" s="262">
        <v>0</v>
      </c>
      <c r="AX24" s="262">
        <v>0</v>
      </c>
      <c r="AY24" s="262">
        <v>0</v>
      </c>
      <c r="AZ24" s="262">
        <v>0</v>
      </c>
      <c r="BA24" s="262">
        <v>0</v>
      </c>
      <c r="BB24" s="262">
        <v>1</v>
      </c>
      <c r="BC24" s="263" t="s">
        <v>740</v>
      </c>
      <c r="BD24" s="263" t="s">
        <v>740</v>
      </c>
      <c r="BE24" s="263" t="s">
        <v>740</v>
      </c>
      <c r="BF24" s="58" t="s">
        <v>57</v>
      </c>
      <c r="BG24" s="58"/>
      <c r="BH24" s="361">
        <v>1000</v>
      </c>
    </row>
    <row r="25" spans="1:64" ht="18.75" x14ac:dyDescent="0.3">
      <c r="A25" s="259" t="s">
        <v>741</v>
      </c>
      <c r="B25" s="260">
        <v>74</v>
      </c>
      <c r="C25" s="261">
        <v>14</v>
      </c>
      <c r="D25" s="261">
        <v>5</v>
      </c>
      <c r="E25" s="261">
        <v>2</v>
      </c>
      <c r="F25" s="261">
        <v>3</v>
      </c>
      <c r="G25" s="261">
        <v>2</v>
      </c>
      <c r="H25" s="261">
        <v>14</v>
      </c>
      <c r="I25" s="261">
        <v>0</v>
      </c>
      <c r="J25" s="261">
        <v>0</v>
      </c>
      <c r="K25" s="261">
        <v>2</v>
      </c>
      <c r="L25" s="261">
        <v>5</v>
      </c>
      <c r="M25" s="261">
        <v>1</v>
      </c>
      <c r="N25" s="261">
        <v>0</v>
      </c>
      <c r="O25" s="261">
        <v>0</v>
      </c>
      <c r="P25" s="261">
        <v>6</v>
      </c>
      <c r="Q25" s="261">
        <v>0</v>
      </c>
      <c r="R25" s="261">
        <v>1</v>
      </c>
      <c r="S25" s="261">
        <v>0</v>
      </c>
      <c r="T25" s="261">
        <v>2</v>
      </c>
      <c r="U25" s="261">
        <v>2</v>
      </c>
      <c r="V25" s="261">
        <v>2</v>
      </c>
      <c r="W25" s="261">
        <v>2</v>
      </c>
      <c r="X25" s="261">
        <v>2</v>
      </c>
      <c r="Y25" s="261">
        <v>2</v>
      </c>
      <c r="Z25" s="261">
        <v>0</v>
      </c>
      <c r="AA25" s="261">
        <v>0</v>
      </c>
      <c r="AB25" s="262">
        <v>5</v>
      </c>
      <c r="AC25" s="262">
        <v>5</v>
      </c>
      <c r="AD25" s="262">
        <v>0</v>
      </c>
      <c r="AE25" s="262">
        <v>0</v>
      </c>
      <c r="AF25" s="262">
        <v>2</v>
      </c>
      <c r="AG25" s="262">
        <v>1</v>
      </c>
      <c r="AH25" s="262">
        <v>0</v>
      </c>
      <c r="AI25" s="262">
        <v>0</v>
      </c>
      <c r="AJ25" s="262">
        <v>0</v>
      </c>
      <c r="AK25" s="262">
        <v>0</v>
      </c>
      <c r="AL25" s="262">
        <v>0</v>
      </c>
      <c r="AM25" s="262">
        <v>0</v>
      </c>
      <c r="AN25" s="262">
        <v>0</v>
      </c>
      <c r="AO25" s="262">
        <v>0</v>
      </c>
      <c r="AP25" s="262">
        <v>0</v>
      </c>
      <c r="AQ25" s="262">
        <v>0</v>
      </c>
      <c r="AR25" s="262">
        <v>0</v>
      </c>
      <c r="AS25" s="262">
        <v>0</v>
      </c>
      <c r="AT25" s="262">
        <v>0</v>
      </c>
      <c r="AU25" s="262">
        <v>0</v>
      </c>
      <c r="AV25" s="262">
        <v>0</v>
      </c>
      <c r="AW25" s="262">
        <v>0</v>
      </c>
      <c r="AX25" s="262">
        <v>0</v>
      </c>
      <c r="AY25" s="262">
        <v>0</v>
      </c>
      <c r="AZ25" s="262">
        <v>0</v>
      </c>
      <c r="BA25" s="262">
        <v>0</v>
      </c>
      <c r="BB25" s="262">
        <v>0</v>
      </c>
      <c r="BC25" s="263" t="s">
        <v>742</v>
      </c>
      <c r="BD25" s="263" t="s">
        <v>742</v>
      </c>
      <c r="BE25" s="58"/>
      <c r="BF25" s="58" t="s">
        <v>57</v>
      </c>
      <c r="BG25" s="58">
        <v>500</v>
      </c>
      <c r="BH25" s="58" t="s">
        <v>505</v>
      </c>
    </row>
    <row r="26" spans="1:64" ht="18.75" x14ac:dyDescent="0.3">
      <c r="A26" s="259" t="s">
        <v>743</v>
      </c>
      <c r="B26" s="260">
        <v>40</v>
      </c>
      <c r="C26" s="261">
        <v>6</v>
      </c>
      <c r="D26" s="261">
        <v>1</v>
      </c>
      <c r="E26" s="261">
        <v>4</v>
      </c>
      <c r="F26" s="261">
        <v>0</v>
      </c>
      <c r="G26" s="261">
        <v>2</v>
      </c>
      <c r="H26" s="261">
        <v>3</v>
      </c>
      <c r="I26" s="261">
        <v>0</v>
      </c>
      <c r="J26" s="261">
        <v>1</v>
      </c>
      <c r="K26" s="261">
        <v>0</v>
      </c>
      <c r="L26" s="261">
        <v>1</v>
      </c>
      <c r="M26" s="261">
        <v>3</v>
      </c>
      <c r="N26" s="261">
        <v>1</v>
      </c>
      <c r="O26" s="261">
        <v>0</v>
      </c>
      <c r="P26" s="261">
        <v>1</v>
      </c>
      <c r="Q26" s="261">
        <v>1</v>
      </c>
      <c r="R26" s="261">
        <v>0</v>
      </c>
      <c r="S26" s="261">
        <v>0</v>
      </c>
      <c r="T26" s="261">
        <v>0</v>
      </c>
      <c r="U26" s="261">
        <v>0</v>
      </c>
      <c r="V26" s="261">
        <v>0</v>
      </c>
      <c r="W26" s="261">
        <v>0</v>
      </c>
      <c r="X26" s="261">
        <v>1</v>
      </c>
      <c r="Y26" s="261">
        <v>1</v>
      </c>
      <c r="Z26" s="261">
        <v>0</v>
      </c>
      <c r="AA26" s="261">
        <v>0</v>
      </c>
      <c r="AB26" s="262">
        <v>3</v>
      </c>
      <c r="AC26" s="262">
        <v>2</v>
      </c>
      <c r="AD26" s="262">
        <v>0</v>
      </c>
      <c r="AE26" s="262">
        <v>1</v>
      </c>
      <c r="AF26" s="262">
        <v>0</v>
      </c>
      <c r="AG26" s="262">
        <v>0</v>
      </c>
      <c r="AH26" s="262">
        <v>0</v>
      </c>
      <c r="AI26" s="262">
        <v>0</v>
      </c>
      <c r="AJ26" s="262">
        <v>0</v>
      </c>
      <c r="AK26" s="262">
        <v>0</v>
      </c>
      <c r="AL26" s="262">
        <v>1</v>
      </c>
      <c r="AM26" s="262">
        <v>1</v>
      </c>
      <c r="AN26" s="262">
        <v>0</v>
      </c>
      <c r="AO26" s="262">
        <v>0</v>
      </c>
      <c r="AP26" s="262">
        <v>0</v>
      </c>
      <c r="AQ26" s="262">
        <v>0</v>
      </c>
      <c r="AR26" s="262">
        <v>0</v>
      </c>
      <c r="AS26" s="262">
        <v>0</v>
      </c>
      <c r="AT26" s="262">
        <v>0</v>
      </c>
      <c r="AU26" s="262">
        <v>0</v>
      </c>
      <c r="AV26" s="262">
        <v>0</v>
      </c>
      <c r="AW26" s="262">
        <v>0</v>
      </c>
      <c r="AX26" s="262">
        <v>0</v>
      </c>
      <c r="AY26" s="262">
        <v>0</v>
      </c>
      <c r="AZ26" s="262">
        <v>0</v>
      </c>
      <c r="BA26" s="262">
        <v>0</v>
      </c>
      <c r="BB26" s="262">
        <v>0</v>
      </c>
      <c r="BC26" s="263" t="s">
        <v>744</v>
      </c>
      <c r="BD26" s="263" t="s">
        <v>744</v>
      </c>
      <c r="BE26" s="263" t="s">
        <v>744</v>
      </c>
      <c r="BF26" s="58" t="s">
        <v>57</v>
      </c>
      <c r="BG26" s="58">
        <v>0</v>
      </c>
      <c r="BH26" s="58">
        <v>3000</v>
      </c>
    </row>
    <row r="27" spans="1:64" ht="18.75" x14ac:dyDescent="0.3">
      <c r="A27" s="259" t="s">
        <v>745</v>
      </c>
      <c r="B27" s="260">
        <v>55</v>
      </c>
      <c r="C27" s="261">
        <v>8</v>
      </c>
      <c r="D27" s="261">
        <v>1</v>
      </c>
      <c r="E27" s="261">
        <v>2</v>
      </c>
      <c r="F27" s="261">
        <v>3</v>
      </c>
      <c r="G27" s="261">
        <v>0</v>
      </c>
      <c r="H27" s="261">
        <v>7</v>
      </c>
      <c r="I27" s="261">
        <v>0</v>
      </c>
      <c r="J27" s="261">
        <v>1</v>
      </c>
      <c r="K27" s="261">
        <v>0</v>
      </c>
      <c r="L27" s="261">
        <v>0</v>
      </c>
      <c r="M27" s="261">
        <v>0</v>
      </c>
      <c r="N27" s="261">
        <v>3</v>
      </c>
      <c r="O27" s="261">
        <v>6</v>
      </c>
      <c r="P27" s="261">
        <v>0</v>
      </c>
      <c r="Q27" s="261">
        <v>0</v>
      </c>
      <c r="R27" s="261">
        <v>0</v>
      </c>
      <c r="S27" s="261">
        <v>0</v>
      </c>
      <c r="T27" s="261">
        <v>0</v>
      </c>
      <c r="U27" s="261">
        <v>0</v>
      </c>
      <c r="V27" s="261">
        <v>0</v>
      </c>
      <c r="W27" s="261">
        <v>0</v>
      </c>
      <c r="X27" s="261">
        <v>4</v>
      </c>
      <c r="Y27" s="261">
        <v>5</v>
      </c>
      <c r="Z27" s="261">
        <v>0</v>
      </c>
      <c r="AA27" s="261">
        <v>0</v>
      </c>
      <c r="AB27" s="262">
        <v>2</v>
      </c>
      <c r="AC27" s="262">
        <v>1</v>
      </c>
      <c r="AD27" s="262">
        <v>1</v>
      </c>
      <c r="AE27" s="262">
        <v>0</v>
      </c>
      <c r="AF27" s="262">
        <v>1</v>
      </c>
      <c r="AG27" s="262">
        <v>0</v>
      </c>
      <c r="AH27" s="262">
        <v>0</v>
      </c>
      <c r="AI27" s="262">
        <v>0</v>
      </c>
      <c r="AJ27" s="262">
        <v>0</v>
      </c>
      <c r="AK27" s="262">
        <v>0</v>
      </c>
      <c r="AL27" s="262">
        <v>1</v>
      </c>
      <c r="AM27" s="262">
        <v>1</v>
      </c>
      <c r="AN27" s="262">
        <v>0</v>
      </c>
      <c r="AO27" s="262">
        <v>0</v>
      </c>
      <c r="AP27" s="262">
        <v>1</v>
      </c>
      <c r="AQ27" s="262">
        <v>1</v>
      </c>
      <c r="AR27" s="262">
        <v>0</v>
      </c>
      <c r="AS27" s="262">
        <v>0</v>
      </c>
      <c r="AT27" s="262">
        <v>0</v>
      </c>
      <c r="AU27" s="262">
        <v>0</v>
      </c>
      <c r="AV27" s="262">
        <v>0</v>
      </c>
      <c r="AW27" s="262">
        <v>0</v>
      </c>
      <c r="AX27" s="262">
        <v>0</v>
      </c>
      <c r="AY27" s="262">
        <v>1</v>
      </c>
      <c r="AZ27" s="262">
        <v>0</v>
      </c>
      <c r="BA27" s="262">
        <v>0</v>
      </c>
      <c r="BB27" s="262">
        <v>2</v>
      </c>
      <c r="BC27" s="58"/>
      <c r="BD27" s="58" t="s">
        <v>54</v>
      </c>
      <c r="BE27" s="58" t="s">
        <v>57</v>
      </c>
      <c r="BF27" s="58" t="s">
        <v>57</v>
      </c>
      <c r="BG27" s="58">
        <v>1500</v>
      </c>
      <c r="BH27" s="58">
        <v>1000</v>
      </c>
    </row>
    <row r="28" spans="1:64" ht="18.75" x14ac:dyDescent="0.3">
      <c r="A28" s="259" t="s">
        <v>746</v>
      </c>
      <c r="B28" s="260">
        <v>18</v>
      </c>
      <c r="C28" s="261">
        <v>1</v>
      </c>
      <c r="D28" s="261">
        <v>0</v>
      </c>
      <c r="E28" s="261">
        <v>0</v>
      </c>
      <c r="F28" s="261">
        <v>0</v>
      </c>
      <c r="G28" s="261">
        <v>1</v>
      </c>
      <c r="H28" s="261">
        <v>0</v>
      </c>
      <c r="I28" s="261">
        <v>0</v>
      </c>
      <c r="J28" s="261">
        <v>1</v>
      </c>
      <c r="K28" s="261">
        <v>0</v>
      </c>
      <c r="L28" s="261">
        <v>0</v>
      </c>
      <c r="M28" s="261">
        <v>0</v>
      </c>
      <c r="N28" s="261">
        <v>0</v>
      </c>
      <c r="O28" s="261">
        <v>1</v>
      </c>
      <c r="P28" s="261">
        <v>0</v>
      </c>
      <c r="Q28" s="261">
        <v>0</v>
      </c>
      <c r="R28" s="261">
        <v>0</v>
      </c>
      <c r="S28" s="261">
        <v>0</v>
      </c>
      <c r="T28" s="261">
        <v>0</v>
      </c>
      <c r="U28" s="261">
        <v>0</v>
      </c>
      <c r="V28" s="261">
        <v>0</v>
      </c>
      <c r="W28" s="261">
        <v>0</v>
      </c>
      <c r="X28" s="261">
        <v>0</v>
      </c>
      <c r="Y28" s="261">
        <v>0</v>
      </c>
      <c r="Z28" s="261">
        <v>1</v>
      </c>
      <c r="AA28" s="261">
        <v>1</v>
      </c>
      <c r="AB28" s="262">
        <v>1</v>
      </c>
      <c r="AC28" s="262">
        <v>0</v>
      </c>
      <c r="AD28" s="262">
        <v>1</v>
      </c>
      <c r="AE28" s="262">
        <v>0</v>
      </c>
      <c r="AF28" s="262">
        <v>1</v>
      </c>
      <c r="AG28" s="262">
        <v>0</v>
      </c>
      <c r="AH28" s="262">
        <v>0</v>
      </c>
      <c r="AI28" s="262">
        <v>0</v>
      </c>
      <c r="AJ28" s="262">
        <v>0</v>
      </c>
      <c r="AK28" s="262">
        <v>0</v>
      </c>
      <c r="AL28" s="262">
        <v>0</v>
      </c>
      <c r="AM28" s="262">
        <v>0</v>
      </c>
      <c r="AN28" s="262">
        <v>0</v>
      </c>
      <c r="AO28" s="262">
        <v>0</v>
      </c>
      <c r="AP28" s="262">
        <v>0</v>
      </c>
      <c r="AQ28" s="262">
        <v>0</v>
      </c>
      <c r="AR28" s="262">
        <v>0</v>
      </c>
      <c r="AS28" s="262">
        <v>0</v>
      </c>
      <c r="AT28" s="262">
        <v>0</v>
      </c>
      <c r="AU28" s="262">
        <v>0</v>
      </c>
      <c r="AV28" s="262">
        <v>0</v>
      </c>
      <c r="AW28" s="262">
        <v>0</v>
      </c>
      <c r="AX28" s="262">
        <v>0</v>
      </c>
      <c r="AY28" s="262">
        <v>0</v>
      </c>
      <c r="AZ28" s="262">
        <v>0</v>
      </c>
      <c r="BA28" s="262">
        <v>0</v>
      </c>
      <c r="BB28" s="262">
        <v>1</v>
      </c>
      <c r="BC28" s="58">
        <v>0</v>
      </c>
      <c r="BD28" s="58" t="s">
        <v>54</v>
      </c>
      <c r="BE28" s="58" t="s">
        <v>717</v>
      </c>
      <c r="BF28" s="58" t="s">
        <v>54</v>
      </c>
      <c r="BG28" s="58">
        <v>0</v>
      </c>
      <c r="BH28" s="58">
        <v>0</v>
      </c>
    </row>
    <row r="29" spans="1:64" ht="18.75" x14ac:dyDescent="0.3">
      <c r="A29" s="139" t="s">
        <v>85</v>
      </c>
      <c r="B29" s="88">
        <f t="shared" ref="B29:AG29" si="2">B30+B31+B32+B33+B34+B35+B36+B37+B38+B39+B40+B41+B42+B43+B44+B45+B46+B47+B48+B49+B50+B51</f>
        <v>983</v>
      </c>
      <c r="C29" s="88">
        <f t="shared" si="2"/>
        <v>152</v>
      </c>
      <c r="D29" s="88">
        <f t="shared" si="2"/>
        <v>18</v>
      </c>
      <c r="E29" s="88">
        <f t="shared" si="2"/>
        <v>38</v>
      </c>
      <c r="F29" s="88">
        <f t="shared" si="2"/>
        <v>39</v>
      </c>
      <c r="G29" s="88">
        <f t="shared" si="2"/>
        <v>27</v>
      </c>
      <c r="H29" s="88">
        <f t="shared" si="2"/>
        <v>70</v>
      </c>
      <c r="I29" s="88">
        <f t="shared" si="2"/>
        <v>17</v>
      </c>
      <c r="J29" s="88">
        <f t="shared" si="2"/>
        <v>66</v>
      </c>
      <c r="K29" s="88">
        <f t="shared" si="2"/>
        <v>7</v>
      </c>
      <c r="L29" s="88">
        <f t="shared" si="2"/>
        <v>33</v>
      </c>
      <c r="M29" s="88">
        <f t="shared" si="2"/>
        <v>20</v>
      </c>
      <c r="N29" s="88">
        <f t="shared" si="2"/>
        <v>15</v>
      </c>
      <c r="O29" s="88">
        <f t="shared" si="2"/>
        <v>57</v>
      </c>
      <c r="P29" s="88">
        <f t="shared" si="2"/>
        <v>28</v>
      </c>
      <c r="Q29" s="88">
        <f t="shared" si="2"/>
        <v>5</v>
      </c>
      <c r="R29" s="88">
        <f t="shared" si="2"/>
        <v>7</v>
      </c>
      <c r="S29" s="88">
        <f t="shared" si="2"/>
        <v>0</v>
      </c>
      <c r="T29" s="88">
        <f t="shared" si="2"/>
        <v>46</v>
      </c>
      <c r="U29" s="88">
        <f t="shared" si="2"/>
        <v>49</v>
      </c>
      <c r="V29" s="88">
        <f t="shared" si="2"/>
        <v>17</v>
      </c>
      <c r="W29" s="88">
        <f t="shared" si="2"/>
        <v>17</v>
      </c>
      <c r="X29" s="88">
        <f t="shared" si="2"/>
        <v>8</v>
      </c>
      <c r="Y29" s="88">
        <f t="shared" si="2"/>
        <v>8</v>
      </c>
      <c r="Z29" s="88">
        <f t="shared" si="2"/>
        <v>4</v>
      </c>
      <c r="AA29" s="88">
        <f t="shared" si="2"/>
        <v>6</v>
      </c>
      <c r="AB29" s="88">
        <f t="shared" si="2"/>
        <v>54</v>
      </c>
      <c r="AC29" s="88">
        <f t="shared" si="2"/>
        <v>28</v>
      </c>
      <c r="AD29" s="88">
        <f t="shared" si="2"/>
        <v>25</v>
      </c>
      <c r="AE29" s="88">
        <f t="shared" si="2"/>
        <v>2</v>
      </c>
      <c r="AF29" s="88">
        <f t="shared" si="2"/>
        <v>8</v>
      </c>
      <c r="AG29" s="88">
        <f t="shared" si="2"/>
        <v>0</v>
      </c>
      <c r="AH29" s="88">
        <v>0</v>
      </c>
      <c r="AI29" s="88">
        <v>0</v>
      </c>
      <c r="AJ29" s="88">
        <f t="shared" ref="AJ29:AO29" si="3">AJ30+AJ31+AJ32+AJ33+AJ34+AJ35+AJ36+AJ37+AJ38+AJ39+AJ40+AJ41+AJ42+AJ43+AJ44+AJ45+AJ46+AJ47+AJ48+AJ49+AJ50+AJ51</f>
        <v>6</v>
      </c>
      <c r="AK29" s="88">
        <f t="shared" si="3"/>
        <v>4</v>
      </c>
      <c r="AL29" s="88">
        <f t="shared" si="3"/>
        <v>4</v>
      </c>
      <c r="AM29" s="88">
        <f t="shared" si="3"/>
        <v>2</v>
      </c>
      <c r="AN29" s="88">
        <f t="shared" si="3"/>
        <v>4</v>
      </c>
      <c r="AO29" s="88">
        <f t="shared" si="3"/>
        <v>4</v>
      </c>
      <c r="AP29" s="88">
        <v>1</v>
      </c>
      <c r="AQ29" s="88">
        <v>1</v>
      </c>
      <c r="AR29" s="88">
        <f t="shared" ref="AR29:BB29" si="4">AR30+AR31+AR32+AR33+AR34+AR35+AR36+AR37+AR38+AR39+AR40+AR41+AR42+AR43+AR44+AR45+AR46+AR47+AR48+AR49+AR50+AR51</f>
        <v>2</v>
      </c>
      <c r="AS29" s="88">
        <f t="shared" si="4"/>
        <v>2</v>
      </c>
      <c r="AT29" s="88">
        <f t="shared" si="4"/>
        <v>3</v>
      </c>
      <c r="AU29" s="88">
        <f t="shared" si="4"/>
        <v>3</v>
      </c>
      <c r="AV29" s="88">
        <f t="shared" si="4"/>
        <v>0</v>
      </c>
      <c r="AW29" s="88">
        <f t="shared" si="4"/>
        <v>0</v>
      </c>
      <c r="AX29" s="88">
        <f t="shared" si="4"/>
        <v>0</v>
      </c>
      <c r="AY29" s="88">
        <f t="shared" si="4"/>
        <v>0</v>
      </c>
      <c r="AZ29" s="88">
        <f t="shared" si="4"/>
        <v>0</v>
      </c>
      <c r="BA29" s="88">
        <f t="shared" si="4"/>
        <v>1</v>
      </c>
      <c r="BB29" s="88">
        <f t="shared" si="4"/>
        <v>35</v>
      </c>
      <c r="BC29" s="69"/>
      <c r="BD29" s="69"/>
      <c r="BE29" s="69"/>
      <c r="BF29" s="69"/>
      <c r="BG29" s="69"/>
      <c r="BH29" s="69"/>
    </row>
    <row r="30" spans="1:64" ht="18.75" x14ac:dyDescent="0.3">
      <c r="A30" s="259" t="s">
        <v>747</v>
      </c>
      <c r="B30" s="266">
        <v>27</v>
      </c>
      <c r="C30" s="267">
        <v>0</v>
      </c>
      <c r="D30" s="267">
        <v>0</v>
      </c>
      <c r="E30" s="267">
        <v>3</v>
      </c>
      <c r="F30" s="267">
        <v>2</v>
      </c>
      <c r="G30" s="267">
        <v>1</v>
      </c>
      <c r="H30" s="267">
        <v>0</v>
      </c>
      <c r="I30" s="267">
        <v>2</v>
      </c>
      <c r="J30" s="267">
        <v>4</v>
      </c>
      <c r="K30" s="267">
        <v>0</v>
      </c>
      <c r="L30" s="267">
        <v>0</v>
      </c>
      <c r="M30" s="267">
        <v>0</v>
      </c>
      <c r="N30" s="267">
        <v>2</v>
      </c>
      <c r="O30" s="267">
        <v>0</v>
      </c>
      <c r="P30" s="267">
        <v>0</v>
      </c>
      <c r="Q30" s="267">
        <v>1</v>
      </c>
      <c r="R30" s="267">
        <v>0</v>
      </c>
      <c r="S30" s="267">
        <v>0</v>
      </c>
      <c r="T30" s="267">
        <v>0</v>
      </c>
      <c r="U30" s="267">
        <v>0</v>
      </c>
      <c r="V30" s="267">
        <v>0</v>
      </c>
      <c r="W30" s="267">
        <v>0</v>
      </c>
      <c r="X30" s="267">
        <v>0</v>
      </c>
      <c r="Y30" s="267">
        <v>0</v>
      </c>
      <c r="Z30" s="267">
        <v>1</v>
      </c>
      <c r="AA30" s="267">
        <v>2</v>
      </c>
      <c r="AB30" s="268">
        <v>2</v>
      </c>
      <c r="AC30" s="268">
        <v>0</v>
      </c>
      <c r="AD30" s="268">
        <v>2</v>
      </c>
      <c r="AE30" s="268">
        <v>0</v>
      </c>
      <c r="AF30" s="268">
        <v>0</v>
      </c>
      <c r="AG30" s="268">
        <v>0</v>
      </c>
      <c r="AH30" s="268">
        <v>0</v>
      </c>
      <c r="AI30" s="268">
        <v>0</v>
      </c>
      <c r="AJ30" s="268">
        <v>1</v>
      </c>
      <c r="AK30" s="268">
        <v>1</v>
      </c>
      <c r="AL30" s="268">
        <v>0</v>
      </c>
      <c r="AM30" s="268">
        <v>0</v>
      </c>
      <c r="AN30" s="268">
        <v>0</v>
      </c>
      <c r="AO30" s="268">
        <v>0</v>
      </c>
      <c r="AP30" s="268">
        <v>0</v>
      </c>
      <c r="AQ30" s="268">
        <v>0</v>
      </c>
      <c r="AR30" s="268">
        <v>0</v>
      </c>
      <c r="AS30" s="268">
        <v>0</v>
      </c>
      <c r="AT30" s="268">
        <v>0</v>
      </c>
      <c r="AU30" s="268">
        <v>0</v>
      </c>
      <c r="AV30" s="268">
        <v>0</v>
      </c>
      <c r="AW30" s="268">
        <v>0</v>
      </c>
      <c r="AX30" s="268">
        <v>0</v>
      </c>
      <c r="AY30" s="268">
        <v>0</v>
      </c>
      <c r="AZ30" s="268">
        <v>0</v>
      </c>
      <c r="BA30" s="268">
        <v>0</v>
      </c>
      <c r="BB30" s="268">
        <v>0</v>
      </c>
      <c r="BC30" s="69" t="s">
        <v>54</v>
      </c>
      <c r="BD30" s="69" t="s">
        <v>78</v>
      </c>
      <c r="BE30" s="69" t="s">
        <v>748</v>
      </c>
      <c r="BF30" s="69" t="s">
        <v>721</v>
      </c>
      <c r="BG30" s="69">
        <v>1000</v>
      </c>
      <c r="BH30" s="69">
        <v>0</v>
      </c>
    </row>
    <row r="31" spans="1:64" ht="18.75" customHeight="1" x14ac:dyDescent="0.3">
      <c r="A31" s="259" t="s">
        <v>749</v>
      </c>
      <c r="B31" s="266">
        <v>45</v>
      </c>
      <c r="C31" s="267">
        <v>5</v>
      </c>
      <c r="D31" s="267">
        <v>0</v>
      </c>
      <c r="E31" s="267">
        <v>0</v>
      </c>
      <c r="F31" s="267">
        <v>3</v>
      </c>
      <c r="G31" s="267">
        <v>1</v>
      </c>
      <c r="H31" s="267">
        <v>5</v>
      </c>
      <c r="I31" s="267">
        <v>0</v>
      </c>
      <c r="J31" s="267">
        <v>0</v>
      </c>
      <c r="K31" s="267">
        <v>0</v>
      </c>
      <c r="L31" s="267">
        <v>0</v>
      </c>
      <c r="M31" s="267">
        <v>2</v>
      </c>
      <c r="N31" s="267">
        <v>0</v>
      </c>
      <c r="O31" s="267">
        <v>2</v>
      </c>
      <c r="P31" s="267">
        <v>3</v>
      </c>
      <c r="Q31" s="267">
        <v>0</v>
      </c>
      <c r="R31" s="267">
        <v>0</v>
      </c>
      <c r="S31" s="267">
        <v>0</v>
      </c>
      <c r="T31" s="267">
        <v>2</v>
      </c>
      <c r="U31" s="267">
        <v>3</v>
      </c>
      <c r="V31" s="267">
        <v>1</v>
      </c>
      <c r="W31" s="267">
        <v>1</v>
      </c>
      <c r="X31" s="267">
        <v>1</v>
      </c>
      <c r="Y31" s="267">
        <v>1</v>
      </c>
      <c r="Z31" s="267">
        <v>2</v>
      </c>
      <c r="AA31" s="267">
        <v>4</v>
      </c>
      <c r="AB31" s="268">
        <v>3</v>
      </c>
      <c r="AC31" s="268">
        <v>2</v>
      </c>
      <c r="AD31" s="268">
        <v>1</v>
      </c>
      <c r="AE31" s="268">
        <v>0</v>
      </c>
      <c r="AF31" s="268">
        <v>0</v>
      </c>
      <c r="AG31" s="268">
        <v>0</v>
      </c>
      <c r="AH31" s="268">
        <v>0</v>
      </c>
      <c r="AI31" s="268">
        <v>0</v>
      </c>
      <c r="AJ31" s="268">
        <v>1</v>
      </c>
      <c r="AK31" s="268">
        <v>1</v>
      </c>
      <c r="AL31" s="268">
        <v>0</v>
      </c>
      <c r="AM31" s="268">
        <v>0</v>
      </c>
      <c r="AN31" s="268">
        <v>1</v>
      </c>
      <c r="AO31" s="268">
        <v>3</v>
      </c>
      <c r="AP31" s="268">
        <v>0</v>
      </c>
      <c r="AQ31" s="268">
        <v>0</v>
      </c>
      <c r="AR31" s="268">
        <v>0</v>
      </c>
      <c r="AS31" s="268">
        <v>0</v>
      </c>
      <c r="AT31" s="268">
        <v>0</v>
      </c>
      <c r="AU31" s="268">
        <v>0</v>
      </c>
      <c r="AV31" s="268">
        <v>0</v>
      </c>
      <c r="AW31" s="268">
        <v>0</v>
      </c>
      <c r="AX31" s="268">
        <v>0</v>
      </c>
      <c r="AY31" s="268">
        <v>0</v>
      </c>
      <c r="AZ31" s="268">
        <v>0</v>
      </c>
      <c r="BA31" s="268">
        <v>0</v>
      </c>
      <c r="BB31" s="268">
        <v>3</v>
      </c>
      <c r="BC31" s="69" t="s">
        <v>114</v>
      </c>
      <c r="BD31" s="69" t="s">
        <v>114</v>
      </c>
      <c r="BE31" s="98" t="s">
        <v>750</v>
      </c>
      <c r="BF31" s="276" t="s">
        <v>57</v>
      </c>
      <c r="BG31" s="276">
        <v>500</v>
      </c>
      <c r="BH31" s="276">
        <v>0</v>
      </c>
      <c r="BI31" s="362"/>
      <c r="BJ31" s="363"/>
      <c r="BK31" s="363"/>
      <c r="BL31" s="363"/>
    </row>
    <row r="32" spans="1:64" ht="48" x14ac:dyDescent="0.3">
      <c r="A32" s="259" t="s">
        <v>751</v>
      </c>
      <c r="B32" s="266">
        <v>40</v>
      </c>
      <c r="C32" s="267">
        <v>0</v>
      </c>
      <c r="D32" s="267">
        <v>0</v>
      </c>
      <c r="E32" s="267">
        <v>0</v>
      </c>
      <c r="F32" s="267">
        <v>0</v>
      </c>
      <c r="G32" s="267">
        <v>0</v>
      </c>
      <c r="H32" s="267">
        <v>0</v>
      </c>
      <c r="I32" s="267">
        <v>0</v>
      </c>
      <c r="J32" s="267">
        <v>0</v>
      </c>
      <c r="K32" s="267">
        <v>0</v>
      </c>
      <c r="L32" s="267">
        <v>0</v>
      </c>
      <c r="M32" s="267">
        <v>0</v>
      </c>
      <c r="N32" s="267">
        <v>0</v>
      </c>
      <c r="O32" s="267">
        <v>0</v>
      </c>
      <c r="P32" s="267">
        <v>0</v>
      </c>
      <c r="Q32" s="267">
        <v>0</v>
      </c>
      <c r="R32" s="267">
        <v>0</v>
      </c>
      <c r="S32" s="267">
        <v>0</v>
      </c>
      <c r="T32" s="267">
        <v>0</v>
      </c>
      <c r="U32" s="267">
        <v>0</v>
      </c>
      <c r="V32" s="267">
        <v>0</v>
      </c>
      <c r="W32" s="267">
        <v>0</v>
      </c>
      <c r="X32" s="267">
        <v>0</v>
      </c>
      <c r="Y32" s="267">
        <v>0</v>
      </c>
      <c r="Z32" s="267">
        <v>0</v>
      </c>
      <c r="AA32" s="267">
        <v>0</v>
      </c>
      <c r="AB32" s="268">
        <v>4</v>
      </c>
      <c r="AC32" s="268">
        <v>4</v>
      </c>
      <c r="AD32" s="268">
        <v>0</v>
      </c>
      <c r="AE32" s="268">
        <v>0</v>
      </c>
      <c r="AF32" s="268">
        <v>0</v>
      </c>
      <c r="AG32" s="268">
        <v>0</v>
      </c>
      <c r="AH32" s="268">
        <v>0</v>
      </c>
      <c r="AI32" s="268">
        <v>0</v>
      </c>
      <c r="AJ32" s="268">
        <v>0</v>
      </c>
      <c r="AK32" s="268">
        <v>0</v>
      </c>
      <c r="AL32" s="268">
        <v>0</v>
      </c>
      <c r="AM32" s="268">
        <v>0</v>
      </c>
      <c r="AN32" s="268">
        <v>0</v>
      </c>
      <c r="AO32" s="268">
        <v>0</v>
      </c>
      <c r="AP32" s="268">
        <v>0</v>
      </c>
      <c r="AQ32" s="268">
        <v>0</v>
      </c>
      <c r="AR32" s="268">
        <v>0</v>
      </c>
      <c r="AS32" s="268">
        <v>0</v>
      </c>
      <c r="AT32" s="268">
        <v>0</v>
      </c>
      <c r="AU32" s="268">
        <v>0</v>
      </c>
      <c r="AV32" s="268">
        <v>0</v>
      </c>
      <c r="AW32" s="268">
        <v>0</v>
      </c>
      <c r="AX32" s="268">
        <v>0</v>
      </c>
      <c r="AY32" s="268">
        <v>0</v>
      </c>
      <c r="AZ32" s="268">
        <v>0</v>
      </c>
      <c r="BA32" s="268">
        <v>0</v>
      </c>
      <c r="BB32" s="268">
        <v>4</v>
      </c>
      <c r="BC32" s="174" t="s">
        <v>752</v>
      </c>
      <c r="BD32" s="69" t="s">
        <v>54</v>
      </c>
      <c r="BE32" s="98" t="s">
        <v>753</v>
      </c>
      <c r="BF32" s="364" t="s">
        <v>754</v>
      </c>
      <c r="BG32" s="364">
        <v>500</v>
      </c>
      <c r="BH32" s="364">
        <v>1000</v>
      </c>
      <c r="BI32" s="362"/>
      <c r="BJ32" s="363"/>
      <c r="BK32" s="363"/>
      <c r="BL32" s="363"/>
    </row>
    <row r="33" spans="1:64" ht="15" customHeight="1" x14ac:dyDescent="0.25">
      <c r="A33" s="259" t="s">
        <v>755</v>
      </c>
      <c r="B33" s="266">
        <v>20</v>
      </c>
      <c r="C33" s="267">
        <v>6</v>
      </c>
      <c r="D33" s="267">
        <v>0</v>
      </c>
      <c r="E33" s="267">
        <v>3</v>
      </c>
      <c r="F33" s="267">
        <v>2</v>
      </c>
      <c r="G33" s="267">
        <v>1</v>
      </c>
      <c r="H33" s="267">
        <v>2</v>
      </c>
      <c r="I33" s="267">
        <v>2</v>
      </c>
      <c r="J33" s="267">
        <v>2</v>
      </c>
      <c r="K33" s="267">
        <v>0</v>
      </c>
      <c r="L33" s="267">
        <v>0</v>
      </c>
      <c r="M33" s="267">
        <v>0</v>
      </c>
      <c r="N33" s="267">
        <v>0</v>
      </c>
      <c r="O33" s="267">
        <v>6</v>
      </c>
      <c r="P33" s="267">
        <v>0</v>
      </c>
      <c r="Q33" s="267">
        <v>0</v>
      </c>
      <c r="R33" s="267">
        <v>0</v>
      </c>
      <c r="S33" s="267">
        <v>0</v>
      </c>
      <c r="T33" s="267">
        <v>0</v>
      </c>
      <c r="U33" s="267">
        <v>0</v>
      </c>
      <c r="V33" s="267">
        <v>0</v>
      </c>
      <c r="W33" s="267">
        <v>0</v>
      </c>
      <c r="X33" s="267">
        <v>0</v>
      </c>
      <c r="Y33" s="267">
        <v>0</v>
      </c>
      <c r="Z33" s="267">
        <v>0</v>
      </c>
      <c r="AA33" s="267">
        <v>0</v>
      </c>
      <c r="AB33" s="268">
        <v>0</v>
      </c>
      <c r="AC33" s="268">
        <v>0</v>
      </c>
      <c r="AD33" s="268">
        <v>0</v>
      </c>
      <c r="AE33" s="268">
        <v>0</v>
      </c>
      <c r="AF33" s="268">
        <v>0</v>
      </c>
      <c r="AG33" s="268">
        <v>0</v>
      </c>
      <c r="AH33" s="268">
        <v>0</v>
      </c>
      <c r="AI33" s="268">
        <v>0</v>
      </c>
      <c r="AJ33" s="268">
        <v>0</v>
      </c>
      <c r="AK33" s="268">
        <v>0</v>
      </c>
      <c r="AL33" s="268">
        <v>0</v>
      </c>
      <c r="AM33" s="268">
        <v>0</v>
      </c>
      <c r="AN33" s="268">
        <v>0</v>
      </c>
      <c r="AO33" s="268">
        <v>0</v>
      </c>
      <c r="AP33" s="268">
        <v>0</v>
      </c>
      <c r="AQ33" s="268">
        <v>0</v>
      </c>
      <c r="AR33" s="268">
        <v>0</v>
      </c>
      <c r="AS33" s="268">
        <v>0</v>
      </c>
      <c r="AT33" s="268">
        <v>0</v>
      </c>
      <c r="AU33" s="268">
        <v>0</v>
      </c>
      <c r="AV33" s="268">
        <v>0</v>
      </c>
      <c r="AW33" s="268">
        <v>0</v>
      </c>
      <c r="AX33" s="268">
        <v>0</v>
      </c>
      <c r="AY33" s="268">
        <v>0</v>
      </c>
      <c r="AZ33" s="268">
        <v>0</v>
      </c>
      <c r="BA33" s="268">
        <v>0</v>
      </c>
      <c r="BB33" s="268">
        <v>2</v>
      </c>
      <c r="BC33" s="174" t="s">
        <v>756</v>
      </c>
      <c r="BD33" s="174" t="s">
        <v>756</v>
      </c>
      <c r="BE33" s="365" t="s">
        <v>757</v>
      </c>
      <c r="BF33" s="356" t="s">
        <v>54</v>
      </c>
      <c r="BG33" s="358">
        <v>0</v>
      </c>
      <c r="BH33" s="356">
        <v>0</v>
      </c>
      <c r="BI33" s="366"/>
      <c r="BJ33" s="366"/>
      <c r="BK33" s="366"/>
      <c r="BL33" s="366"/>
    </row>
    <row r="34" spans="1:64" ht="18.75" x14ac:dyDescent="0.3">
      <c r="A34" s="259" t="s">
        <v>758</v>
      </c>
      <c r="B34" s="266">
        <v>65</v>
      </c>
      <c r="C34" s="267">
        <v>2</v>
      </c>
      <c r="D34" s="267">
        <v>0</v>
      </c>
      <c r="E34" s="267">
        <v>1</v>
      </c>
      <c r="F34" s="267">
        <v>0</v>
      </c>
      <c r="G34" s="267">
        <v>0</v>
      </c>
      <c r="H34" s="267">
        <v>1</v>
      </c>
      <c r="I34" s="267">
        <v>0</v>
      </c>
      <c r="J34" s="267">
        <v>1</v>
      </c>
      <c r="K34" s="267">
        <v>0</v>
      </c>
      <c r="L34" s="267">
        <v>0</v>
      </c>
      <c r="M34" s="267">
        <v>1</v>
      </c>
      <c r="N34" s="267">
        <v>0</v>
      </c>
      <c r="O34" s="267">
        <v>0</v>
      </c>
      <c r="P34" s="267">
        <v>1</v>
      </c>
      <c r="Q34" s="267">
        <v>0</v>
      </c>
      <c r="R34" s="267">
        <v>0</v>
      </c>
      <c r="S34" s="267">
        <v>0</v>
      </c>
      <c r="T34" s="267">
        <v>1</v>
      </c>
      <c r="U34" s="267">
        <v>1</v>
      </c>
      <c r="V34" s="267">
        <v>1</v>
      </c>
      <c r="W34" s="267">
        <v>1</v>
      </c>
      <c r="X34" s="267">
        <v>1</v>
      </c>
      <c r="Y34" s="267">
        <v>1</v>
      </c>
      <c r="Z34" s="267">
        <v>0</v>
      </c>
      <c r="AA34" s="267">
        <v>0</v>
      </c>
      <c r="AB34" s="268">
        <v>1</v>
      </c>
      <c r="AC34" s="268">
        <v>0</v>
      </c>
      <c r="AD34" s="268">
        <v>1</v>
      </c>
      <c r="AE34" s="268">
        <v>0</v>
      </c>
      <c r="AF34" s="268">
        <v>0</v>
      </c>
      <c r="AG34" s="268">
        <v>0</v>
      </c>
      <c r="AH34" s="268">
        <v>0</v>
      </c>
      <c r="AI34" s="268">
        <v>0</v>
      </c>
      <c r="AJ34" s="268">
        <v>0</v>
      </c>
      <c r="AK34" s="268">
        <v>0</v>
      </c>
      <c r="AL34" s="268">
        <v>0</v>
      </c>
      <c r="AM34" s="268">
        <v>0</v>
      </c>
      <c r="AN34" s="268">
        <v>0</v>
      </c>
      <c r="AO34" s="268">
        <v>0</v>
      </c>
      <c r="AP34" s="268">
        <v>0</v>
      </c>
      <c r="AQ34" s="268">
        <v>0</v>
      </c>
      <c r="AR34" s="268">
        <v>0</v>
      </c>
      <c r="AS34" s="268">
        <v>0</v>
      </c>
      <c r="AT34" s="268">
        <v>0</v>
      </c>
      <c r="AU34" s="268">
        <v>0</v>
      </c>
      <c r="AV34" s="268">
        <v>0</v>
      </c>
      <c r="AW34" s="268">
        <v>0</v>
      </c>
      <c r="AX34" s="268">
        <v>0</v>
      </c>
      <c r="AY34" s="268">
        <v>0</v>
      </c>
      <c r="AZ34" s="268">
        <v>0</v>
      </c>
      <c r="BA34" s="268">
        <v>0</v>
      </c>
      <c r="BB34" s="268">
        <v>1</v>
      </c>
      <c r="BC34" s="69" t="s">
        <v>78</v>
      </c>
      <c r="BD34" s="69" t="s">
        <v>78</v>
      </c>
      <c r="BE34" s="69" t="s">
        <v>78</v>
      </c>
      <c r="BF34" s="69" t="s">
        <v>57</v>
      </c>
      <c r="BG34" s="69">
        <v>500</v>
      </c>
      <c r="BH34" s="69">
        <v>0</v>
      </c>
    </row>
    <row r="35" spans="1:64" ht="18.75" x14ac:dyDescent="0.3">
      <c r="A35" s="259" t="s">
        <v>759</v>
      </c>
      <c r="B35" s="266">
        <v>82</v>
      </c>
      <c r="C35" s="267">
        <v>0</v>
      </c>
      <c r="D35" s="267">
        <v>0</v>
      </c>
      <c r="E35" s="267">
        <v>0</v>
      </c>
      <c r="F35" s="267">
        <v>0</v>
      </c>
      <c r="G35" s="267">
        <v>0</v>
      </c>
      <c r="H35" s="267">
        <v>0</v>
      </c>
      <c r="I35" s="267">
        <v>0</v>
      </c>
      <c r="J35" s="267">
        <v>0</v>
      </c>
      <c r="K35" s="267">
        <v>0</v>
      </c>
      <c r="L35" s="267">
        <v>0</v>
      </c>
      <c r="M35" s="267">
        <v>0</v>
      </c>
      <c r="N35" s="267">
        <v>0</v>
      </c>
      <c r="O35" s="267">
        <v>0</v>
      </c>
      <c r="P35" s="267">
        <v>0</v>
      </c>
      <c r="Q35" s="267">
        <v>0</v>
      </c>
      <c r="R35" s="267">
        <v>0</v>
      </c>
      <c r="S35" s="267">
        <v>0</v>
      </c>
      <c r="T35" s="267">
        <v>0</v>
      </c>
      <c r="U35" s="267">
        <v>0</v>
      </c>
      <c r="V35" s="267">
        <v>0</v>
      </c>
      <c r="W35" s="267">
        <v>0</v>
      </c>
      <c r="X35" s="267">
        <v>0</v>
      </c>
      <c r="Y35" s="267">
        <v>0</v>
      </c>
      <c r="Z35" s="267">
        <v>0</v>
      </c>
      <c r="AA35" s="267">
        <v>0</v>
      </c>
      <c r="AB35" s="268">
        <v>0</v>
      </c>
      <c r="AC35" s="268">
        <v>0</v>
      </c>
      <c r="AD35" s="268">
        <v>0</v>
      </c>
      <c r="AE35" s="268">
        <v>0</v>
      </c>
      <c r="AF35" s="268">
        <v>0</v>
      </c>
      <c r="AG35" s="268">
        <v>0</v>
      </c>
      <c r="AH35" s="268">
        <v>0</v>
      </c>
      <c r="AI35" s="268">
        <v>0</v>
      </c>
      <c r="AJ35" s="268">
        <v>0</v>
      </c>
      <c r="AK35" s="268">
        <v>0</v>
      </c>
      <c r="AL35" s="268">
        <v>0</v>
      </c>
      <c r="AM35" s="268">
        <v>0</v>
      </c>
      <c r="AN35" s="268">
        <v>0</v>
      </c>
      <c r="AO35" s="268">
        <v>0</v>
      </c>
      <c r="AP35" s="268">
        <v>0</v>
      </c>
      <c r="AQ35" s="268">
        <v>0</v>
      </c>
      <c r="AR35" s="268">
        <v>0</v>
      </c>
      <c r="AS35" s="268">
        <v>0</v>
      </c>
      <c r="AT35" s="268">
        <v>0</v>
      </c>
      <c r="AU35" s="268">
        <v>0</v>
      </c>
      <c r="AV35" s="268">
        <v>0</v>
      </c>
      <c r="AW35" s="268">
        <v>0</v>
      </c>
      <c r="AX35" s="268">
        <v>0</v>
      </c>
      <c r="AY35" s="268">
        <v>0</v>
      </c>
      <c r="AZ35" s="268">
        <v>0</v>
      </c>
      <c r="BA35" s="268">
        <v>0</v>
      </c>
      <c r="BB35" s="268">
        <v>0</v>
      </c>
      <c r="BC35" s="69" t="s">
        <v>114</v>
      </c>
      <c r="BD35" s="69" t="s">
        <v>114</v>
      </c>
      <c r="BE35" s="69" t="s">
        <v>57</v>
      </c>
      <c r="BF35" s="69" t="s">
        <v>54</v>
      </c>
      <c r="BG35" s="69">
        <v>0</v>
      </c>
      <c r="BH35" s="69">
        <v>0</v>
      </c>
    </row>
    <row r="36" spans="1:64" ht="18.75" x14ac:dyDescent="0.3">
      <c r="A36" s="259" t="s">
        <v>760</v>
      </c>
      <c r="B36" s="266">
        <v>45</v>
      </c>
      <c r="C36" s="267">
        <v>5</v>
      </c>
      <c r="D36" s="267">
        <v>0</v>
      </c>
      <c r="E36" s="267">
        <v>0</v>
      </c>
      <c r="F36" s="267">
        <v>1</v>
      </c>
      <c r="G36" s="267">
        <v>4</v>
      </c>
      <c r="H36" s="267">
        <v>1</v>
      </c>
      <c r="I36" s="267">
        <v>1</v>
      </c>
      <c r="J36" s="267">
        <v>0</v>
      </c>
      <c r="K36" s="267">
        <v>0</v>
      </c>
      <c r="L36" s="267">
        <v>0</v>
      </c>
      <c r="M36" s="267">
        <v>0</v>
      </c>
      <c r="N36" s="267">
        <v>0</v>
      </c>
      <c r="O36" s="267">
        <v>5</v>
      </c>
      <c r="P36" s="267">
        <v>0</v>
      </c>
      <c r="Q36" s="267">
        <v>0</v>
      </c>
      <c r="R36" s="267">
        <v>0</v>
      </c>
      <c r="S36" s="267">
        <v>0</v>
      </c>
      <c r="T36" s="267">
        <v>0</v>
      </c>
      <c r="U36" s="267">
        <v>0</v>
      </c>
      <c r="V36" s="267">
        <v>0</v>
      </c>
      <c r="W36" s="267">
        <v>0</v>
      </c>
      <c r="X36" s="267">
        <v>0</v>
      </c>
      <c r="Y36" s="267">
        <v>0</v>
      </c>
      <c r="Z36" s="267">
        <v>0</v>
      </c>
      <c r="AA36" s="267">
        <v>0</v>
      </c>
      <c r="AB36" s="268">
        <v>0</v>
      </c>
      <c r="AC36" s="268">
        <v>0</v>
      </c>
      <c r="AD36" s="268">
        <v>0</v>
      </c>
      <c r="AE36" s="268">
        <v>0</v>
      </c>
      <c r="AF36" s="268">
        <v>0</v>
      </c>
      <c r="AG36" s="268">
        <v>0</v>
      </c>
      <c r="AH36" s="268">
        <v>0</v>
      </c>
      <c r="AI36" s="268">
        <v>0</v>
      </c>
      <c r="AJ36" s="268">
        <v>0</v>
      </c>
      <c r="AK36" s="268">
        <v>0</v>
      </c>
      <c r="AL36" s="268">
        <v>0</v>
      </c>
      <c r="AM36" s="268">
        <v>0</v>
      </c>
      <c r="AN36" s="268">
        <v>0</v>
      </c>
      <c r="AO36" s="268">
        <v>0</v>
      </c>
      <c r="AP36" s="268">
        <v>0</v>
      </c>
      <c r="AQ36" s="268">
        <v>0</v>
      </c>
      <c r="AR36" s="268">
        <v>0</v>
      </c>
      <c r="AS36" s="268">
        <v>0</v>
      </c>
      <c r="AT36" s="268">
        <v>0</v>
      </c>
      <c r="AU36" s="268">
        <v>0</v>
      </c>
      <c r="AV36" s="268">
        <v>0</v>
      </c>
      <c r="AW36" s="268">
        <v>0</v>
      </c>
      <c r="AX36" s="268">
        <v>0</v>
      </c>
      <c r="AY36" s="268">
        <v>0</v>
      </c>
      <c r="AZ36" s="268">
        <v>0</v>
      </c>
      <c r="BA36" s="268">
        <v>0</v>
      </c>
      <c r="BB36" s="268">
        <v>0</v>
      </c>
      <c r="BC36" s="69" t="s">
        <v>114</v>
      </c>
      <c r="BD36" s="69" t="s">
        <v>114</v>
      </c>
      <c r="BE36" s="69" t="s">
        <v>761</v>
      </c>
      <c r="BF36" s="69" t="s">
        <v>130</v>
      </c>
      <c r="BG36" s="69">
        <v>0</v>
      </c>
      <c r="BH36" s="69">
        <v>0</v>
      </c>
    </row>
    <row r="37" spans="1:64" ht="18.75" x14ac:dyDescent="0.3">
      <c r="A37" s="259" t="s">
        <v>762</v>
      </c>
      <c r="B37" s="266">
        <v>58</v>
      </c>
      <c r="C37" s="267">
        <v>16</v>
      </c>
      <c r="D37" s="267">
        <v>8</v>
      </c>
      <c r="E37" s="267">
        <v>5</v>
      </c>
      <c r="F37" s="267">
        <v>7</v>
      </c>
      <c r="G37" s="267">
        <v>2</v>
      </c>
      <c r="H37" s="267">
        <v>10</v>
      </c>
      <c r="I37" s="267">
        <v>0</v>
      </c>
      <c r="J37" s="267">
        <v>6</v>
      </c>
      <c r="K37" s="267">
        <v>2</v>
      </c>
      <c r="L37" s="267">
        <v>8</v>
      </c>
      <c r="M37" s="267">
        <v>0</v>
      </c>
      <c r="N37" s="267">
        <v>0</v>
      </c>
      <c r="O37" s="267">
        <v>12</v>
      </c>
      <c r="P37" s="267">
        <v>2</v>
      </c>
      <c r="Q37" s="267">
        <v>2</v>
      </c>
      <c r="R37" s="267">
        <v>0</v>
      </c>
      <c r="S37" s="267">
        <v>0</v>
      </c>
      <c r="T37" s="267">
        <v>5</v>
      </c>
      <c r="U37" s="267">
        <v>5</v>
      </c>
      <c r="V37" s="267">
        <v>2</v>
      </c>
      <c r="W37" s="267">
        <v>2</v>
      </c>
      <c r="X37" s="267">
        <v>0</v>
      </c>
      <c r="Y37" s="267">
        <v>0</v>
      </c>
      <c r="Z37" s="267">
        <v>0</v>
      </c>
      <c r="AA37" s="267">
        <v>0</v>
      </c>
      <c r="AB37" s="268">
        <v>5</v>
      </c>
      <c r="AC37" s="268">
        <v>2</v>
      </c>
      <c r="AD37" s="268">
        <v>3</v>
      </c>
      <c r="AE37" s="268">
        <v>0</v>
      </c>
      <c r="AF37" s="268">
        <v>0</v>
      </c>
      <c r="AG37" s="268">
        <v>0</v>
      </c>
      <c r="AH37" s="268">
        <v>0</v>
      </c>
      <c r="AI37" s="268">
        <v>0</v>
      </c>
      <c r="AJ37" s="268">
        <v>0</v>
      </c>
      <c r="AK37" s="268">
        <v>0</v>
      </c>
      <c r="AL37" s="268">
        <v>0</v>
      </c>
      <c r="AM37" s="268">
        <v>0</v>
      </c>
      <c r="AN37" s="268">
        <v>0</v>
      </c>
      <c r="AO37" s="268">
        <v>0</v>
      </c>
      <c r="AP37" s="268">
        <v>0</v>
      </c>
      <c r="AQ37" s="268">
        <v>0</v>
      </c>
      <c r="AR37" s="268">
        <v>0</v>
      </c>
      <c r="AS37" s="268">
        <v>0</v>
      </c>
      <c r="AT37" s="268">
        <v>0</v>
      </c>
      <c r="AU37" s="268">
        <v>0</v>
      </c>
      <c r="AV37" s="268">
        <v>0</v>
      </c>
      <c r="AW37" s="268">
        <v>0</v>
      </c>
      <c r="AX37" s="268">
        <v>0</v>
      </c>
      <c r="AY37" s="268">
        <v>0</v>
      </c>
      <c r="AZ37" s="268">
        <v>0</v>
      </c>
      <c r="BA37" s="268">
        <v>1</v>
      </c>
      <c r="BB37" s="268">
        <v>2</v>
      </c>
      <c r="BC37" s="174" t="s">
        <v>763</v>
      </c>
      <c r="BD37" s="69" t="s">
        <v>114</v>
      </c>
      <c r="BE37" s="174" t="s">
        <v>764</v>
      </c>
      <c r="BF37" s="69" t="s">
        <v>57</v>
      </c>
      <c r="BG37" s="69">
        <v>1000</v>
      </c>
      <c r="BH37" s="69">
        <v>0</v>
      </c>
    </row>
    <row r="38" spans="1:64" ht="18.75" x14ac:dyDescent="0.3">
      <c r="A38" s="259" t="s">
        <v>765</v>
      </c>
      <c r="B38" s="266">
        <v>56</v>
      </c>
      <c r="C38" s="267">
        <v>12</v>
      </c>
      <c r="D38" s="267">
        <v>2</v>
      </c>
      <c r="E38" s="267">
        <v>5</v>
      </c>
      <c r="F38" s="267">
        <v>2</v>
      </c>
      <c r="G38" s="267">
        <v>1</v>
      </c>
      <c r="H38" s="267">
        <v>3</v>
      </c>
      <c r="I38" s="267">
        <v>1</v>
      </c>
      <c r="J38" s="267">
        <v>8</v>
      </c>
      <c r="K38" s="267">
        <v>1</v>
      </c>
      <c r="L38" s="267">
        <v>5</v>
      </c>
      <c r="M38" s="267">
        <v>5</v>
      </c>
      <c r="N38" s="267">
        <v>0</v>
      </c>
      <c r="O38" s="267">
        <v>2</v>
      </c>
      <c r="P38" s="267">
        <v>1</v>
      </c>
      <c r="Q38" s="267">
        <v>0</v>
      </c>
      <c r="R38" s="267">
        <v>0</v>
      </c>
      <c r="S38" s="267">
        <v>0</v>
      </c>
      <c r="T38" s="267">
        <v>5</v>
      </c>
      <c r="U38" s="267">
        <v>5</v>
      </c>
      <c r="V38" s="267">
        <v>1</v>
      </c>
      <c r="W38" s="267">
        <v>1</v>
      </c>
      <c r="X38" s="267">
        <v>0</v>
      </c>
      <c r="Y38" s="267">
        <v>0</v>
      </c>
      <c r="Z38" s="267">
        <v>0</v>
      </c>
      <c r="AA38" s="267">
        <v>0</v>
      </c>
      <c r="AB38" s="268">
        <v>3</v>
      </c>
      <c r="AC38" s="268">
        <v>1</v>
      </c>
      <c r="AD38" s="268">
        <v>1</v>
      </c>
      <c r="AE38" s="268">
        <v>0</v>
      </c>
      <c r="AF38" s="268">
        <v>0</v>
      </c>
      <c r="AG38" s="268">
        <v>0</v>
      </c>
      <c r="AH38" s="268">
        <v>2</v>
      </c>
      <c r="AI38" s="268">
        <v>2</v>
      </c>
      <c r="AJ38" s="268">
        <v>0</v>
      </c>
      <c r="AK38" s="268">
        <v>0</v>
      </c>
      <c r="AL38" s="268">
        <v>1</v>
      </c>
      <c r="AM38" s="268">
        <v>1</v>
      </c>
      <c r="AN38" s="268">
        <v>0</v>
      </c>
      <c r="AO38" s="268">
        <v>0</v>
      </c>
      <c r="AP38" s="268">
        <v>0</v>
      </c>
      <c r="AQ38" s="268">
        <v>0</v>
      </c>
      <c r="AR38" s="268">
        <v>0</v>
      </c>
      <c r="AS38" s="268">
        <v>0</v>
      </c>
      <c r="AT38" s="268">
        <v>1</v>
      </c>
      <c r="AU38" s="268">
        <v>1</v>
      </c>
      <c r="AV38" s="268">
        <v>0</v>
      </c>
      <c r="AW38" s="268">
        <v>0</v>
      </c>
      <c r="AX38" s="268">
        <v>0</v>
      </c>
      <c r="AY38" s="268">
        <v>0</v>
      </c>
      <c r="AZ38" s="268">
        <v>0</v>
      </c>
      <c r="BA38" s="268">
        <v>0</v>
      </c>
      <c r="BB38" s="268">
        <v>2</v>
      </c>
      <c r="BC38" s="69" t="s">
        <v>114</v>
      </c>
      <c r="BD38" s="69" t="s">
        <v>114</v>
      </c>
      <c r="BE38" s="69" t="s">
        <v>57</v>
      </c>
      <c r="BF38" s="69" t="s">
        <v>57</v>
      </c>
      <c r="BG38" s="69">
        <v>500</v>
      </c>
      <c r="BH38" s="69">
        <v>0</v>
      </c>
      <c r="BL38" s="47"/>
    </row>
    <row r="39" spans="1:64" ht="18.75" x14ac:dyDescent="0.3">
      <c r="A39" s="259" t="s">
        <v>766</v>
      </c>
      <c r="B39" s="266">
        <v>52</v>
      </c>
      <c r="C39" s="267">
        <v>6</v>
      </c>
      <c r="D39" s="267">
        <v>0</v>
      </c>
      <c r="E39" s="267">
        <v>2</v>
      </c>
      <c r="F39" s="267">
        <v>1</v>
      </c>
      <c r="G39" s="267">
        <v>2</v>
      </c>
      <c r="H39" s="267">
        <v>2</v>
      </c>
      <c r="I39" s="267">
        <v>0</v>
      </c>
      <c r="J39" s="267">
        <v>4</v>
      </c>
      <c r="K39" s="267">
        <v>0</v>
      </c>
      <c r="L39" s="267">
        <v>0</v>
      </c>
      <c r="M39" s="267">
        <v>0</v>
      </c>
      <c r="N39" s="267">
        <v>0</v>
      </c>
      <c r="O39" s="267">
        <v>3</v>
      </c>
      <c r="P39" s="267">
        <v>1</v>
      </c>
      <c r="Q39" s="267">
        <v>0</v>
      </c>
      <c r="R39" s="267">
        <v>0</v>
      </c>
      <c r="S39" s="267">
        <v>0</v>
      </c>
      <c r="T39" s="267">
        <v>0</v>
      </c>
      <c r="U39" s="267">
        <v>0</v>
      </c>
      <c r="V39" s="267">
        <v>2</v>
      </c>
      <c r="W39" s="267">
        <v>2</v>
      </c>
      <c r="X39" s="267">
        <v>0</v>
      </c>
      <c r="Y39" s="267">
        <v>0</v>
      </c>
      <c r="Z39" s="267">
        <v>0</v>
      </c>
      <c r="AA39" s="267">
        <v>0</v>
      </c>
      <c r="AB39" s="268">
        <v>0</v>
      </c>
      <c r="AC39" s="268">
        <v>0</v>
      </c>
      <c r="AD39" s="268">
        <v>0</v>
      </c>
      <c r="AE39" s="268">
        <v>0</v>
      </c>
      <c r="AF39" s="268">
        <v>0</v>
      </c>
      <c r="AG39" s="268">
        <v>0</v>
      </c>
      <c r="AH39" s="268">
        <v>0</v>
      </c>
      <c r="AI39" s="268">
        <v>0</v>
      </c>
      <c r="AJ39" s="268">
        <v>0</v>
      </c>
      <c r="AK39" s="268">
        <v>0</v>
      </c>
      <c r="AL39" s="268">
        <v>0</v>
      </c>
      <c r="AM39" s="268">
        <v>0</v>
      </c>
      <c r="AN39" s="268">
        <v>0</v>
      </c>
      <c r="AO39" s="268">
        <v>0</v>
      </c>
      <c r="AP39" s="268">
        <v>0</v>
      </c>
      <c r="AQ39" s="268">
        <v>0</v>
      </c>
      <c r="AR39" s="268">
        <v>0</v>
      </c>
      <c r="AS39" s="268">
        <v>0</v>
      </c>
      <c r="AT39" s="268">
        <v>0</v>
      </c>
      <c r="AU39" s="268">
        <v>0</v>
      </c>
      <c r="AV39" s="268">
        <v>0</v>
      </c>
      <c r="AW39" s="268">
        <v>0</v>
      </c>
      <c r="AX39" s="268">
        <v>0</v>
      </c>
      <c r="AY39" s="268">
        <v>0</v>
      </c>
      <c r="AZ39" s="268">
        <v>0</v>
      </c>
      <c r="BA39" s="268">
        <v>0</v>
      </c>
      <c r="BB39" s="268"/>
      <c r="BC39" s="69" t="s">
        <v>114</v>
      </c>
      <c r="BD39" s="69" t="s">
        <v>767</v>
      </c>
      <c r="BE39" s="69" t="s">
        <v>761</v>
      </c>
      <c r="BF39" s="69" t="s">
        <v>54</v>
      </c>
      <c r="BG39" s="69">
        <v>0</v>
      </c>
      <c r="BH39" s="69">
        <v>0</v>
      </c>
    </row>
    <row r="40" spans="1:64" ht="18.75" x14ac:dyDescent="0.3">
      <c r="A40" s="259" t="s">
        <v>768</v>
      </c>
      <c r="B40" s="266">
        <v>56</v>
      </c>
      <c r="C40" s="267">
        <v>13</v>
      </c>
      <c r="D40" s="267">
        <v>1</v>
      </c>
      <c r="E40" s="267">
        <v>2</v>
      </c>
      <c r="F40" s="267">
        <v>6</v>
      </c>
      <c r="G40" s="267">
        <v>5</v>
      </c>
      <c r="H40" s="267">
        <v>6</v>
      </c>
      <c r="I40" s="267">
        <v>0</v>
      </c>
      <c r="J40" s="267">
        <v>7</v>
      </c>
      <c r="K40" s="267">
        <v>0</v>
      </c>
      <c r="L40" s="267">
        <v>1</v>
      </c>
      <c r="M40" s="267">
        <v>7</v>
      </c>
      <c r="N40" s="267">
        <v>4</v>
      </c>
      <c r="O40" s="267">
        <v>9</v>
      </c>
      <c r="P40" s="267">
        <v>3</v>
      </c>
      <c r="Q40" s="267">
        <v>1</v>
      </c>
      <c r="R40" s="267">
        <v>0</v>
      </c>
      <c r="S40" s="267">
        <v>0</v>
      </c>
      <c r="T40" s="267">
        <v>4</v>
      </c>
      <c r="U40" s="267">
        <v>4</v>
      </c>
      <c r="V40" s="267">
        <v>1</v>
      </c>
      <c r="W40" s="267">
        <v>1</v>
      </c>
      <c r="X40" s="267">
        <v>0</v>
      </c>
      <c r="Y40" s="267">
        <v>0</v>
      </c>
      <c r="Z40" s="267">
        <v>1</v>
      </c>
      <c r="AA40" s="267">
        <v>0</v>
      </c>
      <c r="AB40" s="268">
        <v>9</v>
      </c>
      <c r="AC40" s="268">
        <v>6</v>
      </c>
      <c r="AD40" s="268">
        <v>3</v>
      </c>
      <c r="AE40" s="268">
        <v>0</v>
      </c>
      <c r="AF40" s="268">
        <v>0</v>
      </c>
      <c r="AG40" s="268">
        <v>0</v>
      </c>
      <c r="AH40" s="268">
        <v>5</v>
      </c>
      <c r="AI40" s="268">
        <v>5</v>
      </c>
      <c r="AJ40" s="268">
        <v>0</v>
      </c>
      <c r="AK40" s="268">
        <v>0</v>
      </c>
      <c r="AL40" s="268">
        <v>0</v>
      </c>
      <c r="AM40" s="268">
        <v>0</v>
      </c>
      <c r="AN40" s="268">
        <v>0</v>
      </c>
      <c r="AO40" s="268">
        <v>0</v>
      </c>
      <c r="AP40" s="268">
        <v>3</v>
      </c>
      <c r="AQ40" s="268">
        <v>3</v>
      </c>
      <c r="AR40" s="268">
        <v>1</v>
      </c>
      <c r="AS40" s="268">
        <v>1</v>
      </c>
      <c r="AT40" s="268">
        <v>0</v>
      </c>
      <c r="AU40" s="268">
        <v>0</v>
      </c>
      <c r="AV40" s="268">
        <v>0</v>
      </c>
      <c r="AW40" s="268">
        <v>0</v>
      </c>
      <c r="AX40" s="268">
        <v>0</v>
      </c>
      <c r="AY40" s="268">
        <v>0</v>
      </c>
      <c r="AZ40" s="268">
        <v>0</v>
      </c>
      <c r="BA40" s="268">
        <v>0</v>
      </c>
      <c r="BB40" s="268">
        <v>4</v>
      </c>
      <c r="BC40" s="69" t="s">
        <v>114</v>
      </c>
      <c r="BD40" s="69" t="s">
        <v>114</v>
      </c>
      <c r="BE40" s="69" t="s">
        <v>761</v>
      </c>
      <c r="BF40" s="69" t="s">
        <v>57</v>
      </c>
      <c r="BG40" s="69">
        <v>800</v>
      </c>
      <c r="BH40" s="69">
        <v>0</v>
      </c>
    </row>
    <row r="41" spans="1:64" ht="18.75" x14ac:dyDescent="0.3">
      <c r="A41" s="259" t="s">
        <v>769</v>
      </c>
      <c r="B41" s="266">
        <v>76</v>
      </c>
      <c r="C41" s="267">
        <v>5</v>
      </c>
      <c r="D41" s="267">
        <v>0</v>
      </c>
      <c r="E41" s="267">
        <v>1</v>
      </c>
      <c r="F41" s="267">
        <v>1</v>
      </c>
      <c r="G41" s="267">
        <v>2</v>
      </c>
      <c r="H41" s="267">
        <v>2</v>
      </c>
      <c r="I41" s="267">
        <v>1</v>
      </c>
      <c r="J41" s="267">
        <v>2</v>
      </c>
      <c r="K41" s="267">
        <v>0</v>
      </c>
      <c r="L41" s="267">
        <v>0</v>
      </c>
      <c r="M41" s="267">
        <v>1</v>
      </c>
      <c r="N41" s="267">
        <v>2</v>
      </c>
      <c r="O41" s="267">
        <v>1</v>
      </c>
      <c r="P41" s="267">
        <v>2</v>
      </c>
      <c r="Q41" s="267">
        <v>0</v>
      </c>
      <c r="R41" s="267">
        <v>0</v>
      </c>
      <c r="S41" s="267">
        <v>0</v>
      </c>
      <c r="T41" s="267">
        <v>5</v>
      </c>
      <c r="U41" s="267">
        <v>5</v>
      </c>
      <c r="V41" s="267">
        <v>1</v>
      </c>
      <c r="W41" s="267">
        <v>1</v>
      </c>
      <c r="X41" s="267">
        <v>2</v>
      </c>
      <c r="Y41" s="267">
        <v>2</v>
      </c>
      <c r="Z41" s="267">
        <v>0</v>
      </c>
      <c r="AA41" s="267">
        <v>0</v>
      </c>
      <c r="AB41" s="268">
        <v>5</v>
      </c>
      <c r="AC41" s="268">
        <v>5</v>
      </c>
      <c r="AD41" s="268">
        <v>0</v>
      </c>
      <c r="AE41" s="268">
        <v>0</v>
      </c>
      <c r="AF41" s="268">
        <v>0</v>
      </c>
      <c r="AG41" s="268">
        <v>0</v>
      </c>
      <c r="AH41" s="268">
        <v>3</v>
      </c>
      <c r="AI41" s="268">
        <v>3</v>
      </c>
      <c r="AJ41" s="268">
        <v>0</v>
      </c>
      <c r="AK41" s="268">
        <v>0</v>
      </c>
      <c r="AL41" s="268">
        <v>1</v>
      </c>
      <c r="AM41" s="268">
        <v>1</v>
      </c>
      <c r="AN41" s="268">
        <v>0</v>
      </c>
      <c r="AO41" s="268">
        <v>0</v>
      </c>
      <c r="AP41" s="268">
        <v>2</v>
      </c>
      <c r="AQ41" s="268">
        <v>2</v>
      </c>
      <c r="AR41" s="268">
        <v>1</v>
      </c>
      <c r="AS41" s="268">
        <v>1</v>
      </c>
      <c r="AT41" s="268">
        <v>1</v>
      </c>
      <c r="AU41" s="268">
        <v>1</v>
      </c>
      <c r="AV41" s="268">
        <v>0</v>
      </c>
      <c r="AW41" s="268">
        <v>0</v>
      </c>
      <c r="AX41" s="268">
        <v>0</v>
      </c>
      <c r="AY41" s="268">
        <v>0</v>
      </c>
      <c r="AZ41" s="268">
        <v>0</v>
      </c>
      <c r="BA41" s="268">
        <v>0</v>
      </c>
      <c r="BB41" s="268">
        <v>2</v>
      </c>
      <c r="BC41" s="69" t="s">
        <v>114</v>
      </c>
      <c r="BD41" s="69" t="s">
        <v>114</v>
      </c>
      <c r="BE41" s="174"/>
      <c r="BF41" s="69" t="s">
        <v>57</v>
      </c>
      <c r="BG41" s="69">
        <v>250</v>
      </c>
      <c r="BH41" s="69">
        <v>0</v>
      </c>
    </row>
    <row r="42" spans="1:64" ht="14.25" customHeight="1" x14ac:dyDescent="0.3">
      <c r="A42" s="259" t="s">
        <v>770</v>
      </c>
      <c r="B42" s="266">
        <v>44</v>
      </c>
      <c r="C42" s="267">
        <v>4</v>
      </c>
      <c r="D42" s="267">
        <v>2</v>
      </c>
      <c r="E42" s="267">
        <v>2</v>
      </c>
      <c r="F42" s="267">
        <v>2</v>
      </c>
      <c r="G42" s="267">
        <v>0</v>
      </c>
      <c r="H42" s="267">
        <v>2</v>
      </c>
      <c r="I42" s="267">
        <v>0</v>
      </c>
      <c r="J42" s="267">
        <v>2</v>
      </c>
      <c r="K42" s="267">
        <v>0</v>
      </c>
      <c r="L42" s="267">
        <v>2</v>
      </c>
      <c r="M42" s="267">
        <v>0</v>
      </c>
      <c r="N42" s="267">
        <v>0</v>
      </c>
      <c r="O42" s="267">
        <v>1</v>
      </c>
      <c r="P42" s="267">
        <v>0</v>
      </c>
      <c r="Q42" s="267">
        <v>0</v>
      </c>
      <c r="R42" s="267">
        <v>1</v>
      </c>
      <c r="S42" s="267">
        <v>0</v>
      </c>
      <c r="T42" s="267">
        <v>2</v>
      </c>
      <c r="U42" s="267">
        <v>2</v>
      </c>
      <c r="V42" s="267">
        <v>0</v>
      </c>
      <c r="W42" s="267">
        <v>0</v>
      </c>
      <c r="X42" s="267">
        <v>1</v>
      </c>
      <c r="Y42" s="267">
        <v>1</v>
      </c>
      <c r="Z42" s="267">
        <v>0</v>
      </c>
      <c r="AA42" s="267">
        <v>0</v>
      </c>
      <c r="AB42" s="268">
        <v>3</v>
      </c>
      <c r="AC42" s="268">
        <v>0</v>
      </c>
      <c r="AD42" s="268">
        <v>2</v>
      </c>
      <c r="AE42" s="268">
        <v>1</v>
      </c>
      <c r="AF42" s="268">
        <v>0</v>
      </c>
      <c r="AG42" s="268">
        <v>0</v>
      </c>
      <c r="AH42" s="268">
        <v>3</v>
      </c>
      <c r="AI42" s="268">
        <v>3</v>
      </c>
      <c r="AJ42" s="268">
        <v>0</v>
      </c>
      <c r="AK42" s="268">
        <v>0</v>
      </c>
      <c r="AL42" s="268">
        <v>0</v>
      </c>
      <c r="AM42" s="268">
        <v>0</v>
      </c>
      <c r="AN42" s="268">
        <v>1</v>
      </c>
      <c r="AO42" s="268">
        <v>1</v>
      </c>
      <c r="AP42" s="268">
        <v>0</v>
      </c>
      <c r="AQ42" s="268">
        <v>0</v>
      </c>
      <c r="AR42" s="268">
        <v>0</v>
      </c>
      <c r="AS42" s="268">
        <v>0</v>
      </c>
      <c r="AT42" s="268">
        <v>0</v>
      </c>
      <c r="AU42" s="268">
        <v>0</v>
      </c>
      <c r="AV42" s="268">
        <v>0</v>
      </c>
      <c r="AW42" s="268">
        <v>0</v>
      </c>
      <c r="AX42" s="268">
        <v>0</v>
      </c>
      <c r="AY42" s="268">
        <v>0</v>
      </c>
      <c r="AZ42" s="268">
        <v>0</v>
      </c>
      <c r="BA42" s="268">
        <v>0</v>
      </c>
      <c r="BB42" s="268">
        <v>1</v>
      </c>
      <c r="BC42" s="69" t="s">
        <v>114</v>
      </c>
      <c r="BD42" s="69" t="s">
        <v>114</v>
      </c>
      <c r="BE42" s="367" t="s">
        <v>771</v>
      </c>
      <c r="BF42" s="69" t="s">
        <v>57</v>
      </c>
      <c r="BG42" s="69">
        <v>500</v>
      </c>
      <c r="BH42" s="69">
        <v>1000</v>
      </c>
    </row>
    <row r="43" spans="1:64" ht="18.75" x14ac:dyDescent="0.3">
      <c r="A43" s="259" t="s">
        <v>772</v>
      </c>
      <c r="B43" s="266">
        <v>33</v>
      </c>
      <c r="C43" s="267">
        <v>6</v>
      </c>
      <c r="D43" s="267">
        <v>3</v>
      </c>
      <c r="E43" s="267">
        <v>3</v>
      </c>
      <c r="F43" s="267">
        <v>0</v>
      </c>
      <c r="G43" s="267">
        <v>0</v>
      </c>
      <c r="H43" s="267">
        <v>0</v>
      </c>
      <c r="I43" s="267">
        <v>1</v>
      </c>
      <c r="J43" s="267">
        <v>2</v>
      </c>
      <c r="K43" s="267">
        <v>0</v>
      </c>
      <c r="L43" s="267">
        <v>2</v>
      </c>
      <c r="M43" s="267">
        <v>0</v>
      </c>
      <c r="N43" s="267">
        <v>1</v>
      </c>
      <c r="O43" s="267">
        <v>0</v>
      </c>
      <c r="P43" s="267">
        <v>0</v>
      </c>
      <c r="Q43" s="267">
        <v>0</v>
      </c>
      <c r="R43" s="267">
        <v>0</v>
      </c>
      <c r="S43" s="267">
        <v>0</v>
      </c>
      <c r="T43" s="267">
        <v>0</v>
      </c>
      <c r="U43" s="267">
        <v>2</v>
      </c>
      <c r="V43" s="267">
        <v>0</v>
      </c>
      <c r="W43" s="267">
        <v>0</v>
      </c>
      <c r="X43" s="267">
        <v>0</v>
      </c>
      <c r="Y43" s="267">
        <v>0</v>
      </c>
      <c r="Z43" s="267">
        <v>0</v>
      </c>
      <c r="AA43" s="267">
        <v>0</v>
      </c>
      <c r="AB43" s="268">
        <v>2</v>
      </c>
      <c r="AC43" s="268">
        <v>1</v>
      </c>
      <c r="AD43" s="268">
        <v>1</v>
      </c>
      <c r="AE43" s="268">
        <v>0</v>
      </c>
      <c r="AF43" s="268">
        <v>2</v>
      </c>
      <c r="AG43" s="268">
        <v>0</v>
      </c>
      <c r="AH43" s="268">
        <v>2</v>
      </c>
      <c r="AI43" s="268">
        <v>0</v>
      </c>
      <c r="AJ43" s="268">
        <v>2</v>
      </c>
      <c r="AK43" s="268">
        <v>0</v>
      </c>
      <c r="AL43" s="268">
        <v>2</v>
      </c>
      <c r="AM43" s="268">
        <v>0</v>
      </c>
      <c r="AN43" s="268">
        <v>2</v>
      </c>
      <c r="AO43" s="268">
        <v>0</v>
      </c>
      <c r="AP43" s="268">
        <v>0</v>
      </c>
      <c r="AQ43" s="268">
        <v>0</v>
      </c>
      <c r="AR43" s="268">
        <v>0</v>
      </c>
      <c r="AS43" s="268">
        <v>0</v>
      </c>
      <c r="AT43" s="268">
        <v>0</v>
      </c>
      <c r="AU43" s="268">
        <v>0</v>
      </c>
      <c r="AV43" s="268">
        <v>0</v>
      </c>
      <c r="AW43" s="268">
        <v>0</v>
      </c>
      <c r="AX43" s="268">
        <v>0</v>
      </c>
      <c r="AY43" s="268">
        <v>0</v>
      </c>
      <c r="AZ43" s="268">
        <v>0</v>
      </c>
      <c r="BA43" s="268">
        <v>0</v>
      </c>
      <c r="BB43" s="368">
        <v>0</v>
      </c>
      <c r="BC43" s="69" t="s">
        <v>114</v>
      </c>
      <c r="BD43" s="69" t="s">
        <v>114</v>
      </c>
      <c r="BE43" s="369"/>
      <c r="BF43" s="69" t="s">
        <v>57</v>
      </c>
      <c r="BG43" s="69">
        <v>500</v>
      </c>
      <c r="BH43" s="69">
        <v>1000</v>
      </c>
    </row>
    <row r="44" spans="1:64" ht="18.75" x14ac:dyDescent="0.3">
      <c r="A44" s="259" t="s">
        <v>773</v>
      </c>
      <c r="B44" s="266">
        <v>32</v>
      </c>
      <c r="C44" s="267">
        <v>5</v>
      </c>
      <c r="D44" s="267">
        <v>0</v>
      </c>
      <c r="E44" s="267">
        <v>1</v>
      </c>
      <c r="F44" s="267">
        <v>1</v>
      </c>
      <c r="G44" s="267">
        <v>1</v>
      </c>
      <c r="H44" s="267">
        <v>1</v>
      </c>
      <c r="I44" s="267">
        <v>2</v>
      </c>
      <c r="J44" s="267">
        <v>2</v>
      </c>
      <c r="K44" s="267">
        <v>0</v>
      </c>
      <c r="L44" s="267">
        <v>2</v>
      </c>
      <c r="M44" s="267">
        <v>1</v>
      </c>
      <c r="N44" s="267">
        <v>1</v>
      </c>
      <c r="O44" s="267">
        <v>1</v>
      </c>
      <c r="P44" s="267">
        <v>3</v>
      </c>
      <c r="Q44" s="267">
        <v>0</v>
      </c>
      <c r="R44" s="267">
        <v>0</v>
      </c>
      <c r="S44" s="267">
        <v>0</v>
      </c>
      <c r="T44" s="267">
        <v>4</v>
      </c>
      <c r="U44" s="267">
        <v>4</v>
      </c>
      <c r="V44" s="267">
        <v>0</v>
      </c>
      <c r="W44" s="267">
        <v>0</v>
      </c>
      <c r="X44" s="267">
        <v>1</v>
      </c>
      <c r="Y44" s="267">
        <v>1</v>
      </c>
      <c r="Z44" s="267">
        <v>0</v>
      </c>
      <c r="AA44" s="267">
        <v>0</v>
      </c>
      <c r="AB44" s="268">
        <v>2</v>
      </c>
      <c r="AC44" s="268">
        <v>1</v>
      </c>
      <c r="AD44" s="268">
        <v>1</v>
      </c>
      <c r="AE44" s="268">
        <v>0</v>
      </c>
      <c r="AF44" s="268">
        <v>0</v>
      </c>
      <c r="AG44" s="268">
        <v>0</v>
      </c>
      <c r="AH44" s="268">
        <v>0</v>
      </c>
      <c r="AI44" s="268">
        <v>0</v>
      </c>
      <c r="AJ44" s="268">
        <v>0</v>
      </c>
      <c r="AK44" s="268">
        <v>0</v>
      </c>
      <c r="AL44" s="268">
        <v>0</v>
      </c>
      <c r="AM44" s="268">
        <v>0</v>
      </c>
      <c r="AN44" s="268">
        <v>0</v>
      </c>
      <c r="AO44" s="268">
        <v>0</v>
      </c>
      <c r="AP44" s="268">
        <v>0</v>
      </c>
      <c r="AQ44" s="268">
        <v>0</v>
      </c>
      <c r="AR44" s="268">
        <v>0</v>
      </c>
      <c r="AS44" s="268">
        <v>0</v>
      </c>
      <c r="AT44" s="268">
        <v>1</v>
      </c>
      <c r="AU44" s="268">
        <v>1</v>
      </c>
      <c r="AV44" s="268">
        <v>0</v>
      </c>
      <c r="AW44" s="268">
        <v>0</v>
      </c>
      <c r="AX44" s="268">
        <v>0</v>
      </c>
      <c r="AY44" s="268">
        <v>0</v>
      </c>
      <c r="AZ44" s="268">
        <v>0</v>
      </c>
      <c r="BA44" s="268">
        <v>0</v>
      </c>
      <c r="BB44" s="268">
        <v>0</v>
      </c>
      <c r="BC44" s="69" t="s">
        <v>114</v>
      </c>
      <c r="BD44" s="69" t="s">
        <v>114</v>
      </c>
      <c r="BE44" s="69" t="s">
        <v>717</v>
      </c>
      <c r="BF44" s="69" t="s">
        <v>57</v>
      </c>
      <c r="BG44" s="69">
        <v>500</v>
      </c>
      <c r="BH44" s="69">
        <v>0</v>
      </c>
    </row>
    <row r="45" spans="1:64" ht="18.75" x14ac:dyDescent="0.3">
      <c r="A45" s="259" t="s">
        <v>774</v>
      </c>
      <c r="B45" s="266">
        <v>34</v>
      </c>
      <c r="C45" s="267">
        <v>5</v>
      </c>
      <c r="D45" s="267">
        <v>0</v>
      </c>
      <c r="E45" s="267">
        <v>3</v>
      </c>
      <c r="F45" s="267">
        <v>2</v>
      </c>
      <c r="G45" s="267">
        <v>0</v>
      </c>
      <c r="H45" s="267">
        <v>1</v>
      </c>
      <c r="I45" s="267">
        <v>0</v>
      </c>
      <c r="J45" s="267">
        <v>4</v>
      </c>
      <c r="K45" s="267">
        <v>1</v>
      </c>
      <c r="L45" s="267">
        <v>5</v>
      </c>
      <c r="M45" s="267">
        <v>0</v>
      </c>
      <c r="N45" s="267">
        <v>1</v>
      </c>
      <c r="O45" s="267">
        <v>0</v>
      </c>
      <c r="P45" s="267">
        <v>0</v>
      </c>
      <c r="Q45" s="267">
        <v>0</v>
      </c>
      <c r="R45" s="267">
        <v>5</v>
      </c>
      <c r="S45" s="267">
        <v>0</v>
      </c>
      <c r="T45" s="267">
        <v>3</v>
      </c>
      <c r="U45" s="267">
        <v>3</v>
      </c>
      <c r="V45" s="267">
        <v>1</v>
      </c>
      <c r="W45" s="267">
        <v>1</v>
      </c>
      <c r="X45" s="267">
        <v>0</v>
      </c>
      <c r="Y45" s="267">
        <v>0</v>
      </c>
      <c r="Z45" s="267">
        <v>0</v>
      </c>
      <c r="AA45" s="267">
        <v>0</v>
      </c>
      <c r="AB45" s="268">
        <v>4</v>
      </c>
      <c r="AC45" s="268">
        <v>3</v>
      </c>
      <c r="AD45" s="268">
        <v>1</v>
      </c>
      <c r="AE45" s="268">
        <v>0</v>
      </c>
      <c r="AF45" s="268">
        <v>4</v>
      </c>
      <c r="AG45" s="268">
        <v>0</v>
      </c>
      <c r="AH45" s="268">
        <v>3</v>
      </c>
      <c r="AI45" s="268">
        <v>3</v>
      </c>
      <c r="AJ45" s="268">
        <v>0</v>
      </c>
      <c r="AK45" s="268">
        <v>0</v>
      </c>
      <c r="AL45" s="268">
        <v>0</v>
      </c>
      <c r="AM45" s="268">
        <v>0</v>
      </c>
      <c r="AN45" s="268">
        <v>0</v>
      </c>
      <c r="AO45" s="268">
        <v>0</v>
      </c>
      <c r="AP45" s="268">
        <v>0</v>
      </c>
      <c r="AQ45" s="268">
        <v>0</v>
      </c>
      <c r="AR45" s="268">
        <v>0</v>
      </c>
      <c r="AS45" s="268">
        <v>0</v>
      </c>
      <c r="AT45" s="268">
        <v>0</v>
      </c>
      <c r="AU45" s="268">
        <v>0</v>
      </c>
      <c r="AV45" s="268">
        <v>0</v>
      </c>
      <c r="AW45" s="268">
        <v>0</v>
      </c>
      <c r="AX45" s="268">
        <v>0</v>
      </c>
      <c r="AY45" s="268">
        <v>0</v>
      </c>
      <c r="AZ45" s="268">
        <v>0</v>
      </c>
      <c r="BA45" s="268">
        <v>0</v>
      </c>
      <c r="BB45" s="268">
        <v>2</v>
      </c>
      <c r="BC45" s="174" t="s">
        <v>775</v>
      </c>
      <c r="BD45" s="174" t="s">
        <v>775</v>
      </c>
      <c r="BE45" s="174" t="s">
        <v>775</v>
      </c>
      <c r="BF45" s="69" t="s">
        <v>57</v>
      </c>
      <c r="BG45" s="69">
        <v>250</v>
      </c>
      <c r="BH45" s="69">
        <v>0</v>
      </c>
    </row>
    <row r="46" spans="1:64" ht="18.75" x14ac:dyDescent="0.3">
      <c r="A46" s="259" t="s">
        <v>776</v>
      </c>
      <c r="B46" s="266">
        <v>40</v>
      </c>
      <c r="C46" s="267">
        <v>37</v>
      </c>
      <c r="D46" s="267">
        <v>0</v>
      </c>
      <c r="E46" s="370">
        <v>3</v>
      </c>
      <c r="F46" s="370">
        <v>1</v>
      </c>
      <c r="G46" s="370">
        <v>0</v>
      </c>
      <c r="H46" s="267">
        <v>22</v>
      </c>
      <c r="I46" s="267">
        <v>2</v>
      </c>
      <c r="J46" s="267">
        <v>16</v>
      </c>
      <c r="K46" s="267">
        <v>0</v>
      </c>
      <c r="L46" s="267">
        <v>0</v>
      </c>
      <c r="M46" s="267">
        <v>0</v>
      </c>
      <c r="N46" s="267">
        <v>3</v>
      </c>
      <c r="O46" s="267">
        <v>6</v>
      </c>
      <c r="P46" s="267">
        <v>4</v>
      </c>
      <c r="Q46" s="267">
        <v>0</v>
      </c>
      <c r="R46" s="267">
        <v>0</v>
      </c>
      <c r="S46" s="267">
        <v>0</v>
      </c>
      <c r="T46" s="267">
        <v>10</v>
      </c>
      <c r="U46" s="267">
        <v>10</v>
      </c>
      <c r="V46" s="267">
        <v>1</v>
      </c>
      <c r="W46" s="267">
        <v>1</v>
      </c>
      <c r="X46" s="267">
        <v>0</v>
      </c>
      <c r="Y46" s="267">
        <v>0</v>
      </c>
      <c r="Z46" s="267">
        <v>0</v>
      </c>
      <c r="AA46" s="267">
        <v>0</v>
      </c>
      <c r="AB46" s="268">
        <v>4</v>
      </c>
      <c r="AC46" s="268">
        <v>1</v>
      </c>
      <c r="AD46" s="268">
        <v>3</v>
      </c>
      <c r="AE46" s="268">
        <v>0</v>
      </c>
      <c r="AF46" s="268">
        <v>0</v>
      </c>
      <c r="AG46" s="268">
        <v>0</v>
      </c>
      <c r="AH46" s="268">
        <v>4</v>
      </c>
      <c r="AI46" s="268">
        <v>4</v>
      </c>
      <c r="AJ46" s="268">
        <v>0</v>
      </c>
      <c r="AK46" s="268">
        <v>0</v>
      </c>
      <c r="AL46" s="268">
        <v>0</v>
      </c>
      <c r="AM46" s="268">
        <v>0</v>
      </c>
      <c r="AN46" s="268">
        <v>0</v>
      </c>
      <c r="AO46" s="268">
        <v>0</v>
      </c>
      <c r="AP46" s="268">
        <v>2</v>
      </c>
      <c r="AQ46" s="268">
        <v>2</v>
      </c>
      <c r="AR46" s="268">
        <v>0</v>
      </c>
      <c r="AS46" s="268">
        <v>0</v>
      </c>
      <c r="AT46" s="268">
        <v>0</v>
      </c>
      <c r="AU46" s="268">
        <v>0</v>
      </c>
      <c r="AV46" s="268">
        <v>0</v>
      </c>
      <c r="AW46" s="268">
        <v>0</v>
      </c>
      <c r="AX46" s="268">
        <v>0</v>
      </c>
      <c r="AY46" s="268">
        <v>0</v>
      </c>
      <c r="AZ46" s="268">
        <v>0</v>
      </c>
      <c r="BA46" s="268">
        <v>0</v>
      </c>
      <c r="BB46" s="268">
        <v>4</v>
      </c>
      <c r="BC46" s="69" t="s">
        <v>114</v>
      </c>
      <c r="BD46" s="69" t="s">
        <v>114</v>
      </c>
      <c r="BE46" s="69" t="s">
        <v>777</v>
      </c>
      <c r="BF46" s="69" t="s">
        <v>57</v>
      </c>
      <c r="BG46" s="69">
        <v>1000</v>
      </c>
      <c r="BH46" s="69">
        <v>0</v>
      </c>
    </row>
    <row r="47" spans="1:64" ht="18.75" x14ac:dyDescent="0.3">
      <c r="A47" s="259" t="s">
        <v>778</v>
      </c>
      <c r="B47" s="266">
        <v>33</v>
      </c>
      <c r="C47" s="267">
        <v>6</v>
      </c>
      <c r="D47" s="267">
        <v>1</v>
      </c>
      <c r="E47" s="267">
        <v>0</v>
      </c>
      <c r="F47" s="267">
        <v>6</v>
      </c>
      <c r="G47" s="267">
        <v>0</v>
      </c>
      <c r="H47" s="267">
        <v>2</v>
      </c>
      <c r="I47" s="267">
        <v>1</v>
      </c>
      <c r="J47" s="267">
        <v>3</v>
      </c>
      <c r="K47" s="267">
        <v>2</v>
      </c>
      <c r="L47" s="267">
        <v>6</v>
      </c>
      <c r="M47" s="267">
        <v>0</v>
      </c>
      <c r="N47" s="267">
        <v>0</v>
      </c>
      <c r="O47" s="267">
        <v>6</v>
      </c>
      <c r="P47" s="267">
        <v>0</v>
      </c>
      <c r="Q47" s="267">
        <v>0</v>
      </c>
      <c r="R47" s="267">
        <v>1</v>
      </c>
      <c r="S47" s="267">
        <v>0</v>
      </c>
      <c r="T47" s="267">
        <v>0</v>
      </c>
      <c r="U47" s="267">
        <v>0</v>
      </c>
      <c r="V47" s="267">
        <v>1</v>
      </c>
      <c r="W47" s="267">
        <v>1</v>
      </c>
      <c r="X47" s="267">
        <v>0</v>
      </c>
      <c r="Y47" s="267">
        <v>0</v>
      </c>
      <c r="Z47" s="267">
        <v>0</v>
      </c>
      <c r="AA47" s="267">
        <v>0</v>
      </c>
      <c r="AB47" s="268">
        <v>3</v>
      </c>
      <c r="AC47" s="268">
        <v>0</v>
      </c>
      <c r="AD47" s="268">
        <v>3</v>
      </c>
      <c r="AE47" s="268">
        <v>0</v>
      </c>
      <c r="AF47" s="268">
        <v>2</v>
      </c>
      <c r="AG47" s="268">
        <v>0</v>
      </c>
      <c r="AH47" s="268">
        <v>0</v>
      </c>
      <c r="AI47" s="268">
        <v>0</v>
      </c>
      <c r="AJ47" s="268">
        <v>1</v>
      </c>
      <c r="AK47" s="268">
        <v>1</v>
      </c>
      <c r="AL47" s="268">
        <v>0</v>
      </c>
      <c r="AM47" s="268">
        <v>0</v>
      </c>
      <c r="AN47" s="268">
        <v>0</v>
      </c>
      <c r="AO47" s="268">
        <v>0</v>
      </c>
      <c r="AP47" s="268">
        <v>0</v>
      </c>
      <c r="AQ47" s="268">
        <v>0</v>
      </c>
      <c r="AR47" s="268">
        <v>0</v>
      </c>
      <c r="AS47" s="268">
        <v>0</v>
      </c>
      <c r="AT47" s="268">
        <v>0</v>
      </c>
      <c r="AU47" s="268">
        <v>0</v>
      </c>
      <c r="AV47" s="268">
        <v>0</v>
      </c>
      <c r="AW47" s="268">
        <v>0</v>
      </c>
      <c r="AX47" s="268">
        <v>0</v>
      </c>
      <c r="AY47" s="268">
        <v>0</v>
      </c>
      <c r="AZ47" s="268">
        <v>0</v>
      </c>
      <c r="BA47" s="268">
        <v>0</v>
      </c>
      <c r="BB47" s="268">
        <v>3</v>
      </c>
      <c r="BC47" s="69" t="s">
        <v>114</v>
      </c>
      <c r="BD47" s="69" t="s">
        <v>114</v>
      </c>
      <c r="BE47" s="69" t="s">
        <v>779</v>
      </c>
      <c r="BF47" s="69" t="s">
        <v>57</v>
      </c>
      <c r="BG47" s="69">
        <v>400</v>
      </c>
      <c r="BH47" s="69">
        <v>1000</v>
      </c>
    </row>
    <row r="48" spans="1:64" ht="18.75" x14ac:dyDescent="0.3">
      <c r="A48" s="259" t="s">
        <v>780</v>
      </c>
      <c r="B48" s="266">
        <v>33</v>
      </c>
      <c r="C48" s="267">
        <v>3</v>
      </c>
      <c r="D48" s="267">
        <v>0</v>
      </c>
      <c r="E48" s="267">
        <v>0</v>
      </c>
      <c r="F48" s="267">
        <v>0</v>
      </c>
      <c r="G48" s="267">
        <v>1</v>
      </c>
      <c r="H48" s="267">
        <v>3</v>
      </c>
      <c r="I48" s="267">
        <v>3</v>
      </c>
      <c r="J48" s="267">
        <v>0</v>
      </c>
      <c r="K48" s="267">
        <v>0</v>
      </c>
      <c r="L48" s="267">
        <v>0</v>
      </c>
      <c r="M48" s="267">
        <v>0</v>
      </c>
      <c r="N48" s="267">
        <v>0</v>
      </c>
      <c r="O48" s="267">
        <v>1</v>
      </c>
      <c r="P48" s="267">
        <v>2</v>
      </c>
      <c r="Q48" s="267">
        <v>0</v>
      </c>
      <c r="R48" s="267">
        <v>0</v>
      </c>
      <c r="S48" s="267">
        <v>0</v>
      </c>
      <c r="T48" s="267">
        <v>3</v>
      </c>
      <c r="U48" s="267">
        <v>3</v>
      </c>
      <c r="V48" s="267">
        <v>3</v>
      </c>
      <c r="W48" s="267">
        <v>3</v>
      </c>
      <c r="X48" s="267">
        <v>2</v>
      </c>
      <c r="Y48" s="267">
        <v>2</v>
      </c>
      <c r="Z48" s="267">
        <v>0</v>
      </c>
      <c r="AA48" s="267">
        <v>0</v>
      </c>
      <c r="AB48" s="268">
        <v>0</v>
      </c>
      <c r="AC48" s="268">
        <v>1</v>
      </c>
      <c r="AD48" s="268">
        <v>0</v>
      </c>
      <c r="AE48" s="268">
        <v>0</v>
      </c>
      <c r="AF48" s="268">
        <v>0</v>
      </c>
      <c r="AG48" s="268">
        <v>0</v>
      </c>
      <c r="AH48" s="268">
        <v>0</v>
      </c>
      <c r="AI48" s="268">
        <v>0</v>
      </c>
      <c r="AJ48" s="268">
        <v>0</v>
      </c>
      <c r="AK48" s="268">
        <v>0</v>
      </c>
      <c r="AL48" s="268">
        <v>0</v>
      </c>
      <c r="AM48" s="268">
        <v>0</v>
      </c>
      <c r="AN48" s="268">
        <v>0</v>
      </c>
      <c r="AO48" s="268">
        <v>0</v>
      </c>
      <c r="AP48" s="268">
        <v>0</v>
      </c>
      <c r="AQ48" s="268">
        <v>0</v>
      </c>
      <c r="AR48" s="268">
        <v>0</v>
      </c>
      <c r="AS48" s="268">
        <v>0</v>
      </c>
      <c r="AT48" s="268">
        <v>0</v>
      </c>
      <c r="AU48" s="268">
        <v>0</v>
      </c>
      <c r="AV48" s="268">
        <v>0</v>
      </c>
      <c r="AW48" s="268">
        <v>0</v>
      </c>
      <c r="AX48" s="268">
        <v>0</v>
      </c>
      <c r="AY48" s="268">
        <v>0</v>
      </c>
      <c r="AZ48" s="268">
        <v>0</v>
      </c>
      <c r="BA48" s="268">
        <v>0</v>
      </c>
      <c r="BB48" s="268">
        <v>1</v>
      </c>
      <c r="BC48" s="98" t="s">
        <v>114</v>
      </c>
      <c r="BD48" s="69" t="s">
        <v>114</v>
      </c>
      <c r="BE48" s="276" t="s">
        <v>57</v>
      </c>
      <c r="BF48" s="69" t="s">
        <v>57</v>
      </c>
      <c r="BG48" s="69">
        <v>300</v>
      </c>
      <c r="BH48" s="69">
        <v>0</v>
      </c>
    </row>
    <row r="49" spans="1:60" ht="18.75" x14ac:dyDescent="0.3">
      <c r="A49" s="259" t="s">
        <v>781</v>
      </c>
      <c r="B49" s="266">
        <v>37</v>
      </c>
      <c r="C49" s="267">
        <v>5</v>
      </c>
      <c r="D49" s="267">
        <v>1</v>
      </c>
      <c r="E49" s="267">
        <v>1</v>
      </c>
      <c r="F49" s="267">
        <v>0</v>
      </c>
      <c r="G49" s="267">
        <v>0</v>
      </c>
      <c r="H49" s="267">
        <v>1</v>
      </c>
      <c r="I49" s="267">
        <v>0</v>
      </c>
      <c r="J49" s="267">
        <v>0</v>
      </c>
      <c r="K49" s="267">
        <v>0</v>
      </c>
      <c r="L49" s="267">
        <v>0</v>
      </c>
      <c r="M49" s="267">
        <v>1</v>
      </c>
      <c r="N49" s="267">
        <v>0</v>
      </c>
      <c r="O49" s="267">
        <v>0</v>
      </c>
      <c r="P49" s="267">
        <v>0</v>
      </c>
      <c r="Q49" s="267">
        <v>0</v>
      </c>
      <c r="R49" s="267">
        <v>0</v>
      </c>
      <c r="S49" s="267">
        <v>0</v>
      </c>
      <c r="T49" s="267">
        <v>0</v>
      </c>
      <c r="U49" s="267">
        <v>0</v>
      </c>
      <c r="V49" s="267">
        <v>0</v>
      </c>
      <c r="W49" s="267">
        <v>0</v>
      </c>
      <c r="X49" s="267">
        <v>0</v>
      </c>
      <c r="Y49" s="267">
        <v>0</v>
      </c>
      <c r="Z49" s="267">
        <v>0</v>
      </c>
      <c r="AA49" s="267">
        <v>0</v>
      </c>
      <c r="AB49" s="268">
        <v>1</v>
      </c>
      <c r="AC49" s="268">
        <v>0</v>
      </c>
      <c r="AD49" s="268">
        <v>1</v>
      </c>
      <c r="AE49" s="268">
        <v>0</v>
      </c>
      <c r="AF49" s="268">
        <v>0</v>
      </c>
      <c r="AG49" s="268">
        <v>0</v>
      </c>
      <c r="AH49" s="268">
        <v>0</v>
      </c>
      <c r="AI49" s="268">
        <v>0</v>
      </c>
      <c r="AJ49" s="268">
        <v>0</v>
      </c>
      <c r="AK49" s="268">
        <v>0</v>
      </c>
      <c r="AL49" s="268">
        <v>0</v>
      </c>
      <c r="AM49" s="268">
        <v>0</v>
      </c>
      <c r="AN49" s="268">
        <v>0</v>
      </c>
      <c r="AO49" s="268">
        <v>0</v>
      </c>
      <c r="AP49" s="268">
        <v>0</v>
      </c>
      <c r="AQ49" s="268">
        <v>0</v>
      </c>
      <c r="AR49" s="268">
        <v>0</v>
      </c>
      <c r="AS49" s="268">
        <v>0</v>
      </c>
      <c r="AT49" s="268">
        <v>0</v>
      </c>
      <c r="AU49" s="268">
        <v>0</v>
      </c>
      <c r="AV49" s="268">
        <v>0</v>
      </c>
      <c r="AW49" s="268">
        <v>0</v>
      </c>
      <c r="AX49" s="268">
        <v>0</v>
      </c>
      <c r="AY49" s="268">
        <v>0</v>
      </c>
      <c r="AZ49" s="268">
        <v>0</v>
      </c>
      <c r="BA49" s="268">
        <v>0</v>
      </c>
      <c r="BB49" s="268">
        <v>0</v>
      </c>
      <c r="BC49" s="69" t="s">
        <v>114</v>
      </c>
      <c r="BD49" s="69" t="s">
        <v>114</v>
      </c>
      <c r="BE49" s="174" t="s">
        <v>782</v>
      </c>
      <c r="BF49" s="69" t="s">
        <v>57</v>
      </c>
      <c r="BG49" s="69">
        <v>800</v>
      </c>
      <c r="BH49" s="69">
        <v>1000</v>
      </c>
    </row>
    <row r="50" spans="1:60" s="371" customFormat="1" ht="18.75" x14ac:dyDescent="0.3">
      <c r="A50" s="372" t="s">
        <v>783</v>
      </c>
      <c r="B50" s="373">
        <v>38</v>
      </c>
      <c r="C50" s="374">
        <v>5</v>
      </c>
      <c r="D50" s="374">
        <v>0</v>
      </c>
      <c r="E50" s="374">
        <v>2</v>
      </c>
      <c r="F50" s="374">
        <v>0</v>
      </c>
      <c r="G50" s="374">
        <v>3</v>
      </c>
      <c r="H50" s="374">
        <v>3</v>
      </c>
      <c r="I50" s="374">
        <v>0</v>
      </c>
      <c r="J50" s="374">
        <v>1</v>
      </c>
      <c r="K50" s="374">
        <v>1</v>
      </c>
      <c r="L50" s="374">
        <v>2</v>
      </c>
      <c r="M50" s="374">
        <v>2</v>
      </c>
      <c r="N50" s="374">
        <v>0</v>
      </c>
      <c r="O50" s="374">
        <v>0</v>
      </c>
      <c r="P50" s="374">
        <v>3</v>
      </c>
      <c r="Q50" s="374">
        <v>0</v>
      </c>
      <c r="R50" s="374">
        <v>0</v>
      </c>
      <c r="S50" s="374">
        <v>0</v>
      </c>
      <c r="T50" s="374">
        <v>2</v>
      </c>
      <c r="U50" s="374">
        <v>2</v>
      </c>
      <c r="V50" s="374">
        <v>2</v>
      </c>
      <c r="W50" s="374">
        <v>2</v>
      </c>
      <c r="X50" s="374">
        <v>0</v>
      </c>
      <c r="Y50" s="374">
        <v>0</v>
      </c>
      <c r="Z50" s="374">
        <v>0</v>
      </c>
      <c r="AA50" s="374">
        <v>0</v>
      </c>
      <c r="AB50" s="374">
        <v>2</v>
      </c>
      <c r="AC50" s="374">
        <v>0</v>
      </c>
      <c r="AD50" s="374">
        <v>2</v>
      </c>
      <c r="AE50" s="374">
        <v>0</v>
      </c>
      <c r="AF50" s="374">
        <v>0</v>
      </c>
      <c r="AG50" s="374">
        <v>0</v>
      </c>
      <c r="AH50" s="374">
        <v>2</v>
      </c>
      <c r="AI50" s="374">
        <v>2</v>
      </c>
      <c r="AJ50" s="374">
        <v>1</v>
      </c>
      <c r="AK50" s="374">
        <v>1</v>
      </c>
      <c r="AL50" s="374">
        <v>0</v>
      </c>
      <c r="AM50" s="374">
        <v>0</v>
      </c>
      <c r="AN50" s="374">
        <v>0</v>
      </c>
      <c r="AO50" s="374">
        <v>0</v>
      </c>
      <c r="AP50" s="374">
        <v>0</v>
      </c>
      <c r="AQ50" s="374">
        <v>0</v>
      </c>
      <c r="AR50" s="374">
        <v>0</v>
      </c>
      <c r="AS50" s="374">
        <v>0</v>
      </c>
      <c r="AT50" s="374">
        <v>0</v>
      </c>
      <c r="AU50" s="374">
        <v>0</v>
      </c>
      <c r="AV50" s="374">
        <v>0</v>
      </c>
      <c r="AW50" s="374">
        <v>0</v>
      </c>
      <c r="AX50" s="374">
        <v>0</v>
      </c>
      <c r="AY50" s="374">
        <v>0</v>
      </c>
      <c r="AZ50" s="374">
        <v>0</v>
      </c>
      <c r="BA50" s="374">
        <v>0</v>
      </c>
      <c r="BB50" s="374">
        <v>2</v>
      </c>
      <c r="BC50" s="375" t="s">
        <v>114</v>
      </c>
      <c r="BD50" s="375" t="s">
        <v>114</v>
      </c>
      <c r="BE50" s="302" t="s">
        <v>784</v>
      </c>
      <c r="BF50" s="375" t="s">
        <v>57</v>
      </c>
      <c r="BG50" s="375">
        <v>500</v>
      </c>
      <c r="BH50" s="375">
        <v>0</v>
      </c>
    </row>
    <row r="51" spans="1:60" ht="18.75" x14ac:dyDescent="0.3">
      <c r="A51" s="259" t="s">
        <v>785</v>
      </c>
      <c r="B51" s="266">
        <v>37</v>
      </c>
      <c r="C51" s="267">
        <v>6</v>
      </c>
      <c r="D51" s="267">
        <v>0</v>
      </c>
      <c r="E51" s="267">
        <v>1</v>
      </c>
      <c r="F51" s="267">
        <v>2</v>
      </c>
      <c r="G51" s="267">
        <v>3</v>
      </c>
      <c r="H51" s="267">
        <v>3</v>
      </c>
      <c r="I51" s="267">
        <v>1</v>
      </c>
      <c r="J51" s="267">
        <v>2</v>
      </c>
      <c r="K51" s="267">
        <v>0</v>
      </c>
      <c r="L51" s="267">
        <v>0</v>
      </c>
      <c r="M51" s="267">
        <v>0</v>
      </c>
      <c r="N51" s="267">
        <v>1</v>
      </c>
      <c r="O51" s="267">
        <v>2</v>
      </c>
      <c r="P51" s="267">
        <v>3</v>
      </c>
      <c r="Q51" s="267">
        <v>1</v>
      </c>
      <c r="R51" s="267">
        <v>0</v>
      </c>
      <c r="S51" s="267">
        <v>0</v>
      </c>
      <c r="T51" s="267">
        <v>0</v>
      </c>
      <c r="U51" s="267">
        <v>0</v>
      </c>
      <c r="V51" s="267">
        <v>0</v>
      </c>
      <c r="W51" s="267">
        <v>0</v>
      </c>
      <c r="X51" s="267">
        <v>0</v>
      </c>
      <c r="Y51" s="267">
        <v>0</v>
      </c>
      <c r="Z51" s="267">
        <v>0</v>
      </c>
      <c r="AA51" s="267">
        <v>0</v>
      </c>
      <c r="AB51" s="268">
        <v>1</v>
      </c>
      <c r="AC51" s="268">
        <v>1</v>
      </c>
      <c r="AD51" s="268">
        <v>0</v>
      </c>
      <c r="AE51" s="268">
        <v>1</v>
      </c>
      <c r="AF51" s="268">
        <v>0</v>
      </c>
      <c r="AG51" s="268">
        <v>0</v>
      </c>
      <c r="AH51" s="268">
        <v>0</v>
      </c>
      <c r="AI51" s="268">
        <v>0</v>
      </c>
      <c r="AJ51" s="268">
        <v>0</v>
      </c>
      <c r="AK51" s="268">
        <v>0</v>
      </c>
      <c r="AL51" s="268">
        <v>0</v>
      </c>
      <c r="AM51" s="268">
        <v>0</v>
      </c>
      <c r="AN51" s="268">
        <v>0</v>
      </c>
      <c r="AO51" s="268">
        <v>0</v>
      </c>
      <c r="AP51" s="268">
        <v>0</v>
      </c>
      <c r="AQ51" s="268">
        <v>0</v>
      </c>
      <c r="AR51" s="268">
        <v>0</v>
      </c>
      <c r="AS51" s="268">
        <v>0</v>
      </c>
      <c r="AT51" s="268">
        <v>0</v>
      </c>
      <c r="AU51" s="268">
        <v>0</v>
      </c>
      <c r="AV51" s="268">
        <v>0</v>
      </c>
      <c r="AW51" s="268">
        <v>0</v>
      </c>
      <c r="AX51" s="268">
        <v>0</v>
      </c>
      <c r="AY51" s="268">
        <v>0</v>
      </c>
      <c r="AZ51" s="268">
        <v>0</v>
      </c>
      <c r="BA51" s="268">
        <v>0</v>
      </c>
      <c r="BB51" s="268">
        <v>2</v>
      </c>
      <c r="BC51" s="69" t="s">
        <v>114</v>
      </c>
      <c r="BD51" s="69" t="s">
        <v>114</v>
      </c>
      <c r="BE51" s="174" t="s">
        <v>786</v>
      </c>
      <c r="BF51" s="69" t="s">
        <v>57</v>
      </c>
      <c r="BG51" s="69">
        <v>500</v>
      </c>
      <c r="BH51" s="69">
        <v>0</v>
      </c>
    </row>
    <row r="52" spans="1:60" ht="18.75" x14ac:dyDescent="0.3">
      <c r="A52" s="139" t="s">
        <v>90</v>
      </c>
      <c r="B52" s="88">
        <f t="shared" ref="B52:AG52" si="5">B53</f>
        <v>28</v>
      </c>
      <c r="C52" s="88">
        <f t="shared" si="5"/>
        <v>0</v>
      </c>
      <c r="D52" s="88">
        <f t="shared" si="5"/>
        <v>0</v>
      </c>
      <c r="E52" s="88">
        <f t="shared" si="5"/>
        <v>0</v>
      </c>
      <c r="F52" s="88">
        <f t="shared" si="5"/>
        <v>0</v>
      </c>
      <c r="G52" s="88">
        <f t="shared" si="5"/>
        <v>0</v>
      </c>
      <c r="H52" s="88">
        <f t="shared" si="5"/>
        <v>0</v>
      </c>
      <c r="I52" s="88">
        <f t="shared" si="5"/>
        <v>0</v>
      </c>
      <c r="J52" s="88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8">
        <f t="shared" si="5"/>
        <v>0</v>
      </c>
      <c r="O52" s="88">
        <f t="shared" si="5"/>
        <v>0</v>
      </c>
      <c r="P52" s="88">
        <f t="shared" si="5"/>
        <v>0</v>
      </c>
      <c r="Q52" s="88">
        <f t="shared" si="5"/>
        <v>0</v>
      </c>
      <c r="R52" s="88">
        <f t="shared" si="5"/>
        <v>0</v>
      </c>
      <c r="S52" s="88">
        <f t="shared" si="5"/>
        <v>0</v>
      </c>
      <c r="T52" s="88">
        <f t="shared" si="5"/>
        <v>0</v>
      </c>
      <c r="U52" s="88">
        <f t="shared" si="5"/>
        <v>0</v>
      </c>
      <c r="V52" s="88">
        <f t="shared" si="5"/>
        <v>0</v>
      </c>
      <c r="W52" s="88">
        <f t="shared" si="5"/>
        <v>0</v>
      </c>
      <c r="X52" s="88">
        <f t="shared" si="5"/>
        <v>0</v>
      </c>
      <c r="Y52" s="88">
        <f t="shared" si="5"/>
        <v>0</v>
      </c>
      <c r="Z52" s="88">
        <f t="shared" si="5"/>
        <v>0</v>
      </c>
      <c r="AA52" s="88">
        <f t="shared" si="5"/>
        <v>0</v>
      </c>
      <c r="AB52" s="88">
        <f t="shared" si="5"/>
        <v>0</v>
      </c>
      <c r="AC52" s="88">
        <f t="shared" si="5"/>
        <v>0</v>
      </c>
      <c r="AD52" s="88">
        <f t="shared" si="5"/>
        <v>0</v>
      </c>
      <c r="AE52" s="88">
        <f t="shared" si="5"/>
        <v>0</v>
      </c>
      <c r="AF52" s="88">
        <f t="shared" si="5"/>
        <v>0</v>
      </c>
      <c r="AG52" s="88">
        <f t="shared" si="5"/>
        <v>0</v>
      </c>
      <c r="AH52" s="88">
        <f t="shared" ref="AH52:BM52" si="6">AH53</f>
        <v>0</v>
      </c>
      <c r="AI52" s="88">
        <f t="shared" si="6"/>
        <v>0</v>
      </c>
      <c r="AJ52" s="88">
        <f t="shared" si="6"/>
        <v>0</v>
      </c>
      <c r="AK52" s="88">
        <f t="shared" si="6"/>
        <v>0</v>
      </c>
      <c r="AL52" s="88">
        <f t="shared" si="6"/>
        <v>0</v>
      </c>
      <c r="AM52" s="88">
        <f t="shared" si="6"/>
        <v>0</v>
      </c>
      <c r="AN52" s="88">
        <f t="shared" si="6"/>
        <v>0</v>
      </c>
      <c r="AO52" s="88">
        <f t="shared" si="6"/>
        <v>0</v>
      </c>
      <c r="AP52" s="88">
        <f t="shared" si="6"/>
        <v>0</v>
      </c>
      <c r="AQ52" s="88">
        <f t="shared" si="6"/>
        <v>0</v>
      </c>
      <c r="AR52" s="88">
        <f t="shared" si="6"/>
        <v>0</v>
      </c>
      <c r="AS52" s="88">
        <f t="shared" si="6"/>
        <v>0</v>
      </c>
      <c r="AT52" s="88">
        <f t="shared" si="6"/>
        <v>0</v>
      </c>
      <c r="AU52" s="88">
        <f t="shared" si="6"/>
        <v>0</v>
      </c>
      <c r="AV52" s="88">
        <f t="shared" si="6"/>
        <v>0</v>
      </c>
      <c r="AW52" s="88">
        <f t="shared" si="6"/>
        <v>0</v>
      </c>
      <c r="AX52" s="88">
        <f t="shared" si="6"/>
        <v>0</v>
      </c>
      <c r="AY52" s="88">
        <f t="shared" si="6"/>
        <v>0</v>
      </c>
      <c r="AZ52" s="88">
        <f t="shared" si="6"/>
        <v>0</v>
      </c>
      <c r="BA52" s="88">
        <f t="shared" si="6"/>
        <v>0</v>
      </c>
      <c r="BB52" s="88">
        <f t="shared" si="6"/>
        <v>0</v>
      </c>
      <c r="BC52" s="69"/>
      <c r="BD52" s="69"/>
      <c r="BE52" s="69"/>
      <c r="BF52" s="69"/>
      <c r="BG52" s="69"/>
      <c r="BH52" s="69"/>
    </row>
    <row r="53" spans="1:60" ht="18.75" x14ac:dyDescent="0.3">
      <c r="A53" s="265" t="s">
        <v>787</v>
      </c>
      <c r="B53" s="266">
        <v>28</v>
      </c>
      <c r="C53" s="267">
        <v>0</v>
      </c>
      <c r="D53" s="267">
        <v>0</v>
      </c>
      <c r="E53" s="267">
        <v>0</v>
      </c>
      <c r="F53" s="267">
        <v>0</v>
      </c>
      <c r="G53" s="267">
        <v>0</v>
      </c>
      <c r="H53" s="267">
        <v>0</v>
      </c>
      <c r="I53" s="267">
        <v>0</v>
      </c>
      <c r="J53" s="267">
        <v>0</v>
      </c>
      <c r="K53" s="267">
        <v>0</v>
      </c>
      <c r="L53" s="267">
        <v>0</v>
      </c>
      <c r="M53" s="267">
        <v>0</v>
      </c>
      <c r="N53" s="267">
        <v>0</v>
      </c>
      <c r="O53" s="267">
        <v>0</v>
      </c>
      <c r="P53" s="267">
        <v>0</v>
      </c>
      <c r="Q53" s="267">
        <v>0</v>
      </c>
      <c r="R53" s="267">
        <v>0</v>
      </c>
      <c r="S53" s="267">
        <v>0</v>
      </c>
      <c r="T53" s="267">
        <v>0</v>
      </c>
      <c r="U53" s="267">
        <v>0</v>
      </c>
      <c r="V53" s="267">
        <v>0</v>
      </c>
      <c r="W53" s="267">
        <v>0</v>
      </c>
      <c r="X53" s="267">
        <v>0</v>
      </c>
      <c r="Y53" s="267">
        <v>0</v>
      </c>
      <c r="Z53" s="267">
        <v>0</v>
      </c>
      <c r="AA53" s="267">
        <v>0</v>
      </c>
      <c r="AB53" s="268">
        <v>0</v>
      </c>
      <c r="AC53" s="268">
        <v>0</v>
      </c>
      <c r="AD53" s="268">
        <v>0</v>
      </c>
      <c r="AE53" s="268">
        <v>0</v>
      </c>
      <c r="AF53" s="268">
        <v>0</v>
      </c>
      <c r="AG53" s="268">
        <v>0</v>
      </c>
      <c r="AH53" s="268">
        <v>0</v>
      </c>
      <c r="AI53" s="268">
        <v>0</v>
      </c>
      <c r="AJ53" s="268">
        <v>0</v>
      </c>
      <c r="AK53" s="268">
        <v>0</v>
      </c>
      <c r="AL53" s="268">
        <v>0</v>
      </c>
      <c r="AM53" s="268">
        <v>0</v>
      </c>
      <c r="AN53" s="268">
        <v>0</v>
      </c>
      <c r="AO53" s="268">
        <v>0</v>
      </c>
      <c r="AP53" s="268">
        <v>0</v>
      </c>
      <c r="AQ53" s="268">
        <v>0</v>
      </c>
      <c r="AR53" s="268">
        <v>0</v>
      </c>
      <c r="AS53" s="268">
        <v>0</v>
      </c>
      <c r="AT53" s="268">
        <v>0</v>
      </c>
      <c r="AU53" s="268">
        <v>0</v>
      </c>
      <c r="AV53" s="268">
        <v>0</v>
      </c>
      <c r="AW53" s="268">
        <v>0</v>
      </c>
      <c r="AX53" s="268">
        <v>0</v>
      </c>
      <c r="AY53" s="268">
        <v>0</v>
      </c>
      <c r="AZ53" s="268">
        <v>0</v>
      </c>
      <c r="BA53" s="268">
        <v>0</v>
      </c>
      <c r="BB53" s="268">
        <v>0</v>
      </c>
      <c r="BC53" s="69" t="s">
        <v>114</v>
      </c>
      <c r="BD53" s="69" t="s">
        <v>114</v>
      </c>
      <c r="BE53" s="69" t="s">
        <v>54</v>
      </c>
      <c r="BF53" s="69" t="s">
        <v>54</v>
      </c>
      <c r="BG53" s="69">
        <v>0</v>
      </c>
      <c r="BH53" s="69">
        <v>0</v>
      </c>
    </row>
    <row r="54" spans="1:60" ht="18.75" x14ac:dyDescent="0.3">
      <c r="A54" s="141" t="s">
        <v>93</v>
      </c>
      <c r="B54" s="88">
        <f t="shared" ref="B54:AG54" si="7">B52+B29+B10</f>
        <v>1915</v>
      </c>
      <c r="C54" s="88">
        <f t="shared" si="7"/>
        <v>288</v>
      </c>
      <c r="D54" s="88">
        <f t="shared" si="7"/>
        <v>50</v>
      </c>
      <c r="E54" s="88">
        <f t="shared" si="7"/>
        <v>78</v>
      </c>
      <c r="F54" s="88">
        <f t="shared" si="7"/>
        <v>70</v>
      </c>
      <c r="G54" s="88">
        <f t="shared" si="7"/>
        <v>60</v>
      </c>
      <c r="H54" s="88">
        <f t="shared" si="7"/>
        <v>169</v>
      </c>
      <c r="I54" s="88">
        <f t="shared" si="7"/>
        <v>24</v>
      </c>
      <c r="J54" s="88">
        <f t="shared" si="7"/>
        <v>86</v>
      </c>
      <c r="K54" s="88">
        <f t="shared" si="7"/>
        <v>14</v>
      </c>
      <c r="L54" s="88">
        <f t="shared" si="7"/>
        <v>69</v>
      </c>
      <c r="M54" s="88">
        <f t="shared" si="7"/>
        <v>40</v>
      </c>
      <c r="N54" s="88">
        <f t="shared" si="7"/>
        <v>22</v>
      </c>
      <c r="O54" s="88">
        <f t="shared" si="7"/>
        <v>88</v>
      </c>
      <c r="P54" s="88">
        <f t="shared" si="7"/>
        <v>64</v>
      </c>
      <c r="Q54" s="88">
        <f t="shared" si="7"/>
        <v>8</v>
      </c>
      <c r="R54" s="88">
        <f t="shared" si="7"/>
        <v>49</v>
      </c>
      <c r="S54" s="88">
        <f t="shared" si="7"/>
        <v>11</v>
      </c>
      <c r="T54" s="88">
        <f t="shared" si="7"/>
        <v>92</v>
      </c>
      <c r="U54" s="88">
        <f t="shared" si="7"/>
        <v>96</v>
      </c>
      <c r="V54" s="88">
        <f t="shared" si="7"/>
        <v>43</v>
      </c>
      <c r="W54" s="88">
        <f t="shared" si="7"/>
        <v>74</v>
      </c>
      <c r="X54" s="88">
        <f t="shared" si="7"/>
        <v>46</v>
      </c>
      <c r="Y54" s="88">
        <f t="shared" si="7"/>
        <v>96</v>
      </c>
      <c r="Z54" s="88">
        <f t="shared" si="7"/>
        <v>26</v>
      </c>
      <c r="AA54" s="88">
        <f t="shared" si="7"/>
        <v>26</v>
      </c>
      <c r="AB54" s="88">
        <f t="shared" si="7"/>
        <v>109</v>
      </c>
      <c r="AC54" s="88">
        <f t="shared" si="7"/>
        <v>64</v>
      </c>
      <c r="AD54" s="88">
        <f t="shared" si="7"/>
        <v>40</v>
      </c>
      <c r="AE54" s="88">
        <f t="shared" si="7"/>
        <v>7</v>
      </c>
      <c r="AF54" s="88">
        <f t="shared" si="7"/>
        <v>33</v>
      </c>
      <c r="AG54" s="88">
        <f t="shared" si="7"/>
        <v>6</v>
      </c>
      <c r="AH54" s="88">
        <f t="shared" ref="AH54:BB54" si="8">AH52+AH29+AH10</f>
        <v>18</v>
      </c>
      <c r="AI54" s="88">
        <f t="shared" si="8"/>
        <v>18</v>
      </c>
      <c r="AJ54" s="88">
        <f t="shared" si="8"/>
        <v>18</v>
      </c>
      <c r="AK54" s="88">
        <f t="shared" si="8"/>
        <v>14</v>
      </c>
      <c r="AL54" s="88">
        <f t="shared" si="8"/>
        <v>17</v>
      </c>
      <c r="AM54" s="88">
        <f t="shared" si="8"/>
        <v>13</v>
      </c>
      <c r="AN54" s="88">
        <f t="shared" si="8"/>
        <v>22</v>
      </c>
      <c r="AO54" s="88">
        <f t="shared" si="8"/>
        <v>17</v>
      </c>
      <c r="AP54" s="88">
        <f t="shared" si="8"/>
        <v>30</v>
      </c>
      <c r="AQ54" s="88">
        <f t="shared" si="8"/>
        <v>31</v>
      </c>
      <c r="AR54" s="88">
        <f t="shared" si="8"/>
        <v>11</v>
      </c>
      <c r="AS54" s="88">
        <f t="shared" si="8"/>
        <v>12</v>
      </c>
      <c r="AT54" s="88">
        <f t="shared" si="8"/>
        <v>11</v>
      </c>
      <c r="AU54" s="88">
        <f t="shared" si="8"/>
        <v>12</v>
      </c>
      <c r="AV54" s="88">
        <f t="shared" si="8"/>
        <v>11</v>
      </c>
      <c r="AW54" s="88">
        <f t="shared" si="8"/>
        <v>10</v>
      </c>
      <c r="AX54" s="88">
        <f t="shared" si="8"/>
        <v>2</v>
      </c>
      <c r="AY54" s="88">
        <f t="shared" si="8"/>
        <v>1</v>
      </c>
      <c r="AZ54" s="88">
        <f t="shared" si="8"/>
        <v>1</v>
      </c>
      <c r="BA54" s="88">
        <f t="shared" si="8"/>
        <v>1</v>
      </c>
      <c r="BB54" s="88">
        <f t="shared" si="8"/>
        <v>59</v>
      </c>
      <c r="BC54" s="69"/>
      <c r="BD54" s="69"/>
      <c r="BE54" s="69"/>
      <c r="BF54" s="69"/>
      <c r="BG54" s="69"/>
      <c r="BH54" s="69"/>
    </row>
    <row r="55" spans="1:60" x14ac:dyDescent="0.25">
      <c r="A55" s="44"/>
      <c r="B55" s="44"/>
      <c r="C55" s="44"/>
      <c r="D55" s="44"/>
      <c r="E55" s="44"/>
      <c r="F55" s="44"/>
      <c r="G55" s="44"/>
      <c r="H55" s="44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</row>
    <row r="56" spans="1:60" x14ac:dyDescent="0.25">
      <c r="A56" s="99"/>
      <c r="B56" s="99"/>
      <c r="C56" s="99"/>
      <c r="D56" s="99"/>
      <c r="E56" s="99"/>
      <c r="F56" s="99"/>
      <c r="G56" s="99"/>
      <c r="H56" s="99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x14ac:dyDescent="0.25">
      <c r="A57" s="454" t="s">
        <v>94</v>
      </c>
      <c r="B57" s="454"/>
      <c r="C57" s="101"/>
      <c r="D57" s="101"/>
      <c r="E57" s="102"/>
      <c r="F57" s="102" t="s">
        <v>95</v>
      </c>
      <c r="G57" s="102" t="s">
        <v>95</v>
      </c>
      <c r="H57" s="102" t="s">
        <v>95</v>
      </c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x14ac:dyDescent="0.25">
      <c r="A58" s="101"/>
      <c r="B58" s="101"/>
      <c r="C58" s="101"/>
      <c r="D58" s="101"/>
      <c r="E58" s="455" t="s">
        <v>788</v>
      </c>
      <c r="F58" s="455"/>
      <c r="G58" s="455"/>
      <c r="H58" s="455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1:60" x14ac:dyDescent="0.25">
      <c r="A59" s="456" t="s">
        <v>95</v>
      </c>
      <c r="B59" s="456"/>
      <c r="C59" s="456"/>
      <c r="D59" s="456"/>
      <c r="E59" s="456"/>
      <c r="F59" s="456"/>
      <c r="G59" s="456"/>
      <c r="H59" s="456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60" x14ac:dyDescent="0.25">
      <c r="A60" s="455" t="s">
        <v>789</v>
      </c>
      <c r="B60" s="455"/>
      <c r="C60" s="455"/>
      <c r="D60" s="455"/>
      <c r="E60" s="455"/>
      <c r="F60" s="455"/>
      <c r="G60" s="103"/>
      <c r="H60" s="103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 x14ac:dyDescent="0.25">
      <c r="A61" s="104"/>
      <c r="B61" s="104"/>
      <c r="C61" s="104"/>
      <c r="D61" s="104"/>
      <c r="E61" s="104"/>
      <c r="F61" s="104"/>
      <c r="G61" s="104"/>
      <c r="H61" s="10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60" x14ac:dyDescent="0.25">
      <c r="A62" s="104"/>
      <c r="B62" s="104"/>
      <c r="C62" s="104"/>
      <c r="D62" s="104"/>
      <c r="E62" s="104"/>
      <c r="F62" s="104"/>
      <c r="G62" s="104"/>
      <c r="H62" s="10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x14ac:dyDescent="0.25">
      <c r="A63" s="104"/>
      <c r="B63" s="104"/>
      <c r="C63" s="104"/>
      <c r="D63" s="104"/>
      <c r="E63" s="104"/>
      <c r="F63" s="104"/>
      <c r="G63" s="104"/>
      <c r="H63" s="10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x14ac:dyDescent="0.25">
      <c r="A64" s="1"/>
      <c r="B64" s="1"/>
      <c r="C64" s="1"/>
      <c r="D64" s="1"/>
      <c r="E64" s="1"/>
      <c r="F64" s="1"/>
      <c r="G64" s="1"/>
      <c r="H64" s="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:60" x14ac:dyDescent="0.25">
      <c r="A65" s="1"/>
      <c r="B65" s="1"/>
      <c r="C65" s="1"/>
      <c r="D65" s="1"/>
      <c r="E65" s="1"/>
      <c r="F65" s="1"/>
      <c r="G65" s="1"/>
      <c r="H65" s="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</sheetData>
  <mergeCells count="65">
    <mergeCell ref="A57:B57"/>
    <mergeCell ref="E58:H58"/>
    <mergeCell ref="A59:H59"/>
    <mergeCell ref="A60:F60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1300-000000000000}"/>
    <hyperlink ref="BD11" r:id="rId2" xr:uid="{00000000-0004-0000-1300-000001000000}"/>
    <hyperlink ref="BE11" r:id="rId3" xr:uid="{00000000-0004-0000-1300-000002000000}"/>
    <hyperlink ref="BF11" r:id="rId4" xr:uid="{00000000-0004-0000-1300-000003000000}"/>
    <hyperlink ref="BC12" r:id="rId5" xr:uid="{00000000-0004-0000-1300-000004000000}"/>
    <hyperlink ref="BC13" r:id="rId6" xr:uid="{00000000-0004-0000-1300-000005000000}"/>
    <hyperlink ref="BD13" r:id="rId7" xr:uid="{00000000-0004-0000-1300-000006000000}"/>
    <hyperlink ref="BE13" r:id="rId8" xr:uid="{00000000-0004-0000-1300-000007000000}"/>
    <hyperlink ref="BF13" r:id="rId9" xr:uid="{00000000-0004-0000-1300-000008000000}"/>
    <hyperlink ref="BC14" r:id="rId10" xr:uid="{00000000-0004-0000-1300-000009000000}"/>
    <hyperlink ref="BE14" r:id="rId11" xr:uid="{00000000-0004-0000-1300-00000A000000}"/>
    <hyperlink ref="BC15" r:id="rId12" xr:uid="{00000000-0004-0000-1300-00000B000000}"/>
    <hyperlink ref="BD15" r:id="rId13" xr:uid="{00000000-0004-0000-1300-00000C000000}"/>
    <hyperlink ref="BC16" r:id="rId14" xr:uid="{00000000-0004-0000-1300-00000D000000}"/>
    <hyperlink ref="BD16" r:id="rId15" xr:uid="{00000000-0004-0000-1300-00000E000000}"/>
    <hyperlink ref="BC17" r:id="rId16" xr:uid="{00000000-0004-0000-1300-00000F000000}"/>
    <hyperlink ref="BD17" r:id="rId17" xr:uid="{00000000-0004-0000-1300-000010000000}"/>
    <hyperlink ref="BE17" r:id="rId18" xr:uid="{00000000-0004-0000-1300-000011000000}"/>
    <hyperlink ref="BC18" r:id="rId19" xr:uid="{00000000-0004-0000-1300-000012000000}"/>
    <hyperlink ref="BD18" r:id="rId20" xr:uid="{00000000-0004-0000-1300-000013000000}"/>
    <hyperlink ref="BC20" r:id="rId21" xr:uid="{00000000-0004-0000-1300-000014000000}"/>
    <hyperlink ref="BD20" r:id="rId22" xr:uid="{00000000-0004-0000-1300-000015000000}"/>
    <hyperlink ref="BC21" r:id="rId23" xr:uid="{00000000-0004-0000-1300-000016000000}"/>
    <hyperlink ref="BD21" r:id="rId24" xr:uid="{00000000-0004-0000-1300-000017000000}"/>
    <hyperlink ref="BE21" r:id="rId25" xr:uid="{00000000-0004-0000-1300-000018000000}"/>
    <hyperlink ref="BC22" r:id="rId26" xr:uid="{00000000-0004-0000-1300-000019000000}"/>
    <hyperlink ref="BD22" r:id="rId27" xr:uid="{00000000-0004-0000-1300-00001A000000}"/>
    <hyperlink ref="BE22" r:id="rId28" xr:uid="{00000000-0004-0000-1300-00001B000000}"/>
    <hyperlink ref="BC23" r:id="rId29" xr:uid="{00000000-0004-0000-1300-00001C000000}"/>
    <hyperlink ref="BD23" r:id="rId30" xr:uid="{00000000-0004-0000-1300-00001D000000}"/>
    <hyperlink ref="BC24" r:id="rId31" xr:uid="{00000000-0004-0000-1300-00001E000000}"/>
    <hyperlink ref="BD24" r:id="rId32" xr:uid="{00000000-0004-0000-1300-00001F000000}"/>
    <hyperlink ref="BE24" r:id="rId33" xr:uid="{00000000-0004-0000-1300-000020000000}"/>
    <hyperlink ref="BC25" r:id="rId34" xr:uid="{00000000-0004-0000-1300-000021000000}"/>
    <hyperlink ref="BD25" r:id="rId35" xr:uid="{00000000-0004-0000-1300-000022000000}"/>
    <hyperlink ref="BC26" r:id="rId36" xr:uid="{00000000-0004-0000-1300-000023000000}"/>
    <hyperlink ref="BD26" r:id="rId37" xr:uid="{00000000-0004-0000-1300-000024000000}"/>
    <hyperlink ref="BE26" r:id="rId38" xr:uid="{00000000-0004-0000-1300-000025000000}"/>
    <hyperlink ref="BE31" r:id="rId39" xr:uid="{00000000-0004-0000-1300-000026000000}"/>
    <hyperlink ref="BC32" r:id="rId40" xr:uid="{00000000-0004-0000-1300-000027000000}"/>
    <hyperlink ref="BE32" r:id="rId41" xr:uid="{00000000-0004-0000-1300-000028000000}"/>
    <hyperlink ref="BC33" r:id="rId42" xr:uid="{00000000-0004-0000-1300-000029000000}"/>
    <hyperlink ref="BD33" r:id="rId43" xr:uid="{00000000-0004-0000-1300-00002A000000}"/>
    <hyperlink ref="BE33" r:id="rId44" xr:uid="{00000000-0004-0000-1300-00002B000000}"/>
    <hyperlink ref="BC37" r:id="rId45" location="tab-1638847547190-5-5" xr:uid="{00000000-0004-0000-1300-00002C000000}"/>
    <hyperlink ref="BE37" r:id="rId46" xr:uid="{00000000-0004-0000-1300-00002D000000}"/>
    <hyperlink ref="BE42" r:id="rId47" xr:uid="{00000000-0004-0000-1300-00002E000000}"/>
    <hyperlink ref="BC45" r:id="rId48" xr:uid="{00000000-0004-0000-1300-00002F000000}"/>
    <hyperlink ref="BD45" r:id="rId49" xr:uid="{00000000-0004-0000-1300-000030000000}"/>
    <hyperlink ref="BE45" r:id="rId50" xr:uid="{00000000-0004-0000-1300-000031000000}"/>
    <hyperlink ref="BE49" r:id="rId51" xr:uid="{00000000-0004-0000-1300-000032000000}"/>
    <hyperlink ref="BE50" r:id="rId52" xr:uid="{00000000-0004-0000-1300-000033000000}"/>
    <hyperlink ref="BE51" r:id="rId53" xr:uid="{00000000-0004-0000-1300-000034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BW45"/>
  <sheetViews>
    <sheetView topLeftCell="Z1" workbookViewId="0"/>
  </sheetViews>
  <sheetFormatPr defaultRowHeight="15" x14ac:dyDescent="0.25"/>
  <cols>
    <col min="1" max="1" width="43.7109375" customWidth="1"/>
    <col min="2" max="2" width="16.28515625" customWidth="1"/>
    <col min="3" max="18" width="12.5703125" bestFit="1"/>
    <col min="19" max="19" width="12.28515625" customWidth="1"/>
    <col min="20" max="53" width="12.5703125" bestFit="1"/>
    <col min="54" max="54" width="15.28515625" customWidth="1"/>
    <col min="55" max="55" width="17.5703125" customWidth="1"/>
    <col min="56" max="60" width="16.7109375" customWidth="1"/>
  </cols>
  <sheetData>
    <row r="1" spans="1:60" ht="30.6" customHeight="1" x14ac:dyDescent="0.25">
      <c r="A1" s="460" t="s">
        <v>790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4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37.15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43.9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90.6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258" t="s">
        <v>74</v>
      </c>
      <c r="B10" s="74">
        <f t="shared" ref="B10:AG10" si="0">B11+B12+B13+B14+B15+B16+B17+B18+B19</f>
        <v>344</v>
      </c>
      <c r="C10" s="74">
        <f t="shared" si="0"/>
        <v>76</v>
      </c>
      <c r="D10" s="74">
        <f t="shared" si="0"/>
        <v>12</v>
      </c>
      <c r="E10" s="74">
        <f t="shared" si="0"/>
        <v>12</v>
      </c>
      <c r="F10" s="74">
        <f t="shared" si="0"/>
        <v>20</v>
      </c>
      <c r="G10" s="74">
        <f t="shared" si="0"/>
        <v>24</v>
      </c>
      <c r="H10" s="74">
        <f t="shared" si="0"/>
        <v>63</v>
      </c>
      <c r="I10" s="74">
        <f t="shared" si="0"/>
        <v>4</v>
      </c>
      <c r="J10" s="74">
        <f t="shared" si="0"/>
        <v>9</v>
      </c>
      <c r="K10" s="74">
        <f t="shared" si="0"/>
        <v>4</v>
      </c>
      <c r="L10" s="74">
        <f t="shared" si="0"/>
        <v>15</v>
      </c>
      <c r="M10" s="74">
        <f t="shared" si="0"/>
        <v>10</v>
      </c>
      <c r="N10" s="74">
        <f t="shared" si="0"/>
        <v>3</v>
      </c>
      <c r="O10" s="74">
        <f t="shared" si="0"/>
        <v>24</v>
      </c>
      <c r="P10" s="74">
        <f t="shared" si="0"/>
        <v>23</v>
      </c>
      <c r="Q10" s="74">
        <f t="shared" si="0"/>
        <v>2</v>
      </c>
      <c r="R10" s="74">
        <f t="shared" si="0"/>
        <v>14</v>
      </c>
      <c r="S10" s="74">
        <f t="shared" si="0"/>
        <v>2</v>
      </c>
      <c r="T10" s="74">
        <f t="shared" si="0"/>
        <v>28</v>
      </c>
      <c r="U10" s="74">
        <f t="shared" si="0"/>
        <v>31</v>
      </c>
      <c r="V10" s="74">
        <f t="shared" si="0"/>
        <v>15</v>
      </c>
      <c r="W10" s="74">
        <f t="shared" si="0"/>
        <v>17</v>
      </c>
      <c r="X10" s="74">
        <f t="shared" si="0"/>
        <v>19</v>
      </c>
      <c r="Y10" s="74">
        <f t="shared" si="0"/>
        <v>21</v>
      </c>
      <c r="Z10" s="74">
        <f t="shared" si="0"/>
        <v>5</v>
      </c>
      <c r="AA10" s="74">
        <f t="shared" si="0"/>
        <v>5</v>
      </c>
      <c r="AB10" s="74">
        <f t="shared" si="0"/>
        <v>41</v>
      </c>
      <c r="AC10" s="74">
        <f t="shared" si="0"/>
        <v>22</v>
      </c>
      <c r="AD10" s="74">
        <f t="shared" si="0"/>
        <v>16</v>
      </c>
      <c r="AE10" s="74">
        <f t="shared" si="0"/>
        <v>3</v>
      </c>
      <c r="AF10" s="74">
        <f t="shared" si="0"/>
        <v>10</v>
      </c>
      <c r="AG10" s="74">
        <f t="shared" si="0"/>
        <v>3</v>
      </c>
      <c r="AH10" s="74">
        <f t="shared" ref="AH10:BM10" si="1">AH11+AH12+AH13+AH14+AH15+AH16+AH17+AH18+AH19</f>
        <v>13</v>
      </c>
      <c r="AI10" s="74">
        <f t="shared" si="1"/>
        <v>17</v>
      </c>
      <c r="AJ10" s="74">
        <f t="shared" si="1"/>
        <v>10</v>
      </c>
      <c r="AK10" s="74">
        <f t="shared" si="1"/>
        <v>12</v>
      </c>
      <c r="AL10" s="74">
        <f t="shared" si="1"/>
        <v>9</v>
      </c>
      <c r="AM10" s="74">
        <f t="shared" si="1"/>
        <v>13</v>
      </c>
      <c r="AN10" s="74">
        <f t="shared" si="1"/>
        <v>6</v>
      </c>
      <c r="AO10" s="74">
        <f t="shared" si="1"/>
        <v>6</v>
      </c>
      <c r="AP10" s="74">
        <f t="shared" si="1"/>
        <v>34</v>
      </c>
      <c r="AQ10" s="74">
        <f t="shared" si="1"/>
        <v>48</v>
      </c>
      <c r="AR10" s="74">
        <f t="shared" si="1"/>
        <v>8</v>
      </c>
      <c r="AS10" s="74">
        <f t="shared" si="1"/>
        <v>8</v>
      </c>
      <c r="AT10" s="74">
        <f t="shared" si="1"/>
        <v>7</v>
      </c>
      <c r="AU10" s="74">
        <f t="shared" si="1"/>
        <v>6</v>
      </c>
      <c r="AV10" s="74">
        <f t="shared" si="1"/>
        <v>0</v>
      </c>
      <c r="AW10" s="74">
        <f t="shared" si="1"/>
        <v>0</v>
      </c>
      <c r="AX10" s="74">
        <f t="shared" si="1"/>
        <v>2</v>
      </c>
      <c r="AY10" s="74">
        <f t="shared" si="1"/>
        <v>0</v>
      </c>
      <c r="AZ10" s="74">
        <f t="shared" si="1"/>
        <v>3</v>
      </c>
      <c r="BA10" s="74">
        <f t="shared" si="1"/>
        <v>0</v>
      </c>
      <c r="BB10" s="74">
        <f t="shared" si="1"/>
        <v>17</v>
      </c>
      <c r="BC10" s="58"/>
      <c r="BD10" s="58"/>
      <c r="BE10" s="58"/>
      <c r="BF10" s="58"/>
      <c r="BG10" s="58"/>
      <c r="BH10" s="58"/>
    </row>
    <row r="11" spans="1:60" ht="18.75" x14ac:dyDescent="0.3">
      <c r="A11" s="259" t="s">
        <v>791</v>
      </c>
      <c r="B11" s="260">
        <v>61</v>
      </c>
      <c r="C11" s="261">
        <v>9</v>
      </c>
      <c r="D11" s="261">
        <v>1</v>
      </c>
      <c r="E11" s="261">
        <v>2</v>
      </c>
      <c r="F11" s="261">
        <v>2</v>
      </c>
      <c r="G11" s="261">
        <v>3</v>
      </c>
      <c r="H11" s="261">
        <v>8</v>
      </c>
      <c r="I11" s="261">
        <v>0</v>
      </c>
      <c r="J11" s="261">
        <v>1</v>
      </c>
      <c r="K11" s="261">
        <v>0</v>
      </c>
      <c r="L11" s="261">
        <v>1</v>
      </c>
      <c r="M11" s="261">
        <v>2</v>
      </c>
      <c r="N11" s="261">
        <v>1</v>
      </c>
      <c r="O11" s="261">
        <v>0</v>
      </c>
      <c r="P11" s="261">
        <v>5</v>
      </c>
      <c r="Q11" s="261">
        <v>0</v>
      </c>
      <c r="R11" s="261">
        <v>2</v>
      </c>
      <c r="S11" s="261">
        <v>0</v>
      </c>
      <c r="T11" s="261">
        <v>3</v>
      </c>
      <c r="U11" s="261">
        <v>3</v>
      </c>
      <c r="V11" s="261">
        <v>2</v>
      </c>
      <c r="W11" s="261">
        <v>2</v>
      </c>
      <c r="X11" s="261">
        <v>3</v>
      </c>
      <c r="Y11" s="261">
        <v>3</v>
      </c>
      <c r="Z11" s="261">
        <v>0</v>
      </c>
      <c r="AA11" s="261">
        <v>0</v>
      </c>
      <c r="AB11" s="262">
        <v>1</v>
      </c>
      <c r="AC11" s="262">
        <v>1</v>
      </c>
      <c r="AD11" s="262">
        <v>0</v>
      </c>
      <c r="AE11" s="262">
        <v>0</v>
      </c>
      <c r="AF11" s="262">
        <v>1</v>
      </c>
      <c r="AG11" s="262">
        <v>1</v>
      </c>
      <c r="AH11" s="262">
        <v>0</v>
      </c>
      <c r="AI11" s="262">
        <v>0</v>
      </c>
      <c r="AJ11" s="262">
        <v>1</v>
      </c>
      <c r="AK11" s="262">
        <v>1</v>
      </c>
      <c r="AL11" s="262">
        <v>0</v>
      </c>
      <c r="AM11" s="262">
        <v>0</v>
      </c>
      <c r="AN11" s="262">
        <v>0</v>
      </c>
      <c r="AO11" s="262">
        <v>0</v>
      </c>
      <c r="AP11" s="262">
        <v>1</v>
      </c>
      <c r="AQ11" s="262">
        <v>1</v>
      </c>
      <c r="AR11" s="262">
        <v>0</v>
      </c>
      <c r="AS11" s="262">
        <v>0</v>
      </c>
      <c r="AT11" s="262">
        <v>0</v>
      </c>
      <c r="AU11" s="262">
        <v>0</v>
      </c>
      <c r="AV11" s="262">
        <v>0</v>
      </c>
      <c r="AW11" s="262">
        <v>0</v>
      </c>
      <c r="AX11" s="262">
        <v>0</v>
      </c>
      <c r="AY11" s="262">
        <v>0</v>
      </c>
      <c r="AZ11" s="262">
        <v>0</v>
      </c>
      <c r="BA11" s="262">
        <v>0</v>
      </c>
      <c r="BB11" s="262">
        <v>3</v>
      </c>
      <c r="BC11" s="263" t="s">
        <v>792</v>
      </c>
      <c r="BD11" s="263" t="s">
        <v>792</v>
      </c>
      <c r="BE11" s="263" t="s">
        <v>792</v>
      </c>
      <c r="BF11" s="376" t="s">
        <v>57</v>
      </c>
      <c r="BG11" s="377">
        <v>0.1</v>
      </c>
      <c r="BH11" s="377" t="s">
        <v>78</v>
      </c>
    </row>
    <row r="12" spans="1:60" ht="18.75" x14ac:dyDescent="0.3">
      <c r="A12" s="259" t="s">
        <v>793</v>
      </c>
      <c r="B12" s="260">
        <v>53</v>
      </c>
      <c r="C12" s="261">
        <v>23</v>
      </c>
      <c r="D12" s="261">
        <v>3</v>
      </c>
      <c r="E12" s="261">
        <v>5</v>
      </c>
      <c r="F12" s="261">
        <v>7</v>
      </c>
      <c r="G12" s="261">
        <v>4</v>
      </c>
      <c r="H12" s="261">
        <v>20</v>
      </c>
      <c r="I12" s="261">
        <v>1</v>
      </c>
      <c r="J12" s="261">
        <v>2</v>
      </c>
      <c r="K12" s="261">
        <v>1</v>
      </c>
      <c r="L12" s="261">
        <v>3</v>
      </c>
      <c r="M12" s="261">
        <v>5</v>
      </c>
      <c r="N12" s="261">
        <v>0</v>
      </c>
      <c r="O12" s="261">
        <v>1</v>
      </c>
      <c r="P12" s="261">
        <v>10</v>
      </c>
      <c r="Q12" s="261">
        <v>1</v>
      </c>
      <c r="R12" s="261">
        <v>6</v>
      </c>
      <c r="S12" s="261">
        <v>2</v>
      </c>
      <c r="T12" s="261">
        <v>3</v>
      </c>
      <c r="U12" s="261">
        <v>6</v>
      </c>
      <c r="V12" s="261">
        <v>0</v>
      </c>
      <c r="W12" s="261">
        <v>0</v>
      </c>
      <c r="X12" s="261">
        <v>1</v>
      </c>
      <c r="Y12" s="261">
        <v>1</v>
      </c>
      <c r="Z12" s="261">
        <v>0</v>
      </c>
      <c r="AA12" s="261">
        <v>0</v>
      </c>
      <c r="AB12" s="262">
        <v>12</v>
      </c>
      <c r="AC12" s="262">
        <v>5</v>
      </c>
      <c r="AD12" s="262">
        <v>7</v>
      </c>
      <c r="AE12" s="262">
        <v>0</v>
      </c>
      <c r="AF12" s="262">
        <v>4</v>
      </c>
      <c r="AG12" s="262">
        <v>1</v>
      </c>
      <c r="AH12" s="262">
        <v>2</v>
      </c>
      <c r="AI12" s="262">
        <v>6</v>
      </c>
      <c r="AJ12" s="262">
        <v>0</v>
      </c>
      <c r="AK12" s="262">
        <v>0</v>
      </c>
      <c r="AL12" s="262">
        <v>0</v>
      </c>
      <c r="AM12" s="262">
        <v>0</v>
      </c>
      <c r="AN12" s="262">
        <v>1</v>
      </c>
      <c r="AO12" s="262">
        <v>1</v>
      </c>
      <c r="AP12" s="262">
        <v>12</v>
      </c>
      <c r="AQ12" s="262">
        <v>26</v>
      </c>
      <c r="AR12" s="262">
        <v>0</v>
      </c>
      <c r="AS12" s="262">
        <v>0</v>
      </c>
      <c r="AT12" s="262">
        <v>1</v>
      </c>
      <c r="AU12" s="262"/>
      <c r="AV12" s="262">
        <v>0</v>
      </c>
      <c r="AW12" s="262">
        <v>0</v>
      </c>
      <c r="AX12" s="262">
        <v>0</v>
      </c>
      <c r="AY12" s="262">
        <v>0</v>
      </c>
      <c r="AZ12" s="262">
        <v>1</v>
      </c>
      <c r="BA12" s="262">
        <v>0</v>
      </c>
      <c r="BB12" s="262">
        <v>5</v>
      </c>
      <c r="BC12" s="263" t="s">
        <v>794</v>
      </c>
      <c r="BD12" s="263" t="s">
        <v>795</v>
      </c>
      <c r="BE12" s="263" t="s">
        <v>796</v>
      </c>
      <c r="BF12" s="67" t="s">
        <v>57</v>
      </c>
      <c r="BG12" s="67"/>
      <c r="BH12" s="67" t="s">
        <v>505</v>
      </c>
    </row>
    <row r="13" spans="1:60" ht="18.75" x14ac:dyDescent="0.3">
      <c r="A13" s="259" t="s">
        <v>797</v>
      </c>
      <c r="B13" s="260">
        <v>36</v>
      </c>
      <c r="C13" s="261">
        <v>6</v>
      </c>
      <c r="D13" s="261">
        <v>1</v>
      </c>
      <c r="E13" s="261">
        <v>1</v>
      </c>
      <c r="F13" s="261">
        <v>1</v>
      </c>
      <c r="G13" s="261">
        <v>0</v>
      </c>
      <c r="H13" s="261">
        <v>6</v>
      </c>
      <c r="I13" s="261">
        <v>0</v>
      </c>
      <c r="J13" s="261">
        <v>0</v>
      </c>
      <c r="K13" s="261">
        <v>0</v>
      </c>
      <c r="L13" s="261">
        <v>1</v>
      </c>
      <c r="M13" s="261">
        <v>0</v>
      </c>
      <c r="N13" s="261">
        <v>0</v>
      </c>
      <c r="O13" s="261">
        <v>4</v>
      </c>
      <c r="P13" s="261">
        <v>1</v>
      </c>
      <c r="Q13" s="261">
        <v>0</v>
      </c>
      <c r="R13" s="261">
        <v>0</v>
      </c>
      <c r="S13" s="261">
        <v>0</v>
      </c>
      <c r="T13" s="261">
        <v>4</v>
      </c>
      <c r="U13" s="261">
        <v>4</v>
      </c>
      <c r="V13" s="261">
        <v>0</v>
      </c>
      <c r="W13" s="261">
        <v>0</v>
      </c>
      <c r="X13" s="261">
        <v>1</v>
      </c>
      <c r="Y13" s="261">
        <v>1</v>
      </c>
      <c r="Z13" s="261">
        <v>0</v>
      </c>
      <c r="AA13" s="261">
        <v>0</v>
      </c>
      <c r="AB13" s="262">
        <v>6</v>
      </c>
      <c r="AC13" s="262">
        <v>4</v>
      </c>
      <c r="AD13" s="262">
        <v>1</v>
      </c>
      <c r="AE13" s="262">
        <v>1</v>
      </c>
      <c r="AF13" s="262">
        <v>0</v>
      </c>
      <c r="AG13" s="262">
        <v>1</v>
      </c>
      <c r="AH13" s="262">
        <v>2</v>
      </c>
      <c r="AI13" s="262">
        <v>2</v>
      </c>
      <c r="AJ13" s="262">
        <v>0</v>
      </c>
      <c r="AK13" s="262">
        <v>0</v>
      </c>
      <c r="AL13" s="262">
        <v>0</v>
      </c>
      <c r="AM13" s="262">
        <v>0</v>
      </c>
      <c r="AN13" s="262">
        <v>0</v>
      </c>
      <c r="AO13" s="262">
        <v>0</v>
      </c>
      <c r="AP13" s="262">
        <v>3</v>
      </c>
      <c r="AQ13" s="262">
        <v>3</v>
      </c>
      <c r="AR13" s="262">
        <v>3</v>
      </c>
      <c r="AS13" s="262">
        <v>3</v>
      </c>
      <c r="AT13" s="262">
        <v>0</v>
      </c>
      <c r="AU13" s="262">
        <v>0</v>
      </c>
      <c r="AV13" s="262">
        <v>0</v>
      </c>
      <c r="AW13" s="262">
        <v>0</v>
      </c>
      <c r="AX13" s="262">
        <v>0</v>
      </c>
      <c r="AY13" s="262">
        <v>0</v>
      </c>
      <c r="AZ13" s="262">
        <v>0</v>
      </c>
      <c r="BA13" s="262">
        <v>0</v>
      </c>
      <c r="BB13" s="262">
        <v>5</v>
      </c>
      <c r="BC13" s="263" t="s">
        <v>798</v>
      </c>
      <c r="BD13" s="263" t="s">
        <v>798</v>
      </c>
      <c r="BE13" s="263" t="s">
        <v>798</v>
      </c>
      <c r="BF13" s="67" t="s">
        <v>57</v>
      </c>
      <c r="BG13" s="67"/>
      <c r="BH13" s="67"/>
    </row>
    <row r="14" spans="1:60" ht="18.75" x14ac:dyDescent="0.3">
      <c r="A14" s="259" t="s">
        <v>799</v>
      </c>
      <c r="B14" s="260">
        <v>35</v>
      </c>
      <c r="C14" s="261">
        <v>5</v>
      </c>
      <c r="D14" s="261">
        <v>1</v>
      </c>
      <c r="E14" s="261">
        <v>1</v>
      </c>
      <c r="F14" s="261">
        <v>2</v>
      </c>
      <c r="G14" s="261">
        <v>1</v>
      </c>
      <c r="H14" s="261">
        <v>4</v>
      </c>
      <c r="I14" s="261">
        <v>1</v>
      </c>
      <c r="J14" s="261">
        <v>0</v>
      </c>
      <c r="K14" s="261">
        <v>0</v>
      </c>
      <c r="L14" s="261">
        <v>1</v>
      </c>
      <c r="M14" s="261">
        <v>2</v>
      </c>
      <c r="N14" s="261">
        <v>0</v>
      </c>
      <c r="O14" s="261">
        <v>0</v>
      </c>
      <c r="P14" s="261">
        <v>2</v>
      </c>
      <c r="Q14" s="261">
        <v>0</v>
      </c>
      <c r="R14" s="261">
        <v>0</v>
      </c>
      <c r="S14" s="261">
        <v>0</v>
      </c>
      <c r="T14" s="261">
        <v>5</v>
      </c>
      <c r="U14" s="261">
        <v>5</v>
      </c>
      <c r="V14" s="261">
        <v>1</v>
      </c>
      <c r="W14" s="261">
        <v>1</v>
      </c>
      <c r="X14" s="261">
        <v>4</v>
      </c>
      <c r="Y14" s="261">
        <v>6</v>
      </c>
      <c r="Z14" s="261">
        <v>0</v>
      </c>
      <c r="AA14" s="261">
        <v>0</v>
      </c>
      <c r="AB14" s="262">
        <v>3</v>
      </c>
      <c r="AC14" s="262">
        <v>1</v>
      </c>
      <c r="AD14" s="262">
        <v>2</v>
      </c>
      <c r="AE14" s="262">
        <v>0</v>
      </c>
      <c r="AF14" s="262">
        <v>1</v>
      </c>
      <c r="AG14" s="262">
        <v>0</v>
      </c>
      <c r="AH14" s="262">
        <v>1</v>
      </c>
      <c r="AI14" s="262">
        <v>1</v>
      </c>
      <c r="AJ14" s="262">
        <v>1</v>
      </c>
      <c r="AK14" s="262">
        <v>2</v>
      </c>
      <c r="AL14" s="262">
        <v>2</v>
      </c>
      <c r="AM14" s="262">
        <v>4</v>
      </c>
      <c r="AN14" s="262">
        <v>0</v>
      </c>
      <c r="AO14" s="262">
        <v>0</v>
      </c>
      <c r="AP14" s="262">
        <v>3</v>
      </c>
      <c r="AQ14" s="262">
        <v>3</v>
      </c>
      <c r="AR14" s="262">
        <v>1</v>
      </c>
      <c r="AS14" s="262">
        <v>1</v>
      </c>
      <c r="AT14" s="262">
        <v>0</v>
      </c>
      <c r="AU14" s="262">
        <v>0</v>
      </c>
      <c r="AV14" s="262">
        <v>0</v>
      </c>
      <c r="AW14" s="262">
        <v>0</v>
      </c>
      <c r="AX14" s="262">
        <v>0</v>
      </c>
      <c r="AY14" s="262">
        <v>0</v>
      </c>
      <c r="AZ14" s="262">
        <v>1</v>
      </c>
      <c r="BA14" s="262">
        <v>0</v>
      </c>
      <c r="BB14" s="262">
        <v>0</v>
      </c>
      <c r="BC14" s="263" t="s">
        <v>800</v>
      </c>
      <c r="BD14" s="263" t="s">
        <v>800</v>
      </c>
      <c r="BE14" s="263" t="s">
        <v>800</v>
      </c>
      <c r="BF14" s="67" t="s">
        <v>57</v>
      </c>
      <c r="BG14" s="67"/>
      <c r="BH14" s="67"/>
    </row>
    <row r="15" spans="1:60" ht="18.75" x14ac:dyDescent="0.3">
      <c r="A15" s="259" t="s">
        <v>801</v>
      </c>
      <c r="B15" s="260">
        <v>53</v>
      </c>
      <c r="C15" s="261">
        <v>12</v>
      </c>
      <c r="D15" s="261">
        <v>3</v>
      </c>
      <c r="E15" s="261">
        <v>1</v>
      </c>
      <c r="F15" s="261">
        <v>3</v>
      </c>
      <c r="G15" s="261">
        <v>8</v>
      </c>
      <c r="H15" s="261">
        <v>10</v>
      </c>
      <c r="I15" s="261">
        <v>0</v>
      </c>
      <c r="J15" s="261">
        <v>2</v>
      </c>
      <c r="K15" s="261">
        <v>1</v>
      </c>
      <c r="L15" s="261">
        <v>3</v>
      </c>
      <c r="M15" s="261">
        <v>1</v>
      </c>
      <c r="N15" s="261">
        <v>0</v>
      </c>
      <c r="O15" s="261">
        <v>9</v>
      </c>
      <c r="P15" s="261">
        <v>0</v>
      </c>
      <c r="Q15" s="261">
        <v>0</v>
      </c>
      <c r="R15" s="261">
        <v>3</v>
      </c>
      <c r="S15" s="261">
        <v>0</v>
      </c>
      <c r="T15" s="261">
        <v>0</v>
      </c>
      <c r="U15" s="261">
        <v>0</v>
      </c>
      <c r="V15" s="261">
        <v>4</v>
      </c>
      <c r="W15" s="261">
        <v>4</v>
      </c>
      <c r="X15" s="261">
        <v>6</v>
      </c>
      <c r="Y15" s="261">
        <v>6</v>
      </c>
      <c r="Z15" s="261">
        <v>4</v>
      </c>
      <c r="AA15" s="261">
        <v>4</v>
      </c>
      <c r="AB15" s="262">
        <v>8</v>
      </c>
      <c r="AC15" s="262">
        <v>5</v>
      </c>
      <c r="AD15" s="262">
        <v>1</v>
      </c>
      <c r="AE15" s="262">
        <v>2</v>
      </c>
      <c r="AF15" s="262">
        <v>2</v>
      </c>
      <c r="AG15" s="262">
        <v>0</v>
      </c>
      <c r="AH15" s="262">
        <v>0</v>
      </c>
      <c r="AI15" s="262">
        <v>0</v>
      </c>
      <c r="AJ15" s="262">
        <v>3</v>
      </c>
      <c r="AK15" s="262">
        <v>3</v>
      </c>
      <c r="AL15" s="262">
        <v>4</v>
      </c>
      <c r="AM15" s="262">
        <v>4</v>
      </c>
      <c r="AN15" s="262">
        <v>3</v>
      </c>
      <c r="AO15" s="262">
        <v>3</v>
      </c>
      <c r="AP15" s="262">
        <v>7</v>
      </c>
      <c r="AQ15" s="262">
        <v>7</v>
      </c>
      <c r="AR15" s="262">
        <v>2</v>
      </c>
      <c r="AS15" s="262">
        <v>2</v>
      </c>
      <c r="AT15" s="262">
        <v>4</v>
      </c>
      <c r="AU15" s="262">
        <v>4</v>
      </c>
      <c r="AV15" s="262">
        <v>0</v>
      </c>
      <c r="AW15" s="262">
        <v>0</v>
      </c>
      <c r="AX15" s="262">
        <v>0</v>
      </c>
      <c r="AY15" s="262">
        <v>0</v>
      </c>
      <c r="AZ15" s="262">
        <v>1</v>
      </c>
      <c r="BA15" s="262">
        <v>0</v>
      </c>
      <c r="BB15" s="262">
        <v>4</v>
      </c>
      <c r="BC15" s="263" t="s">
        <v>802</v>
      </c>
      <c r="BD15" s="263" t="s">
        <v>802</v>
      </c>
      <c r="BE15" s="263" t="s">
        <v>803</v>
      </c>
      <c r="BF15" s="67" t="s">
        <v>57</v>
      </c>
      <c r="BG15" s="67"/>
      <c r="BH15" s="67">
        <v>2200</v>
      </c>
    </row>
    <row r="16" spans="1:60" ht="18.75" x14ac:dyDescent="0.3">
      <c r="A16" s="259" t="s">
        <v>804</v>
      </c>
      <c r="B16" s="378">
        <v>52</v>
      </c>
      <c r="C16" s="379">
        <v>9</v>
      </c>
      <c r="D16" s="379">
        <v>1</v>
      </c>
      <c r="E16" s="379">
        <v>1</v>
      </c>
      <c r="F16" s="379">
        <v>0</v>
      </c>
      <c r="G16" s="379">
        <v>4</v>
      </c>
      <c r="H16" s="379">
        <v>8</v>
      </c>
      <c r="I16" s="379">
        <v>1</v>
      </c>
      <c r="J16" s="379">
        <v>0</v>
      </c>
      <c r="K16" s="379">
        <v>0</v>
      </c>
      <c r="L16" s="379">
        <v>4</v>
      </c>
      <c r="M16" s="379">
        <v>0</v>
      </c>
      <c r="N16" s="379">
        <v>0</v>
      </c>
      <c r="O16" s="379">
        <v>6</v>
      </c>
      <c r="P16" s="379">
        <v>2</v>
      </c>
      <c r="Q16" s="379">
        <v>1</v>
      </c>
      <c r="R16" s="379">
        <v>3</v>
      </c>
      <c r="S16" s="379">
        <v>0</v>
      </c>
      <c r="T16" s="379">
        <v>9</v>
      </c>
      <c r="U16" s="379">
        <v>9</v>
      </c>
      <c r="V16" s="379">
        <v>2</v>
      </c>
      <c r="W16" s="379">
        <v>2</v>
      </c>
      <c r="X16" s="379">
        <v>2</v>
      </c>
      <c r="Y16" s="379">
        <v>2</v>
      </c>
      <c r="Z16" s="379">
        <v>0</v>
      </c>
      <c r="AA16" s="379">
        <v>0</v>
      </c>
      <c r="AB16" s="380">
        <v>5</v>
      </c>
      <c r="AC16" s="380">
        <v>3</v>
      </c>
      <c r="AD16" s="380">
        <v>2</v>
      </c>
      <c r="AE16" s="380">
        <v>0</v>
      </c>
      <c r="AF16" s="380">
        <v>1</v>
      </c>
      <c r="AG16" s="380">
        <v>0</v>
      </c>
      <c r="AH16" s="380">
        <v>5</v>
      </c>
      <c r="AI16" s="380">
        <v>5</v>
      </c>
      <c r="AJ16" s="380">
        <v>2</v>
      </c>
      <c r="AK16" s="380">
        <v>2</v>
      </c>
      <c r="AL16" s="380">
        <v>2</v>
      </c>
      <c r="AM16" s="380">
        <v>2</v>
      </c>
      <c r="AN16" s="380">
        <v>0</v>
      </c>
      <c r="AO16" s="380">
        <v>0</v>
      </c>
      <c r="AP16" s="380">
        <v>2</v>
      </c>
      <c r="AQ16" s="380">
        <v>2</v>
      </c>
      <c r="AR16" s="380">
        <v>1</v>
      </c>
      <c r="AS16" s="380">
        <v>1</v>
      </c>
      <c r="AT16" s="380">
        <v>1</v>
      </c>
      <c r="AU16" s="380">
        <v>1</v>
      </c>
      <c r="AV16" s="380">
        <v>0</v>
      </c>
      <c r="AW16" s="380">
        <v>0</v>
      </c>
      <c r="AX16" s="380">
        <v>0</v>
      </c>
      <c r="AY16" s="380">
        <v>0</v>
      </c>
      <c r="AZ16" s="380">
        <v>0</v>
      </c>
      <c r="BA16" s="380">
        <v>0</v>
      </c>
      <c r="BB16" s="380">
        <v>0</v>
      </c>
      <c r="BC16" s="381" t="s">
        <v>805</v>
      </c>
      <c r="BD16" s="381" t="s">
        <v>805</v>
      </c>
      <c r="BE16" s="381" t="s">
        <v>805</v>
      </c>
      <c r="BF16" s="382" t="s">
        <v>57</v>
      </c>
      <c r="BG16" s="67"/>
      <c r="BH16" s="67"/>
    </row>
    <row r="17" spans="1:75" ht="18" customHeight="1" x14ac:dyDescent="0.3">
      <c r="A17" s="259" t="s">
        <v>806</v>
      </c>
      <c r="B17" s="260">
        <v>17</v>
      </c>
      <c r="C17" s="261">
        <v>4</v>
      </c>
      <c r="D17" s="261">
        <v>0</v>
      </c>
      <c r="E17" s="261">
        <v>0</v>
      </c>
      <c r="F17" s="261">
        <v>2</v>
      </c>
      <c r="G17" s="261">
        <v>2</v>
      </c>
      <c r="H17" s="261">
        <v>3</v>
      </c>
      <c r="I17" s="261">
        <v>1</v>
      </c>
      <c r="J17" s="261">
        <v>0</v>
      </c>
      <c r="K17" s="261">
        <v>1</v>
      </c>
      <c r="L17" s="261">
        <v>0</v>
      </c>
      <c r="M17" s="261">
        <v>0</v>
      </c>
      <c r="N17" s="261">
        <v>1</v>
      </c>
      <c r="O17" s="261">
        <v>1</v>
      </c>
      <c r="P17" s="261">
        <v>2</v>
      </c>
      <c r="Q17" s="261">
        <v>0</v>
      </c>
      <c r="R17" s="261">
        <v>0</v>
      </c>
      <c r="S17" s="261">
        <v>0</v>
      </c>
      <c r="T17" s="261">
        <v>1</v>
      </c>
      <c r="U17" s="261">
        <v>1</v>
      </c>
      <c r="V17" s="261">
        <v>2</v>
      </c>
      <c r="W17" s="261">
        <v>2</v>
      </c>
      <c r="X17" s="261">
        <v>1</v>
      </c>
      <c r="Y17" s="261">
        <v>1</v>
      </c>
      <c r="Z17" s="261">
        <v>0</v>
      </c>
      <c r="AA17" s="261">
        <v>0</v>
      </c>
      <c r="AB17" s="262">
        <v>2</v>
      </c>
      <c r="AC17" s="262">
        <v>1</v>
      </c>
      <c r="AD17" s="262">
        <v>1</v>
      </c>
      <c r="AE17" s="262">
        <v>0</v>
      </c>
      <c r="AF17" s="262">
        <v>0</v>
      </c>
      <c r="AG17" s="262">
        <v>0</v>
      </c>
      <c r="AH17" s="262">
        <v>1</v>
      </c>
      <c r="AI17" s="262">
        <v>1</v>
      </c>
      <c r="AJ17" s="262">
        <v>0</v>
      </c>
      <c r="AK17" s="262">
        <v>0</v>
      </c>
      <c r="AL17" s="262">
        <v>0</v>
      </c>
      <c r="AM17" s="262">
        <v>0</v>
      </c>
      <c r="AN17" s="262">
        <v>1</v>
      </c>
      <c r="AO17" s="262">
        <v>1</v>
      </c>
      <c r="AP17" s="262">
        <v>2</v>
      </c>
      <c r="AQ17" s="262">
        <v>2</v>
      </c>
      <c r="AR17" s="262">
        <v>0</v>
      </c>
      <c r="AS17" s="262">
        <v>0</v>
      </c>
      <c r="AT17" s="262">
        <v>0</v>
      </c>
      <c r="AU17" s="262">
        <v>0</v>
      </c>
      <c r="AV17" s="262">
        <v>0</v>
      </c>
      <c r="AW17" s="262">
        <v>0</v>
      </c>
      <c r="AX17" s="262">
        <v>0</v>
      </c>
      <c r="AY17" s="262">
        <v>0</v>
      </c>
      <c r="AZ17" s="262">
        <v>0</v>
      </c>
      <c r="BA17" s="262">
        <v>0</v>
      </c>
      <c r="BB17" s="262">
        <v>0</v>
      </c>
      <c r="BC17" s="275" t="s">
        <v>807</v>
      </c>
      <c r="BD17" s="275" t="s">
        <v>807</v>
      </c>
      <c r="BE17" s="275" t="s">
        <v>807</v>
      </c>
      <c r="BF17" s="67" t="s">
        <v>57</v>
      </c>
      <c r="BG17" s="67" t="s">
        <v>808</v>
      </c>
      <c r="BH17" s="67"/>
    </row>
    <row r="18" spans="1:75" ht="18.75" x14ac:dyDescent="0.3">
      <c r="A18" s="259" t="s">
        <v>809</v>
      </c>
      <c r="B18" s="260">
        <v>28</v>
      </c>
      <c r="C18" s="261">
        <v>5</v>
      </c>
      <c r="D18" s="261">
        <v>1</v>
      </c>
      <c r="E18" s="261">
        <v>1</v>
      </c>
      <c r="F18" s="261">
        <v>2</v>
      </c>
      <c r="G18" s="261">
        <v>2</v>
      </c>
      <c r="H18" s="261">
        <v>1</v>
      </c>
      <c r="I18" s="261">
        <v>0</v>
      </c>
      <c r="J18" s="261">
        <v>4</v>
      </c>
      <c r="K18" s="261">
        <v>0</v>
      </c>
      <c r="L18" s="261">
        <v>1</v>
      </c>
      <c r="M18" s="261">
        <v>0</v>
      </c>
      <c r="N18" s="261">
        <v>1</v>
      </c>
      <c r="O18" s="261">
        <v>2</v>
      </c>
      <c r="P18" s="261">
        <v>0</v>
      </c>
      <c r="Q18" s="261">
        <v>0</v>
      </c>
      <c r="R18" s="261">
        <v>0</v>
      </c>
      <c r="S18" s="261">
        <v>0</v>
      </c>
      <c r="T18" s="261">
        <v>0</v>
      </c>
      <c r="U18" s="261">
        <v>0</v>
      </c>
      <c r="V18" s="261">
        <v>1</v>
      </c>
      <c r="W18" s="261">
        <v>1</v>
      </c>
      <c r="X18" s="261">
        <v>0</v>
      </c>
      <c r="Y18" s="261">
        <v>0</v>
      </c>
      <c r="Z18" s="261">
        <v>1</v>
      </c>
      <c r="AA18" s="261">
        <v>1</v>
      </c>
      <c r="AB18" s="262">
        <v>2</v>
      </c>
      <c r="AC18" s="262">
        <v>2</v>
      </c>
      <c r="AD18" s="262">
        <v>0</v>
      </c>
      <c r="AE18" s="262">
        <v>0</v>
      </c>
      <c r="AF18" s="262">
        <v>0</v>
      </c>
      <c r="AG18" s="262">
        <v>0</v>
      </c>
      <c r="AH18" s="262">
        <v>0</v>
      </c>
      <c r="AI18" s="262">
        <v>0</v>
      </c>
      <c r="AJ18" s="262">
        <v>1</v>
      </c>
      <c r="AK18" s="262">
        <v>1</v>
      </c>
      <c r="AL18" s="262">
        <v>0</v>
      </c>
      <c r="AM18" s="262">
        <v>0</v>
      </c>
      <c r="AN18" s="262">
        <v>1</v>
      </c>
      <c r="AO18" s="262">
        <v>1</v>
      </c>
      <c r="AP18" s="262">
        <v>2</v>
      </c>
      <c r="AQ18" s="262">
        <v>2</v>
      </c>
      <c r="AR18" s="262">
        <v>0</v>
      </c>
      <c r="AS18" s="262">
        <v>0</v>
      </c>
      <c r="AT18" s="262">
        <v>0</v>
      </c>
      <c r="AU18" s="262">
        <v>0</v>
      </c>
      <c r="AV18" s="262">
        <v>0</v>
      </c>
      <c r="AW18" s="262">
        <v>0</v>
      </c>
      <c r="AX18" s="262">
        <v>2</v>
      </c>
      <c r="AY18" s="262">
        <v>0</v>
      </c>
      <c r="AZ18" s="262">
        <v>0</v>
      </c>
      <c r="BA18" s="262">
        <v>0</v>
      </c>
      <c r="BB18" s="262">
        <v>0</v>
      </c>
      <c r="BC18" s="383" t="s">
        <v>810</v>
      </c>
      <c r="BD18" s="263" t="s">
        <v>811</v>
      </c>
      <c r="BE18" s="58"/>
      <c r="BF18" s="67" t="s">
        <v>57</v>
      </c>
      <c r="BG18" s="67" t="s">
        <v>812</v>
      </c>
      <c r="BH18" s="67"/>
    </row>
    <row r="19" spans="1:75" ht="19.5" customHeight="1" x14ac:dyDescent="0.3">
      <c r="A19" s="259" t="s">
        <v>813</v>
      </c>
      <c r="B19" s="260">
        <v>9</v>
      </c>
      <c r="C19" s="261">
        <v>3</v>
      </c>
      <c r="D19" s="261">
        <v>1</v>
      </c>
      <c r="E19" s="261">
        <v>0</v>
      </c>
      <c r="F19" s="261">
        <v>1</v>
      </c>
      <c r="G19" s="261">
        <v>0</v>
      </c>
      <c r="H19" s="261">
        <v>3</v>
      </c>
      <c r="I19" s="261">
        <v>0</v>
      </c>
      <c r="J19" s="261">
        <v>0</v>
      </c>
      <c r="K19" s="261">
        <v>1</v>
      </c>
      <c r="L19" s="261">
        <v>1</v>
      </c>
      <c r="M19" s="261">
        <v>0</v>
      </c>
      <c r="N19" s="261">
        <v>0</v>
      </c>
      <c r="O19" s="261">
        <v>1</v>
      </c>
      <c r="P19" s="261">
        <v>1</v>
      </c>
      <c r="Q19" s="261">
        <v>0</v>
      </c>
      <c r="R19" s="261">
        <v>0</v>
      </c>
      <c r="S19" s="261">
        <v>0</v>
      </c>
      <c r="T19" s="261">
        <v>3</v>
      </c>
      <c r="U19" s="261">
        <v>3</v>
      </c>
      <c r="V19" s="261">
        <v>3</v>
      </c>
      <c r="W19" s="261">
        <v>5</v>
      </c>
      <c r="X19" s="261">
        <v>1</v>
      </c>
      <c r="Y19" s="261">
        <v>1</v>
      </c>
      <c r="Z19" s="261">
        <v>0</v>
      </c>
      <c r="AA19" s="261">
        <v>0</v>
      </c>
      <c r="AB19" s="262">
        <v>2</v>
      </c>
      <c r="AC19" s="262">
        <v>0</v>
      </c>
      <c r="AD19" s="262">
        <v>2</v>
      </c>
      <c r="AE19" s="262">
        <v>0</v>
      </c>
      <c r="AF19" s="262">
        <v>1</v>
      </c>
      <c r="AG19" s="262">
        <v>0</v>
      </c>
      <c r="AH19" s="262">
        <v>2</v>
      </c>
      <c r="AI19" s="262">
        <v>2</v>
      </c>
      <c r="AJ19" s="262">
        <v>2</v>
      </c>
      <c r="AK19" s="262">
        <v>3</v>
      </c>
      <c r="AL19" s="262">
        <v>1</v>
      </c>
      <c r="AM19" s="262">
        <v>3</v>
      </c>
      <c r="AN19" s="262">
        <v>0</v>
      </c>
      <c r="AO19" s="262">
        <v>0</v>
      </c>
      <c r="AP19" s="262">
        <v>2</v>
      </c>
      <c r="AQ19" s="262">
        <v>2</v>
      </c>
      <c r="AR19" s="262">
        <v>1</v>
      </c>
      <c r="AS19" s="262">
        <v>1</v>
      </c>
      <c r="AT19" s="262">
        <v>1</v>
      </c>
      <c r="AU19" s="262">
        <v>1</v>
      </c>
      <c r="AV19" s="262">
        <v>0</v>
      </c>
      <c r="AW19" s="262">
        <v>0</v>
      </c>
      <c r="AX19" s="262">
        <v>0</v>
      </c>
      <c r="AY19" s="262">
        <v>0</v>
      </c>
      <c r="AZ19" s="262">
        <v>0</v>
      </c>
      <c r="BA19" s="262">
        <v>0</v>
      </c>
      <c r="BB19" s="262">
        <v>0</v>
      </c>
      <c r="BC19" s="273" t="s">
        <v>814</v>
      </c>
      <c r="BD19" s="273" t="s">
        <v>814</v>
      </c>
      <c r="BE19" s="273" t="s">
        <v>814</v>
      </c>
      <c r="BF19" s="67" t="s">
        <v>57</v>
      </c>
      <c r="BG19" s="67">
        <v>0</v>
      </c>
      <c r="BH19" s="67">
        <v>2200</v>
      </c>
    </row>
    <row r="20" spans="1:75" ht="18.75" x14ac:dyDescent="0.3">
      <c r="A20" s="139" t="s">
        <v>85</v>
      </c>
      <c r="B20" s="88">
        <f t="shared" ref="B20:AG20" si="2">B21+B22+B23+B24+B25+B26+B27+B28+B29+B30</f>
        <v>363</v>
      </c>
      <c r="C20" s="88">
        <f t="shared" si="2"/>
        <v>39</v>
      </c>
      <c r="D20" s="88">
        <f t="shared" si="2"/>
        <v>5</v>
      </c>
      <c r="E20" s="88">
        <f t="shared" si="2"/>
        <v>8</v>
      </c>
      <c r="F20" s="88">
        <f t="shared" si="2"/>
        <v>17</v>
      </c>
      <c r="G20" s="88">
        <f t="shared" si="2"/>
        <v>7</v>
      </c>
      <c r="H20" s="88">
        <f t="shared" si="2"/>
        <v>11</v>
      </c>
      <c r="I20" s="88">
        <f t="shared" si="2"/>
        <v>3</v>
      </c>
      <c r="J20" s="88">
        <f t="shared" si="2"/>
        <v>17</v>
      </c>
      <c r="K20" s="88">
        <f t="shared" si="2"/>
        <v>2</v>
      </c>
      <c r="L20" s="88">
        <f t="shared" si="2"/>
        <v>17</v>
      </c>
      <c r="M20" s="88">
        <f t="shared" si="2"/>
        <v>3</v>
      </c>
      <c r="N20" s="88">
        <f t="shared" si="2"/>
        <v>4</v>
      </c>
      <c r="O20" s="88">
        <f t="shared" si="2"/>
        <v>17</v>
      </c>
      <c r="P20" s="88">
        <f t="shared" si="2"/>
        <v>12</v>
      </c>
      <c r="Q20" s="88">
        <f t="shared" si="2"/>
        <v>0</v>
      </c>
      <c r="R20" s="88">
        <f t="shared" si="2"/>
        <v>20</v>
      </c>
      <c r="S20" s="88">
        <f t="shared" si="2"/>
        <v>6</v>
      </c>
      <c r="T20" s="88">
        <f t="shared" si="2"/>
        <v>24</v>
      </c>
      <c r="U20" s="88">
        <f t="shared" si="2"/>
        <v>24</v>
      </c>
      <c r="V20" s="88">
        <f t="shared" si="2"/>
        <v>9</v>
      </c>
      <c r="W20" s="88">
        <f t="shared" si="2"/>
        <v>7</v>
      </c>
      <c r="X20" s="88">
        <f t="shared" si="2"/>
        <v>26</v>
      </c>
      <c r="Y20" s="88">
        <f t="shared" si="2"/>
        <v>24</v>
      </c>
      <c r="Z20" s="88">
        <f t="shared" si="2"/>
        <v>20</v>
      </c>
      <c r="AA20" s="88">
        <f t="shared" si="2"/>
        <v>17</v>
      </c>
      <c r="AB20" s="88">
        <f t="shared" si="2"/>
        <v>28</v>
      </c>
      <c r="AC20" s="88">
        <f t="shared" si="2"/>
        <v>14</v>
      </c>
      <c r="AD20" s="88">
        <f t="shared" si="2"/>
        <v>14</v>
      </c>
      <c r="AE20" s="88">
        <f t="shared" si="2"/>
        <v>0</v>
      </c>
      <c r="AF20" s="88">
        <f t="shared" si="2"/>
        <v>13</v>
      </c>
      <c r="AG20" s="88">
        <f t="shared" si="2"/>
        <v>0</v>
      </c>
      <c r="AH20" s="88">
        <f t="shared" ref="AH20:BM20" si="3">AH21+AH22+AH23+AH24+AH25+AH26+AH27+AH28+AH29+AH30</f>
        <v>21</v>
      </c>
      <c r="AI20" s="88">
        <f t="shared" si="3"/>
        <v>21</v>
      </c>
      <c r="AJ20" s="88">
        <f t="shared" si="3"/>
        <v>9</v>
      </c>
      <c r="AK20" s="88">
        <f t="shared" si="3"/>
        <v>10</v>
      </c>
      <c r="AL20" s="88">
        <f t="shared" si="3"/>
        <v>18</v>
      </c>
      <c r="AM20" s="88">
        <f t="shared" si="3"/>
        <v>20</v>
      </c>
      <c r="AN20" s="88">
        <f t="shared" si="3"/>
        <v>12</v>
      </c>
      <c r="AO20" s="88">
        <f t="shared" si="3"/>
        <v>12</v>
      </c>
      <c r="AP20" s="88">
        <f t="shared" si="3"/>
        <v>20</v>
      </c>
      <c r="AQ20" s="88">
        <f t="shared" si="3"/>
        <v>16</v>
      </c>
      <c r="AR20" s="88">
        <f t="shared" si="3"/>
        <v>10</v>
      </c>
      <c r="AS20" s="88">
        <f t="shared" si="3"/>
        <v>8</v>
      </c>
      <c r="AT20" s="88">
        <f t="shared" si="3"/>
        <v>7</v>
      </c>
      <c r="AU20" s="88">
        <f t="shared" si="3"/>
        <v>4</v>
      </c>
      <c r="AV20" s="88">
        <f t="shared" si="3"/>
        <v>2</v>
      </c>
      <c r="AW20" s="88">
        <f t="shared" si="3"/>
        <v>2</v>
      </c>
      <c r="AX20" s="88">
        <f t="shared" si="3"/>
        <v>1</v>
      </c>
      <c r="AY20" s="88">
        <f t="shared" si="3"/>
        <v>0</v>
      </c>
      <c r="AZ20" s="88">
        <f t="shared" si="3"/>
        <v>0</v>
      </c>
      <c r="BA20" s="88">
        <f t="shared" si="3"/>
        <v>0</v>
      </c>
      <c r="BB20" s="88">
        <f t="shared" si="3"/>
        <v>23</v>
      </c>
      <c r="BC20" s="174" t="s">
        <v>802</v>
      </c>
      <c r="BD20" s="69"/>
      <c r="BE20" s="69"/>
      <c r="BF20" s="68"/>
      <c r="BG20" s="68"/>
      <c r="BH20" s="68"/>
    </row>
    <row r="21" spans="1:75" ht="19.5" customHeight="1" x14ac:dyDescent="0.25">
      <c r="A21" s="277" t="s">
        <v>815</v>
      </c>
      <c r="B21" s="266">
        <v>31</v>
      </c>
      <c r="C21" s="267">
        <v>2</v>
      </c>
      <c r="D21" s="267">
        <v>1</v>
      </c>
      <c r="E21" s="267">
        <v>0</v>
      </c>
      <c r="F21" s="267">
        <v>1</v>
      </c>
      <c r="G21" s="267">
        <v>1</v>
      </c>
      <c r="H21" s="267">
        <v>0</v>
      </c>
      <c r="I21" s="267">
        <v>1</v>
      </c>
      <c r="J21" s="267">
        <v>1</v>
      </c>
      <c r="K21" s="267">
        <v>0</v>
      </c>
      <c r="L21" s="267">
        <v>1</v>
      </c>
      <c r="M21" s="267">
        <v>0</v>
      </c>
      <c r="N21" s="267">
        <v>0</v>
      </c>
      <c r="O21" s="267">
        <v>0</v>
      </c>
      <c r="P21" s="267">
        <v>2</v>
      </c>
      <c r="Q21" s="267">
        <v>0</v>
      </c>
      <c r="R21" s="267">
        <v>0</v>
      </c>
      <c r="S21" s="267">
        <v>0</v>
      </c>
      <c r="T21" s="267">
        <v>0</v>
      </c>
      <c r="U21" s="267">
        <v>0</v>
      </c>
      <c r="V21" s="267">
        <v>0</v>
      </c>
      <c r="W21" s="267">
        <v>0</v>
      </c>
      <c r="X21" s="267">
        <v>1</v>
      </c>
      <c r="Y21" s="267">
        <v>1</v>
      </c>
      <c r="Z21" s="267">
        <v>1</v>
      </c>
      <c r="AA21" s="267">
        <v>1</v>
      </c>
      <c r="AB21" s="268">
        <v>1</v>
      </c>
      <c r="AC21" s="268">
        <v>0</v>
      </c>
      <c r="AD21" s="268">
        <v>1</v>
      </c>
      <c r="AE21" s="268">
        <v>0</v>
      </c>
      <c r="AF21" s="268">
        <v>0</v>
      </c>
      <c r="AG21" s="268">
        <v>0</v>
      </c>
      <c r="AH21" s="268">
        <v>0</v>
      </c>
      <c r="AI21" s="268">
        <v>0</v>
      </c>
      <c r="AJ21" s="268">
        <v>1</v>
      </c>
      <c r="AK21" s="268">
        <v>1</v>
      </c>
      <c r="AL21" s="268">
        <v>1</v>
      </c>
      <c r="AM21" s="268">
        <v>1</v>
      </c>
      <c r="AN21" s="268">
        <v>1</v>
      </c>
      <c r="AO21" s="268">
        <v>1</v>
      </c>
      <c r="AP21" s="268">
        <v>1</v>
      </c>
      <c r="AQ21" s="268">
        <v>1</v>
      </c>
      <c r="AR21" s="268">
        <v>0</v>
      </c>
      <c r="AS21" s="268">
        <v>0</v>
      </c>
      <c r="AT21" s="268">
        <v>0</v>
      </c>
      <c r="AU21" s="268">
        <v>0</v>
      </c>
      <c r="AV21" s="268">
        <v>0</v>
      </c>
      <c r="AW21" s="268">
        <v>0</v>
      </c>
      <c r="AX21" s="268">
        <v>0</v>
      </c>
      <c r="AY21" s="268">
        <v>0</v>
      </c>
      <c r="AZ21" s="268">
        <v>0</v>
      </c>
      <c r="BA21" s="268">
        <v>0</v>
      </c>
      <c r="BB21" s="268">
        <v>0</v>
      </c>
      <c r="BC21" s="98" t="s">
        <v>816</v>
      </c>
      <c r="BD21" s="98" t="s">
        <v>816</v>
      </c>
      <c r="BE21" s="98" t="s">
        <v>816</v>
      </c>
      <c r="BF21" s="384" t="s">
        <v>57</v>
      </c>
      <c r="BG21" s="384">
        <v>1500</v>
      </c>
      <c r="BH21" s="384">
        <v>3300</v>
      </c>
    </row>
    <row r="22" spans="1:75" ht="18.75" x14ac:dyDescent="0.3">
      <c r="A22" s="259" t="s">
        <v>817</v>
      </c>
      <c r="B22" s="266">
        <v>50</v>
      </c>
      <c r="C22" s="267">
        <v>9</v>
      </c>
      <c r="D22" s="267">
        <v>1</v>
      </c>
      <c r="E22" s="267">
        <v>2</v>
      </c>
      <c r="F22" s="267">
        <v>4</v>
      </c>
      <c r="G22" s="267">
        <v>1</v>
      </c>
      <c r="H22" s="267">
        <v>5</v>
      </c>
      <c r="I22" s="267">
        <v>1</v>
      </c>
      <c r="J22" s="267">
        <v>3</v>
      </c>
      <c r="K22" s="267">
        <v>0</v>
      </c>
      <c r="L22" s="267">
        <v>1</v>
      </c>
      <c r="M22" s="267">
        <v>2</v>
      </c>
      <c r="N22" s="267">
        <v>2</v>
      </c>
      <c r="O22" s="267">
        <v>2</v>
      </c>
      <c r="P22" s="267">
        <v>2</v>
      </c>
      <c r="Q22" s="267">
        <v>0</v>
      </c>
      <c r="R22" s="267">
        <v>8</v>
      </c>
      <c r="S22" s="267">
        <v>6</v>
      </c>
      <c r="T22" s="267">
        <v>3</v>
      </c>
      <c r="U22" s="267">
        <v>3</v>
      </c>
      <c r="V22" s="267">
        <v>0</v>
      </c>
      <c r="W22" s="267">
        <v>0</v>
      </c>
      <c r="X22" s="267">
        <v>5</v>
      </c>
      <c r="Y22" s="267">
        <v>5</v>
      </c>
      <c r="Z22" s="267">
        <v>1</v>
      </c>
      <c r="AA22" s="267">
        <v>1</v>
      </c>
      <c r="AB22" s="268">
        <v>4</v>
      </c>
      <c r="AC22" s="268">
        <v>1</v>
      </c>
      <c r="AD22" s="268">
        <v>3</v>
      </c>
      <c r="AE22" s="268">
        <v>0</v>
      </c>
      <c r="AF22" s="268">
        <v>4</v>
      </c>
      <c r="AG22" s="268">
        <v>0</v>
      </c>
      <c r="AH22" s="268">
        <v>4</v>
      </c>
      <c r="AI22" s="268">
        <v>4</v>
      </c>
      <c r="AJ22" s="268">
        <v>1</v>
      </c>
      <c r="AK22" s="268">
        <v>1</v>
      </c>
      <c r="AL22" s="268">
        <v>4</v>
      </c>
      <c r="AM22" s="268">
        <v>4</v>
      </c>
      <c r="AN22" s="268">
        <v>0</v>
      </c>
      <c r="AO22" s="268">
        <v>0</v>
      </c>
      <c r="AP22" s="268">
        <v>0</v>
      </c>
      <c r="AQ22" s="268">
        <v>0</v>
      </c>
      <c r="AR22" s="268">
        <v>1</v>
      </c>
      <c r="AS22" s="268">
        <v>1</v>
      </c>
      <c r="AT22" s="268">
        <v>1</v>
      </c>
      <c r="AU22" s="268">
        <v>1</v>
      </c>
      <c r="AV22" s="268">
        <v>1</v>
      </c>
      <c r="AW22" s="268">
        <v>1</v>
      </c>
      <c r="AX22" s="268">
        <v>0</v>
      </c>
      <c r="AY22" s="268">
        <v>0</v>
      </c>
      <c r="AZ22" s="268">
        <v>0</v>
      </c>
      <c r="BA22" s="268">
        <v>0</v>
      </c>
      <c r="BB22" s="268">
        <v>5</v>
      </c>
      <c r="BC22" s="174" t="s">
        <v>818</v>
      </c>
      <c r="BD22" s="174" t="s">
        <v>818</v>
      </c>
      <c r="BE22" s="174" t="s">
        <v>819</v>
      </c>
      <c r="BF22" s="68" t="s">
        <v>57</v>
      </c>
      <c r="BG22" s="68">
        <v>2000</v>
      </c>
      <c r="BH22" s="68">
        <v>0</v>
      </c>
    </row>
    <row r="23" spans="1:75" ht="18.75" x14ac:dyDescent="0.3">
      <c r="A23" s="259" t="s">
        <v>820</v>
      </c>
      <c r="B23" s="266">
        <v>44</v>
      </c>
      <c r="C23" s="267">
        <v>3</v>
      </c>
      <c r="D23" s="267">
        <v>1</v>
      </c>
      <c r="E23" s="267">
        <v>0</v>
      </c>
      <c r="F23" s="267">
        <v>3</v>
      </c>
      <c r="G23" s="267">
        <v>0</v>
      </c>
      <c r="H23" s="267">
        <v>0</v>
      </c>
      <c r="I23" s="267">
        <v>0</v>
      </c>
      <c r="J23" s="267">
        <v>1</v>
      </c>
      <c r="K23" s="267">
        <v>2</v>
      </c>
      <c r="L23" s="267">
        <v>3</v>
      </c>
      <c r="M23" s="267">
        <v>0</v>
      </c>
      <c r="N23" s="267">
        <v>0</v>
      </c>
      <c r="O23" s="267">
        <v>0</v>
      </c>
      <c r="P23" s="267">
        <v>3</v>
      </c>
      <c r="Q23" s="267">
        <v>0</v>
      </c>
      <c r="R23" s="267">
        <v>0</v>
      </c>
      <c r="S23" s="267">
        <v>0</v>
      </c>
      <c r="T23" s="267">
        <v>3</v>
      </c>
      <c r="U23" s="267">
        <v>3</v>
      </c>
      <c r="V23" s="267">
        <v>0</v>
      </c>
      <c r="W23" s="267">
        <v>0</v>
      </c>
      <c r="X23" s="267">
        <v>2</v>
      </c>
      <c r="Y23" s="267">
        <v>2</v>
      </c>
      <c r="Z23" s="267">
        <v>1</v>
      </c>
      <c r="AA23" s="267">
        <v>1</v>
      </c>
      <c r="AB23" s="268">
        <v>6</v>
      </c>
      <c r="AC23" s="268">
        <v>5</v>
      </c>
      <c r="AD23" s="268">
        <v>1</v>
      </c>
      <c r="AE23" s="268">
        <v>0</v>
      </c>
      <c r="AF23" s="268">
        <v>0</v>
      </c>
      <c r="AG23" s="268">
        <v>0</v>
      </c>
      <c r="AH23" s="268">
        <v>4</v>
      </c>
      <c r="AI23" s="268">
        <v>4</v>
      </c>
      <c r="AJ23" s="268">
        <v>0</v>
      </c>
      <c r="AK23" s="268">
        <v>0</v>
      </c>
      <c r="AL23" s="268">
        <v>4</v>
      </c>
      <c r="AM23" s="268">
        <v>7</v>
      </c>
      <c r="AN23" s="268">
        <v>3</v>
      </c>
      <c r="AO23" s="268">
        <v>5</v>
      </c>
      <c r="AP23" s="268">
        <v>3</v>
      </c>
      <c r="AQ23" s="268">
        <v>3</v>
      </c>
      <c r="AR23" s="268">
        <v>0</v>
      </c>
      <c r="AS23" s="268">
        <v>0</v>
      </c>
      <c r="AT23" s="268">
        <v>2</v>
      </c>
      <c r="AU23" s="268">
        <v>2</v>
      </c>
      <c r="AV23" s="268">
        <v>0</v>
      </c>
      <c r="AW23" s="268">
        <v>0</v>
      </c>
      <c r="AX23" s="268">
        <v>0</v>
      </c>
      <c r="AY23" s="268">
        <v>0</v>
      </c>
      <c r="AZ23" s="268">
        <v>0</v>
      </c>
      <c r="BA23" s="268">
        <v>0</v>
      </c>
      <c r="BB23" s="268">
        <v>6</v>
      </c>
      <c r="BC23" s="174" t="s">
        <v>821</v>
      </c>
      <c r="BD23" s="174" t="s">
        <v>821</v>
      </c>
      <c r="BE23" s="174" t="s">
        <v>822</v>
      </c>
      <c r="BF23" s="68" t="s">
        <v>57</v>
      </c>
      <c r="BG23" s="68">
        <v>3854</v>
      </c>
      <c r="BH23" s="68">
        <v>2200</v>
      </c>
    </row>
    <row r="24" spans="1:75" ht="19.5" customHeight="1" x14ac:dyDescent="0.3">
      <c r="A24" s="259" t="s">
        <v>823</v>
      </c>
      <c r="B24" s="266">
        <v>21</v>
      </c>
      <c r="C24" s="267">
        <v>4</v>
      </c>
      <c r="D24" s="267">
        <v>0</v>
      </c>
      <c r="E24" s="267">
        <v>1</v>
      </c>
      <c r="F24" s="267">
        <v>3</v>
      </c>
      <c r="G24" s="267">
        <v>0</v>
      </c>
      <c r="H24" s="267">
        <v>2</v>
      </c>
      <c r="I24" s="267">
        <v>0</v>
      </c>
      <c r="J24" s="267">
        <v>1</v>
      </c>
      <c r="K24" s="267">
        <v>0</v>
      </c>
      <c r="L24" s="267">
        <v>4</v>
      </c>
      <c r="M24" s="267">
        <v>0</v>
      </c>
      <c r="N24" s="267">
        <v>0</v>
      </c>
      <c r="O24" s="267">
        <v>3</v>
      </c>
      <c r="P24" s="267">
        <v>1</v>
      </c>
      <c r="Q24" s="267">
        <v>0</v>
      </c>
      <c r="R24" s="267">
        <v>0</v>
      </c>
      <c r="S24" s="267">
        <v>0</v>
      </c>
      <c r="T24" s="267">
        <v>0</v>
      </c>
      <c r="U24" s="267">
        <v>0</v>
      </c>
      <c r="V24" s="267">
        <v>2</v>
      </c>
      <c r="W24" s="267">
        <v>2</v>
      </c>
      <c r="X24" s="267">
        <v>4</v>
      </c>
      <c r="Y24" s="267">
        <v>4</v>
      </c>
      <c r="Z24" s="267">
        <v>4</v>
      </c>
      <c r="AA24" s="267">
        <v>4</v>
      </c>
      <c r="AB24" s="268">
        <v>3</v>
      </c>
      <c r="AC24" s="268">
        <v>1</v>
      </c>
      <c r="AD24" s="268">
        <v>2</v>
      </c>
      <c r="AE24" s="268">
        <v>0</v>
      </c>
      <c r="AF24" s="268">
        <v>0</v>
      </c>
      <c r="AG24" s="268">
        <v>0</v>
      </c>
      <c r="AH24" s="268">
        <v>3</v>
      </c>
      <c r="AI24" s="268">
        <v>3</v>
      </c>
      <c r="AJ24" s="268">
        <v>1</v>
      </c>
      <c r="AK24" s="268">
        <v>2</v>
      </c>
      <c r="AL24" s="268">
        <v>3</v>
      </c>
      <c r="AM24" s="268">
        <v>3</v>
      </c>
      <c r="AN24" s="268">
        <v>2</v>
      </c>
      <c r="AO24" s="268">
        <v>2</v>
      </c>
      <c r="AP24" s="268">
        <v>2</v>
      </c>
      <c r="AQ24" s="268">
        <v>2</v>
      </c>
      <c r="AR24" s="268">
        <v>1</v>
      </c>
      <c r="AS24" s="268">
        <v>1</v>
      </c>
      <c r="AT24" s="268">
        <v>0</v>
      </c>
      <c r="AU24" s="268">
        <v>0</v>
      </c>
      <c r="AV24" s="268">
        <v>0</v>
      </c>
      <c r="AW24" s="268">
        <v>0</v>
      </c>
      <c r="AX24" s="268">
        <v>0</v>
      </c>
      <c r="AY24" s="268">
        <v>0</v>
      </c>
      <c r="AZ24" s="268">
        <v>0</v>
      </c>
      <c r="BA24" s="268">
        <v>0</v>
      </c>
      <c r="BB24" s="268">
        <v>3</v>
      </c>
      <c r="BC24" s="385" t="s">
        <v>824</v>
      </c>
      <c r="BD24" s="98" t="s">
        <v>825</v>
      </c>
      <c r="BE24" s="98" t="s">
        <v>826</v>
      </c>
      <c r="BF24" s="386" t="s">
        <v>57</v>
      </c>
      <c r="BG24" s="68">
        <v>0</v>
      </c>
      <c r="BH24" s="68">
        <v>0</v>
      </c>
    </row>
    <row r="25" spans="1:75" ht="21.75" customHeight="1" x14ac:dyDescent="0.3">
      <c r="A25" s="259" t="s">
        <v>827</v>
      </c>
      <c r="B25" s="266">
        <v>33</v>
      </c>
      <c r="C25" s="267">
        <v>5</v>
      </c>
      <c r="D25" s="267">
        <v>0</v>
      </c>
      <c r="E25" s="267">
        <v>0</v>
      </c>
      <c r="F25" s="267">
        <v>1</v>
      </c>
      <c r="G25" s="267">
        <v>1</v>
      </c>
      <c r="H25" s="267">
        <v>2</v>
      </c>
      <c r="I25" s="267">
        <v>0</v>
      </c>
      <c r="J25" s="267">
        <v>3</v>
      </c>
      <c r="K25" s="267">
        <v>0</v>
      </c>
      <c r="L25" s="267">
        <v>2</v>
      </c>
      <c r="M25" s="267">
        <v>0</v>
      </c>
      <c r="N25" s="267">
        <v>0</v>
      </c>
      <c r="O25" s="267">
        <v>3</v>
      </c>
      <c r="P25" s="267">
        <v>0</v>
      </c>
      <c r="Q25" s="267">
        <v>0</v>
      </c>
      <c r="R25" s="267">
        <v>3</v>
      </c>
      <c r="S25" s="267">
        <v>0</v>
      </c>
      <c r="T25" s="267">
        <v>5</v>
      </c>
      <c r="U25" s="267">
        <v>5</v>
      </c>
      <c r="V25" s="267">
        <v>5</v>
      </c>
      <c r="W25" s="267">
        <v>3</v>
      </c>
      <c r="X25" s="267">
        <v>5</v>
      </c>
      <c r="Y25" s="267">
        <v>3</v>
      </c>
      <c r="Z25" s="267">
        <v>5</v>
      </c>
      <c r="AA25" s="267">
        <v>2</v>
      </c>
      <c r="AB25" s="268">
        <v>2</v>
      </c>
      <c r="AC25" s="268">
        <v>0</v>
      </c>
      <c r="AD25" s="268">
        <v>2</v>
      </c>
      <c r="AE25" s="268">
        <v>0</v>
      </c>
      <c r="AF25" s="268">
        <v>2</v>
      </c>
      <c r="AG25" s="268">
        <v>0</v>
      </c>
      <c r="AH25" s="268">
        <v>2</v>
      </c>
      <c r="AI25" s="268">
        <v>2</v>
      </c>
      <c r="AJ25" s="268">
        <v>2</v>
      </c>
      <c r="AK25" s="268">
        <v>2</v>
      </c>
      <c r="AL25" s="268">
        <v>2</v>
      </c>
      <c r="AM25" s="268">
        <v>1</v>
      </c>
      <c r="AN25" s="268">
        <v>2</v>
      </c>
      <c r="AO25" s="268">
        <v>0</v>
      </c>
      <c r="AP25" s="268">
        <v>2</v>
      </c>
      <c r="AQ25" s="268">
        <v>2</v>
      </c>
      <c r="AR25" s="268">
        <v>2</v>
      </c>
      <c r="AS25" s="268">
        <v>1</v>
      </c>
      <c r="AT25" s="268">
        <v>2</v>
      </c>
      <c r="AU25" s="268">
        <v>0</v>
      </c>
      <c r="AV25" s="268">
        <v>0</v>
      </c>
      <c r="AW25" s="268">
        <v>0</v>
      </c>
      <c r="AX25" s="268">
        <v>0</v>
      </c>
      <c r="AY25" s="268">
        <v>0</v>
      </c>
      <c r="AZ25" s="268">
        <v>0</v>
      </c>
      <c r="BA25" s="268">
        <v>0</v>
      </c>
      <c r="BB25" s="268">
        <v>2</v>
      </c>
      <c r="BC25" s="387" t="s">
        <v>828</v>
      </c>
      <c r="BD25" s="98" t="s">
        <v>828</v>
      </c>
      <c r="BE25" s="388" t="s">
        <v>828</v>
      </c>
      <c r="BF25" s="389" t="s">
        <v>57</v>
      </c>
      <c r="BG25" s="389">
        <v>560</v>
      </c>
      <c r="BH25" s="389">
        <v>0</v>
      </c>
      <c r="BI25" s="371"/>
      <c r="BJ25" s="371"/>
      <c r="BK25" s="371"/>
      <c r="BL25" s="371"/>
      <c r="BM25" s="371"/>
      <c r="BN25" s="371"/>
      <c r="BO25" s="371"/>
      <c r="BP25" s="371"/>
      <c r="BQ25" s="371"/>
      <c r="BR25" s="371"/>
      <c r="BS25" s="371"/>
      <c r="BT25" s="371"/>
      <c r="BU25" s="371"/>
      <c r="BV25" s="371"/>
      <c r="BW25" s="371"/>
    </row>
    <row r="26" spans="1:75" ht="18.75" x14ac:dyDescent="0.3">
      <c r="A26" s="372" t="s">
        <v>829</v>
      </c>
      <c r="B26" s="373">
        <v>32</v>
      </c>
      <c r="C26" s="390">
        <v>1</v>
      </c>
      <c r="D26" s="390">
        <v>1</v>
      </c>
      <c r="E26" s="390">
        <v>0</v>
      </c>
      <c r="F26" s="390">
        <v>1</v>
      </c>
      <c r="G26" s="390">
        <v>0</v>
      </c>
      <c r="H26" s="390">
        <v>0</v>
      </c>
      <c r="I26" s="390">
        <v>1</v>
      </c>
      <c r="J26" s="390">
        <v>0</v>
      </c>
      <c r="K26" s="390">
        <v>0</v>
      </c>
      <c r="L26" s="390">
        <v>1</v>
      </c>
      <c r="M26" s="390">
        <v>0</v>
      </c>
      <c r="N26" s="390">
        <v>0</v>
      </c>
      <c r="O26" s="390">
        <v>1</v>
      </c>
      <c r="P26" s="390">
        <v>0</v>
      </c>
      <c r="Q26" s="390">
        <v>0</v>
      </c>
      <c r="R26" s="390">
        <v>0</v>
      </c>
      <c r="S26" s="390">
        <v>0</v>
      </c>
      <c r="T26" s="390">
        <v>1</v>
      </c>
      <c r="U26" s="267">
        <v>1</v>
      </c>
      <c r="V26" s="267">
        <v>1</v>
      </c>
      <c r="W26" s="267">
        <v>1</v>
      </c>
      <c r="X26" s="267">
        <v>1</v>
      </c>
      <c r="Y26" s="267">
        <v>1</v>
      </c>
      <c r="Z26" s="267">
        <v>1</v>
      </c>
      <c r="AA26" s="267">
        <v>1</v>
      </c>
      <c r="AB26" s="268">
        <v>1</v>
      </c>
      <c r="AC26" s="268">
        <v>0</v>
      </c>
      <c r="AD26" s="268">
        <v>1</v>
      </c>
      <c r="AE26" s="268">
        <v>0</v>
      </c>
      <c r="AF26" s="268">
        <v>0</v>
      </c>
      <c r="AG26" s="268">
        <v>0</v>
      </c>
      <c r="AH26" s="268">
        <v>1</v>
      </c>
      <c r="AI26" s="268">
        <v>1</v>
      </c>
      <c r="AJ26" s="268">
        <v>1</v>
      </c>
      <c r="AK26" s="268">
        <v>1</v>
      </c>
      <c r="AL26" s="268">
        <v>1</v>
      </c>
      <c r="AM26" s="268">
        <v>1</v>
      </c>
      <c r="AN26" s="268">
        <v>1</v>
      </c>
      <c r="AO26" s="268">
        <v>1</v>
      </c>
      <c r="AP26" s="268">
        <v>1</v>
      </c>
      <c r="AQ26" s="268">
        <v>1</v>
      </c>
      <c r="AR26" s="268">
        <v>1</v>
      </c>
      <c r="AS26" s="268">
        <v>1</v>
      </c>
      <c r="AT26" s="268">
        <v>1</v>
      </c>
      <c r="AU26" s="268">
        <v>1</v>
      </c>
      <c r="AV26" s="268">
        <v>0</v>
      </c>
      <c r="AW26" s="268">
        <v>0</v>
      </c>
      <c r="AX26" s="268">
        <v>0</v>
      </c>
      <c r="AY26" s="268">
        <v>0</v>
      </c>
      <c r="AZ26" s="268">
        <v>0</v>
      </c>
      <c r="BA26" s="268">
        <v>0</v>
      </c>
      <c r="BB26" s="268">
        <v>0</v>
      </c>
      <c r="BC26" s="391" t="s">
        <v>830</v>
      </c>
      <c r="BD26" s="391" t="s">
        <v>830</v>
      </c>
      <c r="BE26" s="392" t="s">
        <v>831</v>
      </c>
      <c r="BF26" s="389" t="s">
        <v>57</v>
      </c>
      <c r="BG26" s="389">
        <v>1760</v>
      </c>
      <c r="BH26" s="389">
        <v>2200</v>
      </c>
      <c r="BI26" s="371"/>
      <c r="BJ26" s="371"/>
      <c r="BK26" s="371"/>
      <c r="BL26" s="371"/>
      <c r="BM26" s="371"/>
      <c r="BN26" s="371"/>
      <c r="BO26" s="371"/>
      <c r="BP26" s="371"/>
      <c r="BQ26" s="371"/>
      <c r="BR26" s="371"/>
      <c r="BS26" s="371"/>
      <c r="BT26" s="371"/>
      <c r="BU26" s="371"/>
      <c r="BV26" s="371"/>
      <c r="BW26" s="371"/>
    </row>
    <row r="27" spans="1:75" ht="18" customHeight="1" x14ac:dyDescent="0.3">
      <c r="A27" s="259" t="s">
        <v>832</v>
      </c>
      <c r="B27" s="266">
        <v>51</v>
      </c>
      <c r="C27" s="267">
        <v>3</v>
      </c>
      <c r="D27" s="267">
        <v>1</v>
      </c>
      <c r="E27" s="267">
        <v>1</v>
      </c>
      <c r="F27" s="267">
        <v>0</v>
      </c>
      <c r="G27" s="267">
        <v>1</v>
      </c>
      <c r="H27" s="267">
        <v>1</v>
      </c>
      <c r="I27" s="267">
        <v>0</v>
      </c>
      <c r="J27" s="267">
        <v>2</v>
      </c>
      <c r="K27" s="267">
        <v>0</v>
      </c>
      <c r="L27" s="267">
        <v>1</v>
      </c>
      <c r="M27" s="267">
        <v>0</v>
      </c>
      <c r="N27" s="267">
        <v>0</v>
      </c>
      <c r="O27" s="267">
        <v>3</v>
      </c>
      <c r="P27" s="267">
        <v>0</v>
      </c>
      <c r="Q27" s="267">
        <v>0</v>
      </c>
      <c r="R27" s="267">
        <v>0</v>
      </c>
      <c r="S27" s="267">
        <v>0</v>
      </c>
      <c r="T27" s="267">
        <v>0</v>
      </c>
      <c r="U27" s="267">
        <v>0</v>
      </c>
      <c r="V27" s="267">
        <v>0</v>
      </c>
      <c r="W27" s="267">
        <v>0</v>
      </c>
      <c r="X27" s="267">
        <v>0</v>
      </c>
      <c r="Y27" s="267">
        <v>0</v>
      </c>
      <c r="Z27" s="267">
        <v>0</v>
      </c>
      <c r="AA27" s="267">
        <v>0</v>
      </c>
      <c r="AB27" s="268">
        <v>4</v>
      </c>
      <c r="AC27" s="268">
        <v>3</v>
      </c>
      <c r="AD27" s="268">
        <v>1</v>
      </c>
      <c r="AE27" s="268">
        <v>0</v>
      </c>
      <c r="AF27" s="268">
        <v>0</v>
      </c>
      <c r="AG27" s="268">
        <v>0</v>
      </c>
      <c r="AH27" s="268">
        <v>0</v>
      </c>
      <c r="AI27" s="268">
        <v>0</v>
      </c>
      <c r="AJ27" s="268">
        <v>0</v>
      </c>
      <c r="AK27" s="268">
        <v>0</v>
      </c>
      <c r="AL27" s="268">
        <v>0</v>
      </c>
      <c r="AM27" s="268">
        <v>0</v>
      </c>
      <c r="AN27" s="268">
        <v>0</v>
      </c>
      <c r="AO27" s="268">
        <v>0</v>
      </c>
      <c r="AP27" s="268">
        <v>4</v>
      </c>
      <c r="AQ27" s="268">
        <v>0</v>
      </c>
      <c r="AR27" s="268">
        <v>1</v>
      </c>
      <c r="AS27" s="268">
        <v>0</v>
      </c>
      <c r="AT27" s="268">
        <v>1</v>
      </c>
      <c r="AU27" s="268">
        <v>0</v>
      </c>
      <c r="AV27" s="268">
        <v>0</v>
      </c>
      <c r="AW27" s="268">
        <v>0</v>
      </c>
      <c r="AX27" s="268">
        <v>1</v>
      </c>
      <c r="AY27" s="268">
        <v>0</v>
      </c>
      <c r="AZ27" s="268">
        <v>0</v>
      </c>
      <c r="BA27" s="268">
        <v>0</v>
      </c>
      <c r="BB27" s="268">
        <v>3</v>
      </c>
      <c r="BC27" s="98" t="s">
        <v>833</v>
      </c>
      <c r="BD27" s="98" t="s">
        <v>833</v>
      </c>
      <c r="BE27" s="98" t="s">
        <v>833</v>
      </c>
      <c r="BF27" s="68" t="s">
        <v>57</v>
      </c>
      <c r="BG27" s="68">
        <v>660</v>
      </c>
      <c r="BH27" s="68">
        <v>0</v>
      </c>
    </row>
    <row r="28" spans="1:75" ht="18.75" x14ac:dyDescent="0.3">
      <c r="A28" s="259" t="s">
        <v>834</v>
      </c>
      <c r="B28" s="266">
        <v>39</v>
      </c>
      <c r="C28" s="267">
        <v>4</v>
      </c>
      <c r="D28" s="267">
        <v>0</v>
      </c>
      <c r="E28" s="267">
        <v>2</v>
      </c>
      <c r="F28" s="267">
        <v>2</v>
      </c>
      <c r="G28" s="267">
        <v>0</v>
      </c>
      <c r="H28" s="267">
        <v>0</v>
      </c>
      <c r="I28" s="267">
        <v>0</v>
      </c>
      <c r="J28" s="267">
        <v>3</v>
      </c>
      <c r="K28" s="267">
        <v>0</v>
      </c>
      <c r="L28" s="267">
        <v>0</v>
      </c>
      <c r="M28" s="267">
        <v>1</v>
      </c>
      <c r="N28" s="267">
        <v>1</v>
      </c>
      <c r="O28" s="267">
        <v>2</v>
      </c>
      <c r="P28" s="267">
        <v>0</v>
      </c>
      <c r="Q28" s="267">
        <v>0</v>
      </c>
      <c r="R28" s="267">
        <v>4</v>
      </c>
      <c r="S28" s="267">
        <v>0</v>
      </c>
      <c r="T28" s="267">
        <v>4</v>
      </c>
      <c r="U28" s="267">
        <v>4</v>
      </c>
      <c r="V28" s="267">
        <v>0</v>
      </c>
      <c r="W28" s="267">
        <v>0</v>
      </c>
      <c r="X28" s="267">
        <v>3</v>
      </c>
      <c r="Y28" s="267">
        <v>3</v>
      </c>
      <c r="Z28" s="267">
        <v>2</v>
      </c>
      <c r="AA28" s="267">
        <v>2</v>
      </c>
      <c r="AB28" s="268">
        <v>4</v>
      </c>
      <c r="AC28" s="268">
        <v>2</v>
      </c>
      <c r="AD28" s="268">
        <v>2</v>
      </c>
      <c r="AE28" s="268">
        <v>0</v>
      </c>
      <c r="AF28" s="268">
        <v>4</v>
      </c>
      <c r="AG28" s="268">
        <v>0</v>
      </c>
      <c r="AH28" s="268">
        <v>4</v>
      </c>
      <c r="AI28" s="268">
        <v>4</v>
      </c>
      <c r="AJ28" s="268">
        <v>1</v>
      </c>
      <c r="AK28" s="268">
        <v>1</v>
      </c>
      <c r="AL28" s="268">
        <v>1</v>
      </c>
      <c r="AM28" s="268">
        <v>1</v>
      </c>
      <c r="AN28" s="268">
        <v>0</v>
      </c>
      <c r="AO28" s="268">
        <v>0</v>
      </c>
      <c r="AP28" s="268">
        <v>4</v>
      </c>
      <c r="AQ28" s="268">
        <v>4</v>
      </c>
      <c r="AR28" s="268">
        <v>2</v>
      </c>
      <c r="AS28" s="268">
        <v>2</v>
      </c>
      <c r="AT28" s="268">
        <v>0</v>
      </c>
      <c r="AU28" s="268">
        <v>0</v>
      </c>
      <c r="AV28" s="268">
        <v>0</v>
      </c>
      <c r="AW28" s="268">
        <v>0</v>
      </c>
      <c r="AX28" s="268">
        <v>0</v>
      </c>
      <c r="AY28" s="268">
        <v>0</v>
      </c>
      <c r="AZ28" s="268">
        <v>0</v>
      </c>
      <c r="BA28" s="268">
        <v>0</v>
      </c>
      <c r="BB28" s="268">
        <v>2</v>
      </c>
      <c r="BC28" s="174" t="s">
        <v>835</v>
      </c>
      <c r="BD28" s="174" t="s">
        <v>835</v>
      </c>
      <c r="BE28" s="174" t="s">
        <v>835</v>
      </c>
      <c r="BF28" s="68" t="s">
        <v>412</v>
      </c>
      <c r="BG28" s="68">
        <v>0</v>
      </c>
      <c r="BH28" s="68">
        <v>0</v>
      </c>
    </row>
    <row r="29" spans="1:75" ht="18.75" x14ac:dyDescent="0.3">
      <c r="A29" s="259" t="s">
        <v>836</v>
      </c>
      <c r="B29" s="266">
        <v>34</v>
      </c>
      <c r="C29" s="267">
        <v>0</v>
      </c>
      <c r="D29" s="267">
        <v>0</v>
      </c>
      <c r="E29" s="267">
        <v>0</v>
      </c>
      <c r="F29" s="267">
        <v>0</v>
      </c>
      <c r="G29" s="267">
        <v>0</v>
      </c>
      <c r="H29" s="267">
        <v>0</v>
      </c>
      <c r="I29" s="267">
        <v>0</v>
      </c>
      <c r="J29" s="267">
        <v>0</v>
      </c>
      <c r="K29" s="267">
        <v>0</v>
      </c>
      <c r="L29" s="267">
        <v>0</v>
      </c>
      <c r="M29" s="267">
        <v>0</v>
      </c>
      <c r="N29" s="267">
        <v>0</v>
      </c>
      <c r="O29" s="267">
        <v>0</v>
      </c>
      <c r="P29" s="267">
        <v>0</v>
      </c>
      <c r="Q29" s="267">
        <v>0</v>
      </c>
      <c r="R29" s="267">
        <v>0</v>
      </c>
      <c r="S29" s="267">
        <v>0</v>
      </c>
      <c r="T29" s="267">
        <v>0</v>
      </c>
      <c r="U29" s="267">
        <v>0</v>
      </c>
      <c r="V29" s="267">
        <v>0</v>
      </c>
      <c r="W29" s="267">
        <v>0</v>
      </c>
      <c r="X29" s="267">
        <v>0</v>
      </c>
      <c r="Y29" s="267">
        <v>0</v>
      </c>
      <c r="Z29" s="267">
        <v>0</v>
      </c>
      <c r="AA29" s="267">
        <v>0</v>
      </c>
      <c r="AB29" s="268">
        <v>0</v>
      </c>
      <c r="AC29" s="268">
        <v>0</v>
      </c>
      <c r="AD29" s="268">
        <v>0</v>
      </c>
      <c r="AE29" s="268">
        <v>0</v>
      </c>
      <c r="AF29" s="268">
        <v>0</v>
      </c>
      <c r="AG29" s="268">
        <v>0</v>
      </c>
      <c r="AH29" s="268">
        <v>0</v>
      </c>
      <c r="AI29" s="268">
        <v>0</v>
      </c>
      <c r="AJ29" s="268">
        <v>0</v>
      </c>
      <c r="AK29" s="268">
        <v>0</v>
      </c>
      <c r="AL29" s="268">
        <v>0</v>
      </c>
      <c r="AM29" s="268">
        <v>0</v>
      </c>
      <c r="AN29" s="268">
        <v>0</v>
      </c>
      <c r="AO29" s="268">
        <v>0</v>
      </c>
      <c r="AP29" s="268">
        <v>0</v>
      </c>
      <c r="AQ29" s="268">
        <v>0</v>
      </c>
      <c r="AR29" s="268">
        <v>0</v>
      </c>
      <c r="AS29" s="268">
        <v>0</v>
      </c>
      <c r="AT29" s="268">
        <v>0</v>
      </c>
      <c r="AU29" s="268">
        <v>0</v>
      </c>
      <c r="AV29" s="268">
        <v>0</v>
      </c>
      <c r="AW29" s="268">
        <v>0</v>
      </c>
      <c r="AX29" s="268">
        <v>0</v>
      </c>
      <c r="AY29" s="268">
        <v>0</v>
      </c>
      <c r="AZ29" s="268">
        <v>0</v>
      </c>
      <c r="BA29" s="268">
        <v>0</v>
      </c>
      <c r="BB29" s="268">
        <v>0</v>
      </c>
      <c r="BC29" s="174" t="s">
        <v>837</v>
      </c>
      <c r="BD29" s="174" t="s">
        <v>837</v>
      </c>
      <c r="BE29" s="174" t="s">
        <v>838</v>
      </c>
      <c r="BF29" s="68" t="s">
        <v>57</v>
      </c>
      <c r="BG29" s="68">
        <v>0</v>
      </c>
      <c r="BH29" s="68">
        <v>0</v>
      </c>
    </row>
    <row r="30" spans="1:75" ht="18.75" x14ac:dyDescent="0.3">
      <c r="A30" s="259" t="s">
        <v>839</v>
      </c>
      <c r="B30" s="266">
        <v>28</v>
      </c>
      <c r="C30" s="267">
        <v>8</v>
      </c>
      <c r="D30" s="267">
        <v>0</v>
      </c>
      <c r="E30" s="267">
        <v>2</v>
      </c>
      <c r="F30" s="267">
        <v>2</v>
      </c>
      <c r="G30" s="267">
        <v>3</v>
      </c>
      <c r="H30" s="267">
        <v>1</v>
      </c>
      <c r="I30" s="267">
        <v>0</v>
      </c>
      <c r="J30" s="267">
        <v>3</v>
      </c>
      <c r="K30" s="267">
        <v>0</v>
      </c>
      <c r="L30" s="267">
        <v>4</v>
      </c>
      <c r="M30" s="267">
        <v>0</v>
      </c>
      <c r="N30" s="267">
        <v>1</v>
      </c>
      <c r="O30" s="267">
        <v>3</v>
      </c>
      <c r="P30" s="267">
        <v>4</v>
      </c>
      <c r="Q30" s="267">
        <v>0</v>
      </c>
      <c r="R30" s="267">
        <v>5</v>
      </c>
      <c r="S30" s="267">
        <v>0</v>
      </c>
      <c r="T30" s="267">
        <v>8</v>
      </c>
      <c r="U30" s="267">
        <v>8</v>
      </c>
      <c r="V30" s="267">
        <v>1</v>
      </c>
      <c r="W30" s="267">
        <v>1</v>
      </c>
      <c r="X30" s="267">
        <v>5</v>
      </c>
      <c r="Y30" s="267">
        <v>5</v>
      </c>
      <c r="Z30" s="267">
        <v>5</v>
      </c>
      <c r="AA30" s="267">
        <v>5</v>
      </c>
      <c r="AB30" s="268">
        <v>3</v>
      </c>
      <c r="AC30" s="268">
        <v>2</v>
      </c>
      <c r="AD30" s="268">
        <v>1</v>
      </c>
      <c r="AE30" s="268">
        <v>0</v>
      </c>
      <c r="AF30" s="268">
        <v>3</v>
      </c>
      <c r="AG30" s="268">
        <v>0</v>
      </c>
      <c r="AH30" s="268">
        <v>3</v>
      </c>
      <c r="AI30" s="268">
        <v>3</v>
      </c>
      <c r="AJ30" s="268">
        <v>2</v>
      </c>
      <c r="AK30" s="268">
        <v>2</v>
      </c>
      <c r="AL30" s="268">
        <v>2</v>
      </c>
      <c r="AM30" s="268">
        <v>2</v>
      </c>
      <c r="AN30" s="268">
        <v>3</v>
      </c>
      <c r="AO30" s="268">
        <v>3</v>
      </c>
      <c r="AP30" s="268">
        <v>3</v>
      </c>
      <c r="AQ30" s="268">
        <v>3</v>
      </c>
      <c r="AR30" s="268">
        <v>2</v>
      </c>
      <c r="AS30" s="268">
        <v>2</v>
      </c>
      <c r="AT30" s="268">
        <v>0</v>
      </c>
      <c r="AU30" s="268">
        <v>0</v>
      </c>
      <c r="AV30" s="268">
        <v>1</v>
      </c>
      <c r="AW30" s="268">
        <v>1</v>
      </c>
      <c r="AX30" s="268">
        <v>0</v>
      </c>
      <c r="AY30" s="268">
        <v>0</v>
      </c>
      <c r="AZ30" s="268">
        <v>0</v>
      </c>
      <c r="BA30" s="268">
        <v>0</v>
      </c>
      <c r="BB30" s="268">
        <v>2</v>
      </c>
      <c r="BC30" s="174" t="s">
        <v>840</v>
      </c>
      <c r="BD30" s="69"/>
      <c r="BE30" s="69"/>
      <c r="BF30" s="68" t="s">
        <v>57</v>
      </c>
      <c r="BG30" s="68">
        <v>1500</v>
      </c>
      <c r="BH30" s="68">
        <v>0</v>
      </c>
    </row>
    <row r="31" spans="1:75" ht="18.75" x14ac:dyDescent="0.3">
      <c r="A31" s="139" t="s">
        <v>90</v>
      </c>
      <c r="B31" s="88">
        <f t="shared" ref="B31:I31" si="4">B32+B33+B34</f>
        <v>70</v>
      </c>
      <c r="C31" s="374">
        <f t="shared" si="4"/>
        <v>13</v>
      </c>
      <c r="D31" s="374">
        <f t="shared" si="4"/>
        <v>2</v>
      </c>
      <c r="E31" s="374">
        <f t="shared" si="4"/>
        <v>3</v>
      </c>
      <c r="F31" s="374">
        <f t="shared" si="4"/>
        <v>4</v>
      </c>
      <c r="G31" s="374">
        <f t="shared" si="4"/>
        <v>1</v>
      </c>
      <c r="H31" s="374">
        <f t="shared" si="4"/>
        <v>2</v>
      </c>
      <c r="I31" s="374">
        <f t="shared" si="4"/>
        <v>7</v>
      </c>
      <c r="J31" s="374">
        <v>2</v>
      </c>
      <c r="K31" s="374">
        <f t="shared" ref="K31:BB31" si="5">K32+K33+K34</f>
        <v>0</v>
      </c>
      <c r="L31" s="374">
        <f t="shared" si="5"/>
        <v>9</v>
      </c>
      <c r="M31" s="374">
        <f t="shared" si="5"/>
        <v>2</v>
      </c>
      <c r="N31" s="374">
        <f t="shared" si="5"/>
        <v>0</v>
      </c>
      <c r="O31" s="374">
        <f t="shared" si="5"/>
        <v>2</v>
      </c>
      <c r="P31" s="374">
        <f t="shared" si="5"/>
        <v>4</v>
      </c>
      <c r="Q31" s="374">
        <f t="shared" si="5"/>
        <v>1</v>
      </c>
      <c r="R31" s="374">
        <f t="shared" si="5"/>
        <v>0</v>
      </c>
      <c r="S31" s="374">
        <f t="shared" si="5"/>
        <v>0</v>
      </c>
      <c r="T31" s="374">
        <f t="shared" si="5"/>
        <v>2</v>
      </c>
      <c r="U31" s="374">
        <f t="shared" si="5"/>
        <v>2</v>
      </c>
      <c r="V31" s="374">
        <f t="shared" si="5"/>
        <v>1</v>
      </c>
      <c r="W31" s="374">
        <f t="shared" si="5"/>
        <v>1</v>
      </c>
      <c r="X31" s="374">
        <f t="shared" si="5"/>
        <v>2</v>
      </c>
      <c r="Y31" s="374">
        <f t="shared" si="5"/>
        <v>2</v>
      </c>
      <c r="Z31" s="374">
        <f t="shared" si="5"/>
        <v>0</v>
      </c>
      <c r="AA31" s="374">
        <f t="shared" si="5"/>
        <v>0</v>
      </c>
      <c r="AB31" s="88">
        <f t="shared" si="5"/>
        <v>9</v>
      </c>
      <c r="AC31" s="88">
        <f t="shared" si="5"/>
        <v>6</v>
      </c>
      <c r="AD31" s="88">
        <f t="shared" si="5"/>
        <v>2</v>
      </c>
      <c r="AE31" s="88">
        <f t="shared" si="5"/>
        <v>0</v>
      </c>
      <c r="AF31" s="88">
        <f t="shared" si="5"/>
        <v>0</v>
      </c>
      <c r="AG31" s="88">
        <f t="shared" si="5"/>
        <v>0</v>
      </c>
      <c r="AH31" s="88">
        <f t="shared" si="5"/>
        <v>0</v>
      </c>
      <c r="AI31" s="88">
        <f t="shared" si="5"/>
        <v>0</v>
      </c>
      <c r="AJ31" s="88">
        <f t="shared" si="5"/>
        <v>0</v>
      </c>
      <c r="AK31" s="88">
        <f t="shared" si="5"/>
        <v>0</v>
      </c>
      <c r="AL31" s="88">
        <f t="shared" si="5"/>
        <v>1</v>
      </c>
      <c r="AM31" s="88">
        <f t="shared" si="5"/>
        <v>1</v>
      </c>
      <c r="AN31" s="88">
        <f t="shared" si="5"/>
        <v>0</v>
      </c>
      <c r="AO31" s="88">
        <f t="shared" si="5"/>
        <v>0</v>
      </c>
      <c r="AP31" s="88">
        <f t="shared" si="5"/>
        <v>2</v>
      </c>
      <c r="AQ31" s="88">
        <f t="shared" si="5"/>
        <v>2</v>
      </c>
      <c r="AR31" s="88">
        <f t="shared" si="5"/>
        <v>2</v>
      </c>
      <c r="AS31" s="88">
        <f t="shared" si="5"/>
        <v>2</v>
      </c>
      <c r="AT31" s="88">
        <f t="shared" si="5"/>
        <v>1</v>
      </c>
      <c r="AU31" s="88">
        <f t="shared" si="5"/>
        <v>1</v>
      </c>
      <c r="AV31" s="88">
        <f t="shared" si="5"/>
        <v>0</v>
      </c>
      <c r="AW31" s="88">
        <f t="shared" si="5"/>
        <v>0</v>
      </c>
      <c r="AX31" s="88">
        <f t="shared" si="5"/>
        <v>0</v>
      </c>
      <c r="AY31" s="88">
        <f t="shared" si="5"/>
        <v>0</v>
      </c>
      <c r="AZ31" s="88">
        <f t="shared" si="5"/>
        <v>0</v>
      </c>
      <c r="BA31" s="88">
        <f t="shared" si="5"/>
        <v>0</v>
      </c>
      <c r="BB31" s="88">
        <f t="shared" si="5"/>
        <v>0</v>
      </c>
      <c r="BC31" s="69"/>
      <c r="BD31" s="69"/>
      <c r="BE31" s="69"/>
      <c r="BF31" s="68"/>
      <c r="BG31" s="68"/>
      <c r="BH31" s="68"/>
    </row>
    <row r="32" spans="1:75" ht="18.75" x14ac:dyDescent="0.3">
      <c r="A32" s="259" t="s">
        <v>841</v>
      </c>
      <c r="B32" s="266">
        <v>12</v>
      </c>
      <c r="C32" s="267">
        <v>5</v>
      </c>
      <c r="D32" s="267">
        <v>0</v>
      </c>
      <c r="E32" s="267">
        <v>1</v>
      </c>
      <c r="F32" s="267">
        <v>1</v>
      </c>
      <c r="G32" s="267">
        <v>1</v>
      </c>
      <c r="H32" s="267">
        <v>0</v>
      </c>
      <c r="I32" s="267">
        <v>4</v>
      </c>
      <c r="J32" s="267">
        <v>0</v>
      </c>
      <c r="K32" s="267">
        <v>0</v>
      </c>
      <c r="L32" s="267">
        <v>2</v>
      </c>
      <c r="M32" s="267">
        <v>0</v>
      </c>
      <c r="N32" s="267">
        <v>0</v>
      </c>
      <c r="O32" s="267">
        <v>0</v>
      </c>
      <c r="P32" s="267">
        <v>2</v>
      </c>
      <c r="Q32" s="267">
        <v>0</v>
      </c>
      <c r="R32" s="267">
        <v>0</v>
      </c>
      <c r="S32" s="267">
        <v>0</v>
      </c>
      <c r="T32" s="267">
        <v>1</v>
      </c>
      <c r="U32" s="267">
        <v>1</v>
      </c>
      <c r="V32" s="267">
        <v>0</v>
      </c>
      <c r="W32" s="267">
        <v>0</v>
      </c>
      <c r="X32" s="267">
        <v>0</v>
      </c>
      <c r="Y32" s="267">
        <v>0</v>
      </c>
      <c r="Z32" s="267">
        <v>0</v>
      </c>
      <c r="AA32" s="267">
        <v>0</v>
      </c>
      <c r="AB32" s="268">
        <v>2</v>
      </c>
      <c r="AC32" s="268">
        <v>1</v>
      </c>
      <c r="AD32" s="268">
        <v>0</v>
      </c>
      <c r="AE32" s="268">
        <v>0</v>
      </c>
      <c r="AF32" s="268">
        <v>0</v>
      </c>
      <c r="AG32" s="268">
        <v>0</v>
      </c>
      <c r="AH32" s="268">
        <v>0</v>
      </c>
      <c r="AI32" s="268">
        <v>0</v>
      </c>
      <c r="AJ32" s="268">
        <v>0</v>
      </c>
      <c r="AK32" s="268">
        <v>0</v>
      </c>
      <c r="AL32" s="268">
        <v>0</v>
      </c>
      <c r="AM32" s="268">
        <v>0</v>
      </c>
      <c r="AN32" s="268">
        <v>0</v>
      </c>
      <c r="AO32" s="268">
        <v>0</v>
      </c>
      <c r="AP32" s="268">
        <v>2</v>
      </c>
      <c r="AQ32" s="268">
        <v>2</v>
      </c>
      <c r="AR32" s="268">
        <v>2</v>
      </c>
      <c r="AS32" s="268">
        <v>2</v>
      </c>
      <c r="AT32" s="268">
        <v>0</v>
      </c>
      <c r="AU32" s="268">
        <v>0</v>
      </c>
      <c r="AV32" s="268">
        <v>0</v>
      </c>
      <c r="AW32" s="268">
        <v>0</v>
      </c>
      <c r="AX32" s="268">
        <v>0</v>
      </c>
      <c r="AY32" s="268">
        <v>0</v>
      </c>
      <c r="AZ32" s="268">
        <v>0</v>
      </c>
      <c r="BA32" s="268">
        <v>0</v>
      </c>
      <c r="BB32" s="268">
        <v>0</v>
      </c>
      <c r="BC32" s="174" t="s">
        <v>842</v>
      </c>
      <c r="BD32" s="174" t="s">
        <v>842</v>
      </c>
      <c r="BE32" s="174" t="s">
        <v>842</v>
      </c>
      <c r="BF32" s="68" t="s">
        <v>57</v>
      </c>
      <c r="BG32" s="68"/>
      <c r="BH32" s="68"/>
    </row>
    <row r="33" spans="1:60" ht="18.75" x14ac:dyDescent="0.3">
      <c r="A33" s="259" t="s">
        <v>843</v>
      </c>
      <c r="B33" s="266">
        <v>12</v>
      </c>
      <c r="C33" s="267">
        <v>1</v>
      </c>
      <c r="D33" s="267">
        <v>0</v>
      </c>
      <c r="E33" s="267">
        <v>0</v>
      </c>
      <c r="F33" s="267">
        <v>1</v>
      </c>
      <c r="G33" s="267">
        <v>0</v>
      </c>
      <c r="H33" s="267">
        <v>1</v>
      </c>
      <c r="I33" s="267">
        <v>1</v>
      </c>
      <c r="J33" s="267">
        <v>0</v>
      </c>
      <c r="K33" s="267">
        <v>0</v>
      </c>
      <c r="L33" s="267">
        <v>0</v>
      </c>
      <c r="M33" s="267">
        <v>0</v>
      </c>
      <c r="N33" s="267">
        <v>0</v>
      </c>
      <c r="O33" s="267">
        <v>0</v>
      </c>
      <c r="P33" s="267">
        <v>1</v>
      </c>
      <c r="Q33" s="267">
        <v>0</v>
      </c>
      <c r="R33" s="267">
        <v>0</v>
      </c>
      <c r="S33" s="267">
        <v>0</v>
      </c>
      <c r="T33" s="267">
        <v>1</v>
      </c>
      <c r="U33" s="267">
        <v>1</v>
      </c>
      <c r="V33" s="267">
        <v>1</v>
      </c>
      <c r="W33" s="267">
        <v>1</v>
      </c>
      <c r="X33" s="267">
        <v>1</v>
      </c>
      <c r="Y33" s="267">
        <v>1</v>
      </c>
      <c r="Z33" s="267">
        <v>0</v>
      </c>
      <c r="AA33" s="267">
        <v>0</v>
      </c>
      <c r="AB33" s="268">
        <v>0</v>
      </c>
      <c r="AC33" s="268">
        <v>0</v>
      </c>
      <c r="AD33" s="268">
        <v>0</v>
      </c>
      <c r="AE33" s="268">
        <v>0</v>
      </c>
      <c r="AF33" s="268">
        <v>0</v>
      </c>
      <c r="AG33" s="268">
        <v>0</v>
      </c>
      <c r="AH33" s="268">
        <v>0</v>
      </c>
      <c r="AI33" s="268">
        <v>0</v>
      </c>
      <c r="AJ33" s="268">
        <v>0</v>
      </c>
      <c r="AK33" s="268">
        <v>0</v>
      </c>
      <c r="AL33" s="268">
        <v>0</v>
      </c>
      <c r="AM33" s="268">
        <v>0</v>
      </c>
      <c r="AN33" s="268">
        <v>0</v>
      </c>
      <c r="AO33" s="268">
        <v>0</v>
      </c>
      <c r="AP33" s="268">
        <v>0</v>
      </c>
      <c r="AQ33" s="268">
        <v>0</v>
      </c>
      <c r="AR33" s="268">
        <v>0</v>
      </c>
      <c r="AS33" s="268">
        <v>0</v>
      </c>
      <c r="AT33" s="268">
        <v>0</v>
      </c>
      <c r="AU33" s="268">
        <v>0</v>
      </c>
      <c r="AV33" s="268">
        <v>0</v>
      </c>
      <c r="AW33" s="268">
        <v>0</v>
      </c>
      <c r="AX33" s="268">
        <v>0</v>
      </c>
      <c r="AY33" s="268">
        <v>0</v>
      </c>
      <c r="AZ33" s="268">
        <v>0</v>
      </c>
      <c r="BA33" s="268">
        <v>0</v>
      </c>
      <c r="BB33" s="268">
        <v>0</v>
      </c>
      <c r="BC33" s="174" t="s">
        <v>844</v>
      </c>
      <c r="BD33" s="174" t="s">
        <v>844</v>
      </c>
      <c r="BE33" s="174" t="s">
        <v>844</v>
      </c>
      <c r="BF33" s="68" t="s">
        <v>57</v>
      </c>
      <c r="BG33" s="68">
        <v>0</v>
      </c>
      <c r="BH33" s="68">
        <v>0</v>
      </c>
    </row>
    <row r="34" spans="1:60" ht="18.75" x14ac:dyDescent="0.3">
      <c r="A34" s="259" t="s">
        <v>845</v>
      </c>
      <c r="B34" s="266">
        <v>46</v>
      </c>
      <c r="C34" s="267">
        <v>7</v>
      </c>
      <c r="D34" s="267">
        <v>2</v>
      </c>
      <c r="E34" s="267">
        <v>2</v>
      </c>
      <c r="F34" s="267">
        <v>2</v>
      </c>
      <c r="G34" s="267">
        <v>0</v>
      </c>
      <c r="H34" s="267">
        <v>1</v>
      </c>
      <c r="I34" s="267">
        <v>2</v>
      </c>
      <c r="J34" s="267">
        <v>2</v>
      </c>
      <c r="K34" s="267">
        <v>0</v>
      </c>
      <c r="L34" s="267">
        <v>7</v>
      </c>
      <c r="M34" s="267">
        <v>2</v>
      </c>
      <c r="N34" s="267">
        <v>0</v>
      </c>
      <c r="O34" s="267">
        <v>2</v>
      </c>
      <c r="P34" s="267">
        <v>1</v>
      </c>
      <c r="Q34" s="267">
        <v>1</v>
      </c>
      <c r="R34" s="267">
        <v>0</v>
      </c>
      <c r="S34" s="267">
        <v>0</v>
      </c>
      <c r="T34" s="267">
        <v>0</v>
      </c>
      <c r="U34" s="267">
        <v>0</v>
      </c>
      <c r="V34" s="267">
        <v>0</v>
      </c>
      <c r="W34" s="267">
        <v>0</v>
      </c>
      <c r="X34" s="267">
        <v>1</v>
      </c>
      <c r="Y34" s="267">
        <v>1</v>
      </c>
      <c r="Z34" s="267">
        <v>0</v>
      </c>
      <c r="AA34" s="267">
        <v>0</v>
      </c>
      <c r="AB34" s="268">
        <v>7</v>
      </c>
      <c r="AC34" s="268">
        <v>5</v>
      </c>
      <c r="AD34" s="268">
        <v>2</v>
      </c>
      <c r="AE34" s="268">
        <v>0</v>
      </c>
      <c r="AF34" s="268">
        <v>0</v>
      </c>
      <c r="AG34" s="268">
        <v>0</v>
      </c>
      <c r="AH34" s="268">
        <v>0</v>
      </c>
      <c r="AI34" s="268">
        <v>0</v>
      </c>
      <c r="AJ34" s="268">
        <v>0</v>
      </c>
      <c r="AK34" s="268">
        <v>0</v>
      </c>
      <c r="AL34" s="268">
        <v>1</v>
      </c>
      <c r="AM34" s="268">
        <v>1</v>
      </c>
      <c r="AN34" s="268">
        <v>0</v>
      </c>
      <c r="AO34" s="268">
        <v>0</v>
      </c>
      <c r="AP34" s="268">
        <v>0</v>
      </c>
      <c r="AQ34" s="268">
        <v>0</v>
      </c>
      <c r="AR34" s="268">
        <v>0</v>
      </c>
      <c r="AS34" s="268">
        <v>0</v>
      </c>
      <c r="AT34" s="268">
        <v>1</v>
      </c>
      <c r="AU34" s="268">
        <v>1</v>
      </c>
      <c r="AV34" s="268">
        <v>0</v>
      </c>
      <c r="AW34" s="268">
        <v>0</v>
      </c>
      <c r="AX34" s="268">
        <v>0</v>
      </c>
      <c r="AY34" s="268">
        <v>0</v>
      </c>
      <c r="AZ34" s="268">
        <v>0</v>
      </c>
      <c r="BA34" s="268">
        <v>0</v>
      </c>
      <c r="BB34" s="268">
        <v>0</v>
      </c>
      <c r="BC34" s="174" t="s">
        <v>846</v>
      </c>
      <c r="BD34" s="69"/>
      <c r="BE34" s="393"/>
      <c r="BF34" s="68" t="s">
        <v>57</v>
      </c>
      <c r="BG34" s="68">
        <v>0</v>
      </c>
      <c r="BH34" s="68">
        <v>3300</v>
      </c>
    </row>
    <row r="35" spans="1:60" ht="18.75" x14ac:dyDescent="0.3">
      <c r="A35" s="141" t="s">
        <v>93</v>
      </c>
      <c r="B35" s="88">
        <f t="shared" ref="B35:AG35" si="6">B31+B20+B10</f>
        <v>777</v>
      </c>
      <c r="C35" s="88">
        <f t="shared" si="6"/>
        <v>128</v>
      </c>
      <c r="D35" s="88">
        <f t="shared" si="6"/>
        <v>19</v>
      </c>
      <c r="E35" s="88">
        <f t="shared" si="6"/>
        <v>23</v>
      </c>
      <c r="F35" s="88">
        <f t="shared" si="6"/>
        <v>41</v>
      </c>
      <c r="G35" s="88">
        <f t="shared" si="6"/>
        <v>32</v>
      </c>
      <c r="H35" s="88">
        <f t="shared" si="6"/>
        <v>76</v>
      </c>
      <c r="I35" s="88">
        <f t="shared" si="6"/>
        <v>14</v>
      </c>
      <c r="J35" s="88">
        <f t="shared" si="6"/>
        <v>28</v>
      </c>
      <c r="K35" s="88">
        <f t="shared" si="6"/>
        <v>6</v>
      </c>
      <c r="L35" s="88">
        <f t="shared" si="6"/>
        <v>41</v>
      </c>
      <c r="M35" s="88">
        <f t="shared" si="6"/>
        <v>15</v>
      </c>
      <c r="N35" s="88">
        <f t="shared" si="6"/>
        <v>7</v>
      </c>
      <c r="O35" s="88">
        <f t="shared" si="6"/>
        <v>43</v>
      </c>
      <c r="P35" s="88">
        <f t="shared" si="6"/>
        <v>39</v>
      </c>
      <c r="Q35" s="88">
        <f t="shared" si="6"/>
        <v>3</v>
      </c>
      <c r="R35" s="88">
        <f t="shared" si="6"/>
        <v>34</v>
      </c>
      <c r="S35" s="88">
        <f t="shared" si="6"/>
        <v>8</v>
      </c>
      <c r="T35" s="88">
        <f t="shared" si="6"/>
        <v>54</v>
      </c>
      <c r="U35" s="88">
        <f t="shared" si="6"/>
        <v>57</v>
      </c>
      <c r="V35" s="88">
        <f t="shared" si="6"/>
        <v>25</v>
      </c>
      <c r="W35" s="88">
        <f t="shared" si="6"/>
        <v>25</v>
      </c>
      <c r="X35" s="88">
        <f t="shared" si="6"/>
        <v>47</v>
      </c>
      <c r="Y35" s="88">
        <f t="shared" si="6"/>
        <v>47</v>
      </c>
      <c r="Z35" s="88">
        <f t="shared" si="6"/>
        <v>25</v>
      </c>
      <c r="AA35" s="88">
        <f t="shared" si="6"/>
        <v>22</v>
      </c>
      <c r="AB35" s="88">
        <f t="shared" si="6"/>
        <v>78</v>
      </c>
      <c r="AC35" s="88">
        <f t="shared" si="6"/>
        <v>42</v>
      </c>
      <c r="AD35" s="88">
        <f t="shared" si="6"/>
        <v>32</v>
      </c>
      <c r="AE35" s="88">
        <f t="shared" si="6"/>
        <v>3</v>
      </c>
      <c r="AF35" s="88">
        <f t="shared" si="6"/>
        <v>23</v>
      </c>
      <c r="AG35" s="88">
        <f t="shared" si="6"/>
        <v>3</v>
      </c>
      <c r="AH35" s="88">
        <f t="shared" ref="AH35:BB35" si="7">AH31+AH20+AH10</f>
        <v>34</v>
      </c>
      <c r="AI35" s="88">
        <f t="shared" si="7"/>
        <v>38</v>
      </c>
      <c r="AJ35" s="88">
        <f t="shared" si="7"/>
        <v>19</v>
      </c>
      <c r="AK35" s="88">
        <f t="shared" si="7"/>
        <v>22</v>
      </c>
      <c r="AL35" s="88">
        <f t="shared" si="7"/>
        <v>28</v>
      </c>
      <c r="AM35" s="88">
        <f t="shared" si="7"/>
        <v>34</v>
      </c>
      <c r="AN35" s="88">
        <f t="shared" si="7"/>
        <v>18</v>
      </c>
      <c r="AO35" s="88">
        <f t="shared" si="7"/>
        <v>18</v>
      </c>
      <c r="AP35" s="88">
        <f t="shared" si="7"/>
        <v>56</v>
      </c>
      <c r="AQ35" s="88">
        <f t="shared" si="7"/>
        <v>66</v>
      </c>
      <c r="AR35" s="88">
        <f t="shared" si="7"/>
        <v>20</v>
      </c>
      <c r="AS35" s="88">
        <f t="shared" si="7"/>
        <v>18</v>
      </c>
      <c r="AT35" s="88">
        <f t="shared" si="7"/>
        <v>15</v>
      </c>
      <c r="AU35" s="88">
        <f t="shared" si="7"/>
        <v>11</v>
      </c>
      <c r="AV35" s="88">
        <f t="shared" si="7"/>
        <v>2</v>
      </c>
      <c r="AW35" s="88">
        <f t="shared" si="7"/>
        <v>2</v>
      </c>
      <c r="AX35" s="88">
        <f t="shared" si="7"/>
        <v>3</v>
      </c>
      <c r="AY35" s="88">
        <f t="shared" si="7"/>
        <v>0</v>
      </c>
      <c r="AZ35" s="88">
        <f t="shared" si="7"/>
        <v>3</v>
      </c>
      <c r="BA35" s="88">
        <f t="shared" si="7"/>
        <v>0</v>
      </c>
      <c r="BB35" s="88">
        <f t="shared" si="7"/>
        <v>40</v>
      </c>
      <c r="BC35" s="69"/>
      <c r="BD35" s="69"/>
      <c r="BE35" s="69"/>
      <c r="BF35" s="68"/>
      <c r="BG35" s="68"/>
      <c r="BH35" s="68"/>
    </row>
    <row r="36" spans="1:60" x14ac:dyDescent="0.25">
      <c r="A36" s="44"/>
      <c r="B36" s="44"/>
      <c r="C36" s="44"/>
      <c r="D36" s="44"/>
      <c r="E36" s="44"/>
      <c r="F36" s="44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</row>
    <row r="37" spans="1:60" ht="30" x14ac:dyDescent="0.25">
      <c r="A37" s="99"/>
      <c r="B37" s="560" t="s">
        <v>847</v>
      </c>
      <c r="C37" s="560"/>
      <c r="D37" s="99"/>
      <c r="E37" s="100" t="s">
        <v>848</v>
      </c>
      <c r="F37" s="100" t="s">
        <v>849</v>
      </c>
      <c r="G37" s="561" t="s">
        <v>850</v>
      </c>
      <c r="H37" s="561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45" x14ac:dyDescent="0.25">
      <c r="A38" s="101"/>
      <c r="C38" s="101" t="s">
        <v>851</v>
      </c>
      <c r="D38" s="101"/>
      <c r="E38" s="1" t="s">
        <v>852</v>
      </c>
      <c r="F38" s="101" t="s">
        <v>853</v>
      </c>
      <c r="G38" s="561" t="s">
        <v>854</v>
      </c>
      <c r="H38" s="5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456" t="s">
        <v>95</v>
      </c>
      <c r="B39" s="456"/>
      <c r="C39" s="456"/>
      <c r="D39" s="456"/>
      <c r="E39" s="456"/>
      <c r="F39" s="456"/>
      <c r="G39" s="456"/>
      <c r="H39" s="456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455" t="s">
        <v>97</v>
      </c>
      <c r="B40" s="455"/>
      <c r="C40" s="455"/>
      <c r="D40" s="455"/>
      <c r="E40" s="455"/>
      <c r="F40" s="455"/>
      <c r="G40" s="103"/>
      <c r="H40" s="103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104"/>
      <c r="B41" s="104"/>
      <c r="C41" s="104"/>
      <c r="D41" s="104"/>
      <c r="E41" s="104"/>
      <c r="F41" s="104"/>
      <c r="G41" s="104"/>
      <c r="H41" s="10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04"/>
      <c r="B42" s="104"/>
      <c r="C42" s="104"/>
      <c r="D42" s="104"/>
      <c r="E42" s="104"/>
      <c r="F42" s="104"/>
      <c r="G42" s="104"/>
      <c r="H42" s="10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104"/>
      <c r="B43" s="104"/>
      <c r="C43" s="104"/>
      <c r="D43" s="104"/>
      <c r="E43" s="104"/>
      <c r="F43" s="104"/>
      <c r="G43" s="104"/>
      <c r="H43" s="10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1"/>
      <c r="B44" s="1"/>
      <c r="C44" s="1"/>
      <c r="D44" s="1"/>
      <c r="E44" s="1"/>
      <c r="F44" s="1"/>
      <c r="G44" s="1"/>
      <c r="H44" s="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1"/>
      <c r="B45" s="1"/>
      <c r="C45" s="1"/>
      <c r="D45" s="1"/>
      <c r="E45" s="1"/>
      <c r="F45" s="1"/>
      <c r="G45" s="1"/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</sheetData>
  <mergeCells count="66">
    <mergeCell ref="B37:C37"/>
    <mergeCell ref="G37:H37"/>
    <mergeCell ref="G38:H38"/>
    <mergeCell ref="A39:H39"/>
    <mergeCell ref="A40:F40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1400-000000000000}"/>
    <hyperlink ref="BD11" r:id="rId2" xr:uid="{00000000-0004-0000-1400-000001000000}"/>
    <hyperlink ref="BE11" r:id="rId3" xr:uid="{00000000-0004-0000-1400-000002000000}"/>
    <hyperlink ref="BC12" r:id="rId4" xr:uid="{00000000-0004-0000-1400-000003000000}"/>
    <hyperlink ref="BD12" r:id="rId5" xr:uid="{00000000-0004-0000-1400-000004000000}"/>
    <hyperlink ref="BE12" r:id="rId6" xr:uid="{00000000-0004-0000-1400-000005000000}"/>
    <hyperlink ref="BC13" r:id="rId7" xr:uid="{00000000-0004-0000-1400-000006000000}"/>
    <hyperlink ref="BD13" r:id="rId8" xr:uid="{00000000-0004-0000-1400-000007000000}"/>
    <hyperlink ref="BE13" r:id="rId9" xr:uid="{00000000-0004-0000-1400-000008000000}"/>
    <hyperlink ref="BC14" r:id="rId10" xr:uid="{00000000-0004-0000-1400-000009000000}"/>
    <hyperlink ref="BD14" r:id="rId11" xr:uid="{00000000-0004-0000-1400-00000A000000}"/>
    <hyperlink ref="BE14" r:id="rId12" xr:uid="{00000000-0004-0000-1400-00000B000000}"/>
    <hyperlink ref="BC15" r:id="rId13" xr:uid="{00000000-0004-0000-1400-00000C000000}"/>
    <hyperlink ref="BD15" r:id="rId14" xr:uid="{00000000-0004-0000-1400-00000D000000}"/>
    <hyperlink ref="BE15" r:id="rId15" xr:uid="{00000000-0004-0000-1400-00000E000000}"/>
    <hyperlink ref="BC16" r:id="rId16" xr:uid="{00000000-0004-0000-1400-00000F000000}"/>
    <hyperlink ref="BD16" r:id="rId17" xr:uid="{00000000-0004-0000-1400-000010000000}"/>
    <hyperlink ref="BE16" r:id="rId18" xr:uid="{00000000-0004-0000-1400-000011000000}"/>
    <hyperlink ref="BC17" r:id="rId19" xr:uid="{00000000-0004-0000-1400-000012000000}"/>
    <hyperlink ref="BD17" r:id="rId20" xr:uid="{00000000-0004-0000-1400-000013000000}"/>
    <hyperlink ref="BE17" r:id="rId21" xr:uid="{00000000-0004-0000-1400-000014000000}"/>
    <hyperlink ref="BC18" r:id="rId22" xr:uid="{00000000-0004-0000-1400-000015000000}"/>
    <hyperlink ref="BD18" r:id="rId23" xr:uid="{00000000-0004-0000-1400-000016000000}"/>
    <hyperlink ref="BC19" r:id="rId24" xr:uid="{00000000-0004-0000-1400-000017000000}"/>
    <hyperlink ref="BD19" r:id="rId25" xr:uid="{00000000-0004-0000-1400-000018000000}"/>
    <hyperlink ref="BE19" r:id="rId26" xr:uid="{00000000-0004-0000-1400-000019000000}"/>
    <hyperlink ref="BC20" r:id="rId27" xr:uid="{00000000-0004-0000-1400-00001A000000}"/>
    <hyperlink ref="BC21" r:id="rId28" xr:uid="{00000000-0004-0000-1400-00001B000000}"/>
    <hyperlink ref="BD21" r:id="rId29" xr:uid="{00000000-0004-0000-1400-00001C000000}"/>
    <hyperlink ref="BE21" r:id="rId30" xr:uid="{00000000-0004-0000-1400-00001D000000}"/>
    <hyperlink ref="BC22" r:id="rId31" xr:uid="{00000000-0004-0000-1400-00001E000000}"/>
    <hyperlink ref="BD22" r:id="rId32" xr:uid="{00000000-0004-0000-1400-00001F000000}"/>
    <hyperlink ref="BE22" r:id="rId33" xr:uid="{00000000-0004-0000-1400-000020000000}"/>
    <hyperlink ref="BC23" r:id="rId34" xr:uid="{00000000-0004-0000-1400-000021000000}"/>
    <hyperlink ref="BD23" r:id="rId35" xr:uid="{00000000-0004-0000-1400-000022000000}"/>
    <hyperlink ref="BE23" r:id="rId36" xr:uid="{00000000-0004-0000-1400-000023000000}"/>
    <hyperlink ref="BC24" r:id="rId37" xr:uid="{00000000-0004-0000-1400-000024000000}"/>
    <hyperlink ref="BD24" r:id="rId38" xr:uid="{00000000-0004-0000-1400-000025000000}"/>
    <hyperlink ref="BE24" r:id="rId39" xr:uid="{00000000-0004-0000-1400-000026000000}"/>
    <hyperlink ref="BC25" r:id="rId40" xr:uid="{00000000-0004-0000-1400-000027000000}"/>
    <hyperlink ref="BD25" r:id="rId41" xr:uid="{00000000-0004-0000-1400-000028000000}"/>
    <hyperlink ref="BE25" r:id="rId42" xr:uid="{00000000-0004-0000-1400-000029000000}"/>
    <hyperlink ref="BC26" r:id="rId43" xr:uid="{00000000-0004-0000-1400-00002A000000}"/>
    <hyperlink ref="BD26" r:id="rId44" xr:uid="{00000000-0004-0000-1400-00002B000000}"/>
    <hyperlink ref="BE26" r:id="rId45" xr:uid="{00000000-0004-0000-1400-00002C000000}"/>
    <hyperlink ref="BC27" r:id="rId46" xr:uid="{00000000-0004-0000-1400-00002D000000}"/>
    <hyperlink ref="BD27" r:id="rId47" xr:uid="{00000000-0004-0000-1400-00002E000000}"/>
    <hyperlink ref="BE27" r:id="rId48" xr:uid="{00000000-0004-0000-1400-00002F000000}"/>
    <hyperlink ref="BC28" r:id="rId49" xr:uid="{00000000-0004-0000-1400-000030000000}"/>
    <hyperlink ref="BD28" r:id="rId50" xr:uid="{00000000-0004-0000-1400-000031000000}"/>
    <hyperlink ref="BE28" r:id="rId51" xr:uid="{00000000-0004-0000-1400-000032000000}"/>
    <hyperlink ref="BC29" r:id="rId52" xr:uid="{00000000-0004-0000-1400-000033000000}"/>
    <hyperlink ref="BD29" r:id="rId53" xr:uid="{00000000-0004-0000-1400-000034000000}"/>
    <hyperlink ref="BE29" r:id="rId54" xr:uid="{00000000-0004-0000-1400-000035000000}"/>
    <hyperlink ref="BC30" r:id="rId55" xr:uid="{00000000-0004-0000-1400-000036000000}"/>
    <hyperlink ref="BC32" r:id="rId56" xr:uid="{00000000-0004-0000-1400-000037000000}"/>
    <hyperlink ref="BD32" r:id="rId57" xr:uid="{00000000-0004-0000-1400-000038000000}"/>
    <hyperlink ref="BE32" r:id="rId58" xr:uid="{00000000-0004-0000-1400-000039000000}"/>
    <hyperlink ref="BC33" r:id="rId59" xr:uid="{00000000-0004-0000-1400-00003A000000}"/>
    <hyperlink ref="BD33" r:id="rId60" xr:uid="{00000000-0004-0000-1400-00003B000000}"/>
    <hyperlink ref="BE33" r:id="rId61" xr:uid="{00000000-0004-0000-1400-00003C000000}"/>
    <hyperlink ref="BC34" r:id="rId62" xr:uid="{00000000-0004-0000-1400-00003D000000}"/>
    <hyperlink ref="G37" r:id="rId63" xr:uid="{00000000-0004-0000-1400-00003E000000}"/>
    <hyperlink ref="G38" r:id="rId64" xr:uid="{00000000-0004-0000-1400-00003F000000}"/>
  </hyperlinks>
  <pageMargins left="0.70078740157480324" right="0.70078740157480324" top="0.75196850393700776" bottom="0.75196850393700776" header="0.3" footer="0.3"/>
  <pageSetup paperSize="9" scale="53" firstPageNumber="2147483648" fitToWidth="0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H26"/>
  <sheetViews>
    <sheetView topLeftCell="A7" workbookViewId="0">
      <selection sqref="A1:O1"/>
    </sheetView>
  </sheetViews>
  <sheetFormatPr defaultRowHeight="15" x14ac:dyDescent="0.25"/>
  <cols>
    <col min="1" max="1" width="36.42578125" customWidth="1"/>
    <col min="2" max="2" width="17.85546875" customWidth="1"/>
    <col min="3" max="53" width="12.5703125" bestFit="1"/>
    <col min="54" max="54" width="14.5703125" customWidth="1"/>
    <col min="55" max="60" width="16.7109375" customWidth="1"/>
  </cols>
  <sheetData>
    <row r="1" spans="1:60" ht="31.15" customHeight="1" x14ac:dyDescent="0.25">
      <c r="A1" s="394" t="s">
        <v>855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19.899999999999999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25.9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33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05.6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258" t="s">
        <v>74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58"/>
      <c r="BD10" s="58"/>
      <c r="BE10" s="58"/>
      <c r="BF10" s="58"/>
      <c r="BG10" s="58"/>
      <c r="BH10" s="58"/>
    </row>
    <row r="11" spans="1:60" ht="18.75" x14ac:dyDescent="0.3">
      <c r="A11" s="259" t="s">
        <v>856</v>
      </c>
      <c r="B11" s="260">
        <v>28</v>
      </c>
      <c r="C11" s="261">
        <v>28</v>
      </c>
      <c r="D11" s="261">
        <v>3</v>
      </c>
      <c r="E11" s="261">
        <v>1</v>
      </c>
      <c r="F11" s="261">
        <v>0</v>
      </c>
      <c r="G11" s="261">
        <v>2</v>
      </c>
      <c r="H11" s="261">
        <v>3</v>
      </c>
      <c r="I11" s="261">
        <v>0</v>
      </c>
      <c r="J11" s="261">
        <v>0</v>
      </c>
      <c r="K11" s="261">
        <v>0</v>
      </c>
      <c r="L11" s="261">
        <v>1</v>
      </c>
      <c r="M11" s="261">
        <v>0</v>
      </c>
      <c r="N11" s="261">
        <v>1</v>
      </c>
      <c r="O11" s="261">
        <v>1</v>
      </c>
      <c r="P11" s="261">
        <v>1</v>
      </c>
      <c r="Q11" s="261">
        <v>0</v>
      </c>
      <c r="R11" s="261">
        <v>0</v>
      </c>
      <c r="S11" s="261">
        <v>0</v>
      </c>
      <c r="T11" s="261">
        <v>0</v>
      </c>
      <c r="U11" s="261">
        <v>0</v>
      </c>
      <c r="V11" s="261">
        <v>1</v>
      </c>
      <c r="W11" s="261">
        <v>0</v>
      </c>
      <c r="X11" s="261">
        <v>1</v>
      </c>
      <c r="Y11" s="261">
        <v>1</v>
      </c>
      <c r="Z11" s="261">
        <v>0</v>
      </c>
      <c r="AA11" s="261">
        <v>0</v>
      </c>
      <c r="AB11" s="262">
        <v>1</v>
      </c>
      <c r="AC11" s="262">
        <v>0</v>
      </c>
      <c r="AD11" s="262">
        <v>1</v>
      </c>
      <c r="AE11" s="262">
        <v>0</v>
      </c>
      <c r="AF11" s="262">
        <v>0</v>
      </c>
      <c r="AG11" s="262">
        <v>0</v>
      </c>
      <c r="AH11" s="262">
        <v>0</v>
      </c>
      <c r="AI11" s="262">
        <v>0</v>
      </c>
      <c r="AJ11" s="262">
        <v>0</v>
      </c>
      <c r="AK11" s="262">
        <v>0</v>
      </c>
      <c r="AL11" s="262">
        <v>0</v>
      </c>
      <c r="AM11" s="262">
        <v>0</v>
      </c>
      <c r="AN11" s="262">
        <v>0</v>
      </c>
      <c r="AO11" s="262">
        <v>0</v>
      </c>
      <c r="AP11" s="262">
        <v>0</v>
      </c>
      <c r="AQ11" s="262">
        <v>0</v>
      </c>
      <c r="AR11" s="262">
        <v>0</v>
      </c>
      <c r="AS11" s="262">
        <v>0</v>
      </c>
      <c r="AT11" s="262">
        <v>0</v>
      </c>
      <c r="AU11" s="262">
        <v>0</v>
      </c>
      <c r="AV11" s="262">
        <v>0</v>
      </c>
      <c r="AW11" s="262">
        <v>0</v>
      </c>
      <c r="AX11" s="262">
        <v>0</v>
      </c>
      <c r="AY11" s="262">
        <v>0</v>
      </c>
      <c r="AZ11" s="262">
        <v>0</v>
      </c>
      <c r="BA11" s="262">
        <v>0</v>
      </c>
      <c r="BB11" s="262">
        <v>0</v>
      </c>
      <c r="BC11" s="58"/>
      <c r="BD11" s="58"/>
      <c r="BE11" s="58">
        <v>1</v>
      </c>
      <c r="BF11" s="58">
        <v>1</v>
      </c>
      <c r="BG11" s="58">
        <v>0</v>
      </c>
      <c r="BH11" s="58">
        <v>0</v>
      </c>
    </row>
    <row r="12" spans="1:60" ht="18.75" x14ac:dyDescent="0.3">
      <c r="A12" s="259" t="s">
        <v>857</v>
      </c>
      <c r="B12" s="260">
        <v>14</v>
      </c>
      <c r="C12" s="261">
        <v>14</v>
      </c>
      <c r="D12" s="261">
        <v>1</v>
      </c>
      <c r="E12" s="261">
        <v>0</v>
      </c>
      <c r="F12" s="261">
        <v>1</v>
      </c>
      <c r="G12" s="261">
        <v>0</v>
      </c>
      <c r="H12" s="261">
        <v>1</v>
      </c>
      <c r="I12" s="261">
        <v>1</v>
      </c>
      <c r="J12" s="261">
        <v>1</v>
      </c>
      <c r="K12" s="261">
        <v>0</v>
      </c>
      <c r="L12" s="261">
        <v>0</v>
      </c>
      <c r="M12" s="261">
        <v>0</v>
      </c>
      <c r="N12" s="261">
        <v>0</v>
      </c>
      <c r="O12" s="261">
        <v>0</v>
      </c>
      <c r="P12" s="261">
        <v>1</v>
      </c>
      <c r="Q12" s="261">
        <v>0</v>
      </c>
      <c r="R12" s="261">
        <v>0</v>
      </c>
      <c r="S12" s="261">
        <v>0</v>
      </c>
      <c r="T12" s="261">
        <v>0</v>
      </c>
      <c r="U12" s="261">
        <v>0</v>
      </c>
      <c r="V12" s="261">
        <v>0</v>
      </c>
      <c r="W12" s="261">
        <v>0</v>
      </c>
      <c r="X12" s="261">
        <v>0</v>
      </c>
      <c r="Y12" s="261">
        <v>0</v>
      </c>
      <c r="Z12" s="261">
        <v>0</v>
      </c>
      <c r="AA12" s="261">
        <v>0</v>
      </c>
      <c r="AB12" s="262">
        <v>0</v>
      </c>
      <c r="AC12" s="262">
        <v>0</v>
      </c>
      <c r="AD12" s="262">
        <v>0</v>
      </c>
      <c r="AE12" s="262">
        <v>0</v>
      </c>
      <c r="AF12" s="262">
        <v>0</v>
      </c>
      <c r="AG12" s="262">
        <v>0</v>
      </c>
      <c r="AH12" s="262">
        <v>0</v>
      </c>
      <c r="AI12" s="262">
        <v>0</v>
      </c>
      <c r="AJ12" s="262">
        <v>0</v>
      </c>
      <c r="AK12" s="262">
        <v>0</v>
      </c>
      <c r="AL12" s="262">
        <v>0</v>
      </c>
      <c r="AM12" s="262">
        <v>0</v>
      </c>
      <c r="AN12" s="262">
        <v>0</v>
      </c>
      <c r="AO12" s="262">
        <v>0</v>
      </c>
      <c r="AP12" s="262">
        <v>0</v>
      </c>
      <c r="AQ12" s="262">
        <v>0</v>
      </c>
      <c r="AR12" s="262">
        <v>0</v>
      </c>
      <c r="AS12" s="262">
        <v>0</v>
      </c>
      <c r="AT12" s="262">
        <v>0</v>
      </c>
      <c r="AU12" s="262">
        <v>0</v>
      </c>
      <c r="AV12" s="262">
        <v>0</v>
      </c>
      <c r="AW12" s="262">
        <v>0</v>
      </c>
      <c r="AX12" s="262">
        <v>0</v>
      </c>
      <c r="AY12" s="262">
        <v>0</v>
      </c>
      <c r="AZ12" s="262">
        <v>0</v>
      </c>
      <c r="BA12" s="262">
        <v>0</v>
      </c>
      <c r="BB12" s="262">
        <v>0</v>
      </c>
      <c r="BC12" s="58"/>
      <c r="BD12" s="58"/>
      <c r="BE12" s="58">
        <v>1</v>
      </c>
      <c r="BF12" s="58">
        <v>1</v>
      </c>
      <c r="BG12" s="58">
        <v>0</v>
      </c>
      <c r="BH12" s="58">
        <v>0</v>
      </c>
    </row>
    <row r="13" spans="1:60" ht="18.75" x14ac:dyDescent="0.3">
      <c r="A13" s="139" t="s">
        <v>85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69"/>
      <c r="BD13" s="69"/>
      <c r="BE13" s="69"/>
      <c r="BF13" s="69"/>
      <c r="BG13" s="69"/>
      <c r="BH13" s="69"/>
    </row>
    <row r="14" spans="1:60" ht="18.75" x14ac:dyDescent="0.3">
      <c r="A14" s="277" t="s">
        <v>858</v>
      </c>
      <c r="B14" s="266">
        <v>15</v>
      </c>
      <c r="C14" s="267">
        <v>15</v>
      </c>
      <c r="D14" s="267">
        <v>1</v>
      </c>
      <c r="E14" s="267">
        <v>1</v>
      </c>
      <c r="F14" s="267">
        <v>0</v>
      </c>
      <c r="G14" s="267">
        <v>0</v>
      </c>
      <c r="H14" s="267">
        <v>1</v>
      </c>
      <c r="I14" s="267">
        <v>0</v>
      </c>
      <c r="J14" s="267">
        <v>1</v>
      </c>
      <c r="K14" s="267">
        <v>0</v>
      </c>
      <c r="L14" s="267">
        <v>0</v>
      </c>
      <c r="M14" s="267">
        <v>0</v>
      </c>
      <c r="N14" s="267">
        <v>0</v>
      </c>
      <c r="O14" s="267">
        <v>0</v>
      </c>
      <c r="P14" s="267">
        <v>0</v>
      </c>
      <c r="Q14" s="267">
        <v>1</v>
      </c>
      <c r="R14" s="267">
        <v>0</v>
      </c>
      <c r="S14" s="267">
        <v>0</v>
      </c>
      <c r="T14" s="267">
        <v>0</v>
      </c>
      <c r="U14" s="267">
        <v>0</v>
      </c>
      <c r="V14" s="267">
        <v>0</v>
      </c>
      <c r="W14" s="267">
        <v>0</v>
      </c>
      <c r="X14" s="267">
        <v>0</v>
      </c>
      <c r="Y14" s="267">
        <v>0</v>
      </c>
      <c r="Z14" s="267">
        <v>0</v>
      </c>
      <c r="AA14" s="267">
        <v>0</v>
      </c>
      <c r="AB14" s="268">
        <v>1</v>
      </c>
      <c r="AC14" s="268">
        <v>0</v>
      </c>
      <c r="AD14" s="268">
        <v>0</v>
      </c>
      <c r="AE14" s="268">
        <v>0</v>
      </c>
      <c r="AF14" s="268">
        <v>0</v>
      </c>
      <c r="AG14" s="268">
        <v>0</v>
      </c>
      <c r="AH14" s="268">
        <v>0</v>
      </c>
      <c r="AI14" s="268">
        <v>0</v>
      </c>
      <c r="AJ14" s="268">
        <v>0</v>
      </c>
      <c r="AK14" s="268">
        <v>0</v>
      </c>
      <c r="AL14" s="268">
        <v>0</v>
      </c>
      <c r="AM14" s="268">
        <v>0</v>
      </c>
      <c r="AN14" s="268">
        <v>0</v>
      </c>
      <c r="AO14" s="268">
        <v>0</v>
      </c>
      <c r="AP14" s="268">
        <v>0</v>
      </c>
      <c r="AQ14" s="268">
        <v>0</v>
      </c>
      <c r="AR14" s="268">
        <v>0</v>
      </c>
      <c r="AS14" s="268">
        <v>0</v>
      </c>
      <c r="AT14" s="268">
        <v>0</v>
      </c>
      <c r="AU14" s="268">
        <v>0</v>
      </c>
      <c r="AV14" s="268">
        <v>0</v>
      </c>
      <c r="AW14" s="268">
        <v>0</v>
      </c>
      <c r="AX14" s="268">
        <v>0</v>
      </c>
      <c r="AY14" s="268">
        <v>0</v>
      </c>
      <c r="AZ14" s="268">
        <v>0</v>
      </c>
      <c r="BA14" s="268">
        <v>0</v>
      </c>
      <c r="BB14" s="268">
        <v>0</v>
      </c>
      <c r="BC14" s="69"/>
      <c r="BD14" s="69"/>
      <c r="BE14" s="69">
        <v>1</v>
      </c>
      <c r="BF14" s="69">
        <v>1</v>
      </c>
      <c r="BG14" s="69">
        <v>0</v>
      </c>
      <c r="BH14" s="69">
        <v>0</v>
      </c>
    </row>
    <row r="15" spans="1:60" ht="18.75" x14ac:dyDescent="0.3">
      <c r="A15" s="141" t="s">
        <v>93</v>
      </c>
      <c r="B15" s="88">
        <v>57</v>
      </c>
      <c r="C15" s="88">
        <v>57</v>
      </c>
      <c r="D15" s="88">
        <v>5</v>
      </c>
      <c r="E15" s="88">
        <v>2</v>
      </c>
      <c r="F15" s="88">
        <v>1</v>
      </c>
      <c r="G15" s="88">
        <v>2</v>
      </c>
      <c r="H15" s="88">
        <f t="shared" ref="H15:BB15" si="0">H13+H10</f>
        <v>0</v>
      </c>
      <c r="I15" s="88">
        <f t="shared" si="0"/>
        <v>0</v>
      </c>
      <c r="J15" s="88">
        <f t="shared" si="0"/>
        <v>0</v>
      </c>
      <c r="K15" s="88">
        <f t="shared" si="0"/>
        <v>0</v>
      </c>
      <c r="L15" s="88">
        <f t="shared" si="0"/>
        <v>0</v>
      </c>
      <c r="M15" s="88">
        <f t="shared" si="0"/>
        <v>0</v>
      </c>
      <c r="N15" s="88">
        <f t="shared" si="0"/>
        <v>0</v>
      </c>
      <c r="O15" s="88">
        <f t="shared" si="0"/>
        <v>0</v>
      </c>
      <c r="P15" s="88">
        <f t="shared" si="0"/>
        <v>0</v>
      </c>
      <c r="Q15" s="88">
        <f t="shared" si="0"/>
        <v>0</v>
      </c>
      <c r="R15" s="88">
        <f t="shared" si="0"/>
        <v>0</v>
      </c>
      <c r="S15" s="88">
        <f t="shared" si="0"/>
        <v>0</v>
      </c>
      <c r="T15" s="88">
        <f t="shared" si="0"/>
        <v>0</v>
      </c>
      <c r="U15" s="88">
        <f t="shared" si="0"/>
        <v>0</v>
      </c>
      <c r="V15" s="88">
        <f t="shared" si="0"/>
        <v>0</v>
      </c>
      <c r="W15" s="88">
        <f t="shared" si="0"/>
        <v>0</v>
      </c>
      <c r="X15" s="88">
        <f t="shared" si="0"/>
        <v>0</v>
      </c>
      <c r="Y15" s="88">
        <f t="shared" si="0"/>
        <v>0</v>
      </c>
      <c r="Z15" s="88">
        <f t="shared" si="0"/>
        <v>0</v>
      </c>
      <c r="AA15" s="88">
        <f t="shared" si="0"/>
        <v>0</v>
      </c>
      <c r="AB15" s="88">
        <f t="shared" si="0"/>
        <v>0</v>
      </c>
      <c r="AC15" s="88">
        <f t="shared" si="0"/>
        <v>0</v>
      </c>
      <c r="AD15" s="88">
        <f t="shared" si="0"/>
        <v>0</v>
      </c>
      <c r="AE15" s="88">
        <f t="shared" si="0"/>
        <v>0</v>
      </c>
      <c r="AF15" s="88">
        <f t="shared" si="0"/>
        <v>0</v>
      </c>
      <c r="AG15" s="88">
        <f t="shared" si="0"/>
        <v>0</v>
      </c>
      <c r="AH15" s="88">
        <f t="shared" si="0"/>
        <v>0</v>
      </c>
      <c r="AI15" s="88">
        <f t="shared" si="0"/>
        <v>0</v>
      </c>
      <c r="AJ15" s="88">
        <f t="shared" si="0"/>
        <v>0</v>
      </c>
      <c r="AK15" s="88">
        <f t="shared" si="0"/>
        <v>0</v>
      </c>
      <c r="AL15" s="88">
        <f t="shared" si="0"/>
        <v>0</v>
      </c>
      <c r="AM15" s="88">
        <f t="shared" si="0"/>
        <v>0</v>
      </c>
      <c r="AN15" s="88">
        <f t="shared" si="0"/>
        <v>0</v>
      </c>
      <c r="AO15" s="88">
        <f t="shared" si="0"/>
        <v>0</v>
      </c>
      <c r="AP15" s="88">
        <f t="shared" si="0"/>
        <v>0</v>
      </c>
      <c r="AQ15" s="88">
        <f t="shared" si="0"/>
        <v>0</v>
      </c>
      <c r="AR15" s="88">
        <f t="shared" si="0"/>
        <v>0</v>
      </c>
      <c r="AS15" s="88">
        <f t="shared" si="0"/>
        <v>0</v>
      </c>
      <c r="AT15" s="88">
        <f t="shared" si="0"/>
        <v>0</v>
      </c>
      <c r="AU15" s="88">
        <f t="shared" si="0"/>
        <v>0</v>
      </c>
      <c r="AV15" s="88">
        <f t="shared" si="0"/>
        <v>0</v>
      </c>
      <c r="AW15" s="88">
        <f t="shared" si="0"/>
        <v>0</v>
      </c>
      <c r="AX15" s="88">
        <f t="shared" si="0"/>
        <v>0</v>
      </c>
      <c r="AY15" s="88">
        <f t="shared" si="0"/>
        <v>0</v>
      </c>
      <c r="AZ15" s="88">
        <f t="shared" si="0"/>
        <v>0</v>
      </c>
      <c r="BA15" s="88">
        <f t="shared" si="0"/>
        <v>0</v>
      </c>
      <c r="BB15" s="88">
        <f t="shared" si="0"/>
        <v>0</v>
      </c>
      <c r="BC15" s="69"/>
      <c r="BD15" s="69"/>
      <c r="BE15" s="69"/>
      <c r="BF15" s="69"/>
      <c r="BG15" s="69"/>
      <c r="BH15" s="69"/>
    </row>
    <row r="16" spans="1:60" x14ac:dyDescent="0.25">
      <c r="A16" s="44"/>
      <c r="B16" s="44"/>
      <c r="C16" s="44"/>
      <c r="D16" s="44"/>
      <c r="E16" s="44"/>
      <c r="F16" s="44"/>
      <c r="G16" s="44"/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</row>
    <row r="17" spans="1:60" x14ac:dyDescent="0.25">
      <c r="A17" s="99"/>
      <c r="B17" s="99"/>
      <c r="C17" s="99"/>
      <c r="D17" s="99"/>
      <c r="E17" s="99"/>
      <c r="F17" s="99"/>
      <c r="G17" s="99"/>
      <c r="H17" s="99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x14ac:dyDescent="0.25">
      <c r="A18" s="454" t="s">
        <v>94</v>
      </c>
      <c r="B18" s="454"/>
      <c r="C18" s="101"/>
      <c r="D18" s="101"/>
      <c r="E18" s="102" t="s">
        <v>95</v>
      </c>
      <c r="F18" s="102" t="s">
        <v>95</v>
      </c>
      <c r="G18" s="102" t="s">
        <v>95</v>
      </c>
      <c r="H18" s="102" t="s">
        <v>95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x14ac:dyDescent="0.25">
      <c r="A19" s="101"/>
      <c r="B19" s="101"/>
      <c r="C19" s="101"/>
      <c r="D19" s="101"/>
      <c r="E19" s="455" t="s">
        <v>96</v>
      </c>
      <c r="F19" s="455"/>
      <c r="G19" s="455"/>
      <c r="H19" s="455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x14ac:dyDescent="0.25">
      <c r="A20" s="456" t="s">
        <v>95</v>
      </c>
      <c r="B20" s="456"/>
      <c r="C20" s="456"/>
      <c r="D20" s="456"/>
      <c r="E20" s="456"/>
      <c r="F20" s="456"/>
      <c r="G20" s="456"/>
      <c r="H20" s="456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x14ac:dyDescent="0.25">
      <c r="A21" s="455" t="s">
        <v>97</v>
      </c>
      <c r="B21" s="455"/>
      <c r="C21" s="455"/>
      <c r="D21" s="455"/>
      <c r="E21" s="455"/>
      <c r="F21" s="455"/>
      <c r="G21" s="103"/>
      <c r="H21" s="103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x14ac:dyDescent="0.25">
      <c r="A22" s="104"/>
      <c r="B22" s="104"/>
      <c r="C22" s="104"/>
      <c r="D22" s="104"/>
      <c r="E22" s="104"/>
      <c r="F22" s="104"/>
      <c r="G22" s="104"/>
      <c r="H22" s="10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x14ac:dyDescent="0.25">
      <c r="A23" s="104"/>
      <c r="B23" s="104"/>
      <c r="C23" s="104"/>
      <c r="D23" s="104"/>
      <c r="E23" s="104"/>
      <c r="F23" s="104"/>
      <c r="G23" s="104"/>
      <c r="H23" s="10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x14ac:dyDescent="0.25">
      <c r="A24" s="104"/>
      <c r="B24" s="104"/>
      <c r="C24" s="104"/>
      <c r="D24" s="104"/>
      <c r="E24" s="104"/>
      <c r="F24" s="104"/>
      <c r="G24" s="104"/>
      <c r="H24" s="10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x14ac:dyDescent="0.25">
      <c r="A25" s="1"/>
      <c r="B25" s="1"/>
      <c r="C25" s="1"/>
      <c r="D25" s="1"/>
      <c r="E25" s="1"/>
      <c r="F25" s="1"/>
      <c r="G25" s="1"/>
      <c r="H25" s="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x14ac:dyDescent="0.25">
      <c r="A26" s="1"/>
      <c r="B26" s="1"/>
      <c r="C26" s="1"/>
      <c r="D26" s="1"/>
      <c r="E26" s="1"/>
      <c r="F26" s="1"/>
      <c r="G26" s="1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</sheetData>
  <mergeCells count="65">
    <mergeCell ref="A18:B18"/>
    <mergeCell ref="E19:H19"/>
    <mergeCell ref="A20:H20"/>
    <mergeCell ref="A21:F21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37"/>
  <sheetViews>
    <sheetView topLeftCell="A7" workbookViewId="0">
      <pane xSplit="1" topLeftCell="B1" activePane="topRight" state="frozen"/>
      <selection pane="topRight" activeCell="A7" sqref="A7"/>
    </sheetView>
  </sheetViews>
  <sheetFormatPr defaultRowHeight="15" x14ac:dyDescent="0.25"/>
  <cols>
    <col min="1" max="1" width="37.5703125" customWidth="1"/>
    <col min="2" max="2" width="11.42578125" customWidth="1"/>
    <col min="3" max="53" width="12.5703125" bestFit="1"/>
    <col min="54" max="60" width="16.7109375" customWidth="1"/>
  </cols>
  <sheetData>
    <row r="1" spans="1:60" ht="24.6" customHeight="1" x14ac:dyDescent="0.25">
      <c r="A1" s="394" t="s">
        <v>98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8.15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ht="18.600000000000001" customHeight="1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26.45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33.6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09.15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73" t="s">
        <v>74</v>
      </c>
      <c r="B10" s="74">
        <f t="shared" ref="B10:AG10" si="0">B11+B12+B13+B14+B15+B16+B17+B18</f>
        <v>232</v>
      </c>
      <c r="C10" s="74">
        <f t="shared" si="0"/>
        <v>58</v>
      </c>
      <c r="D10" s="74">
        <f t="shared" si="0"/>
        <v>14</v>
      </c>
      <c r="E10" s="74">
        <f t="shared" si="0"/>
        <v>15</v>
      </c>
      <c r="F10" s="74">
        <f t="shared" si="0"/>
        <v>17</v>
      </c>
      <c r="G10" s="74">
        <f t="shared" si="0"/>
        <v>12</v>
      </c>
      <c r="H10" s="74">
        <f t="shared" si="0"/>
        <v>33</v>
      </c>
      <c r="I10" s="74">
        <f t="shared" si="0"/>
        <v>2</v>
      </c>
      <c r="J10" s="74">
        <f t="shared" si="0"/>
        <v>19</v>
      </c>
      <c r="K10" s="74">
        <f t="shared" si="0"/>
        <v>1</v>
      </c>
      <c r="L10" s="74">
        <f t="shared" si="0"/>
        <v>18</v>
      </c>
      <c r="M10" s="74">
        <f t="shared" si="0"/>
        <v>9</v>
      </c>
      <c r="N10" s="74">
        <f t="shared" si="0"/>
        <v>3</v>
      </c>
      <c r="O10" s="74">
        <f t="shared" si="0"/>
        <v>7</v>
      </c>
      <c r="P10" s="74">
        <f t="shared" si="0"/>
        <v>16</v>
      </c>
      <c r="Q10" s="74">
        <f t="shared" si="0"/>
        <v>1</v>
      </c>
      <c r="R10" s="74">
        <f t="shared" si="0"/>
        <v>3</v>
      </c>
      <c r="S10" s="74">
        <f t="shared" si="0"/>
        <v>2</v>
      </c>
      <c r="T10" s="74">
        <f t="shared" si="0"/>
        <v>11</v>
      </c>
      <c r="U10" s="74">
        <f t="shared" si="0"/>
        <v>11</v>
      </c>
      <c r="V10" s="74">
        <f t="shared" si="0"/>
        <v>11</v>
      </c>
      <c r="W10" s="74">
        <f t="shared" si="0"/>
        <v>11</v>
      </c>
      <c r="X10" s="74">
        <f t="shared" si="0"/>
        <v>4</v>
      </c>
      <c r="Y10" s="74">
        <f t="shared" si="0"/>
        <v>4</v>
      </c>
      <c r="Z10" s="74">
        <f t="shared" si="0"/>
        <v>0</v>
      </c>
      <c r="AA10" s="74">
        <f t="shared" si="0"/>
        <v>0</v>
      </c>
      <c r="AB10" s="74">
        <f t="shared" si="0"/>
        <v>32</v>
      </c>
      <c r="AC10" s="74">
        <f t="shared" si="0"/>
        <v>8</v>
      </c>
      <c r="AD10" s="74">
        <f t="shared" si="0"/>
        <v>19</v>
      </c>
      <c r="AE10" s="74">
        <f t="shared" si="0"/>
        <v>4</v>
      </c>
      <c r="AF10" s="74">
        <f t="shared" si="0"/>
        <v>10</v>
      </c>
      <c r="AG10" s="74">
        <f t="shared" si="0"/>
        <v>1</v>
      </c>
      <c r="AH10" s="74">
        <f t="shared" ref="AH10:BM10" si="1">AH11+AH12+AH13+AH14+AH15+AH16+AH17+AH18</f>
        <v>7</v>
      </c>
      <c r="AI10" s="74">
        <f t="shared" si="1"/>
        <v>7</v>
      </c>
      <c r="AJ10" s="74">
        <f t="shared" si="1"/>
        <v>4</v>
      </c>
      <c r="AK10" s="74">
        <f t="shared" si="1"/>
        <v>4</v>
      </c>
      <c r="AL10" s="74">
        <f t="shared" si="1"/>
        <v>2</v>
      </c>
      <c r="AM10" s="74">
        <f t="shared" si="1"/>
        <v>2</v>
      </c>
      <c r="AN10" s="74">
        <f t="shared" si="1"/>
        <v>0</v>
      </c>
      <c r="AO10" s="74">
        <f t="shared" si="1"/>
        <v>0</v>
      </c>
      <c r="AP10" s="74">
        <f t="shared" si="1"/>
        <v>12</v>
      </c>
      <c r="AQ10" s="74">
        <f t="shared" si="1"/>
        <v>12</v>
      </c>
      <c r="AR10" s="74">
        <f t="shared" si="1"/>
        <v>8</v>
      </c>
      <c r="AS10" s="74">
        <f t="shared" si="1"/>
        <v>8</v>
      </c>
      <c r="AT10" s="74">
        <f t="shared" si="1"/>
        <v>1</v>
      </c>
      <c r="AU10" s="74">
        <f t="shared" si="1"/>
        <v>1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1</v>
      </c>
      <c r="BA10" s="74" t="e">
        <f t="shared" si="1"/>
        <v>#VALUE!</v>
      </c>
      <c r="BB10" s="74">
        <f t="shared" si="1"/>
        <v>11</v>
      </c>
      <c r="BC10" s="58"/>
      <c r="BD10" s="58"/>
      <c r="BE10" s="58"/>
      <c r="BF10" s="58"/>
      <c r="BG10" s="58"/>
      <c r="BH10" s="58"/>
    </row>
    <row r="11" spans="1:60" ht="150" x14ac:dyDescent="0.25">
      <c r="A11" s="75" t="s">
        <v>100</v>
      </c>
      <c r="B11" s="76">
        <v>15</v>
      </c>
      <c r="C11" s="77">
        <v>6</v>
      </c>
      <c r="D11" s="77">
        <v>1</v>
      </c>
      <c r="E11" s="77">
        <v>1</v>
      </c>
      <c r="F11" s="77">
        <v>1</v>
      </c>
      <c r="G11" s="77">
        <v>2</v>
      </c>
      <c r="H11" s="77">
        <v>2</v>
      </c>
      <c r="I11" s="77">
        <v>0</v>
      </c>
      <c r="J11" s="77">
        <v>3</v>
      </c>
      <c r="K11" s="77">
        <v>0</v>
      </c>
      <c r="L11" s="77">
        <v>2</v>
      </c>
      <c r="M11" s="77">
        <v>0</v>
      </c>
      <c r="N11" s="77">
        <v>0</v>
      </c>
      <c r="O11" s="77">
        <v>2</v>
      </c>
      <c r="P11" s="77">
        <v>0</v>
      </c>
      <c r="Q11" s="77">
        <v>0</v>
      </c>
      <c r="R11" s="77">
        <v>0</v>
      </c>
      <c r="S11" s="77">
        <v>0</v>
      </c>
      <c r="T11" s="77">
        <v>2</v>
      </c>
      <c r="U11" s="77">
        <v>2</v>
      </c>
      <c r="V11" s="77">
        <v>2</v>
      </c>
      <c r="W11" s="77">
        <v>2</v>
      </c>
      <c r="X11" s="77">
        <v>0</v>
      </c>
      <c r="Y11" s="77">
        <v>0</v>
      </c>
      <c r="Z11" s="77">
        <v>0</v>
      </c>
      <c r="AA11" s="77">
        <v>0</v>
      </c>
      <c r="AB11" s="78">
        <v>2</v>
      </c>
      <c r="AC11" s="78">
        <v>0</v>
      </c>
      <c r="AD11" s="78">
        <v>1</v>
      </c>
      <c r="AE11" s="78">
        <v>1</v>
      </c>
      <c r="AF11" s="78">
        <v>1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2</v>
      </c>
      <c r="AQ11" s="78">
        <v>2</v>
      </c>
      <c r="AR11" s="78">
        <v>1</v>
      </c>
      <c r="AS11" s="78">
        <v>1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2</v>
      </c>
      <c r="BC11" s="79" t="s">
        <v>101</v>
      </c>
      <c r="BD11" s="79" t="s">
        <v>101</v>
      </c>
      <c r="BE11" s="79" t="s">
        <v>101</v>
      </c>
      <c r="BF11" s="80" t="s">
        <v>57</v>
      </c>
      <c r="BG11" s="80">
        <v>0</v>
      </c>
      <c r="BH11" s="80">
        <v>1800</v>
      </c>
    </row>
    <row r="12" spans="1:60" ht="60" x14ac:dyDescent="0.25">
      <c r="A12" s="75" t="s">
        <v>102</v>
      </c>
      <c r="B12" s="76">
        <v>17</v>
      </c>
      <c r="C12" s="77">
        <v>6</v>
      </c>
      <c r="D12" s="77">
        <v>1</v>
      </c>
      <c r="E12" s="77">
        <v>1</v>
      </c>
      <c r="F12" s="77">
        <v>1</v>
      </c>
      <c r="G12" s="77">
        <v>0</v>
      </c>
      <c r="H12" s="77">
        <v>3</v>
      </c>
      <c r="I12" s="77">
        <v>0</v>
      </c>
      <c r="J12" s="77">
        <v>3</v>
      </c>
      <c r="K12" s="77">
        <v>1</v>
      </c>
      <c r="L12" s="77">
        <v>2</v>
      </c>
      <c r="M12" s="77">
        <v>0</v>
      </c>
      <c r="N12" s="77">
        <v>0</v>
      </c>
      <c r="O12" s="77">
        <v>0</v>
      </c>
      <c r="P12" s="77">
        <v>4</v>
      </c>
      <c r="Q12" s="77">
        <v>0</v>
      </c>
      <c r="R12" s="77">
        <v>0</v>
      </c>
      <c r="S12" s="77">
        <v>0</v>
      </c>
      <c r="T12" s="77">
        <v>2</v>
      </c>
      <c r="U12" s="77">
        <v>2</v>
      </c>
      <c r="V12" s="77">
        <v>2</v>
      </c>
      <c r="W12" s="77">
        <v>2</v>
      </c>
      <c r="X12" s="77">
        <v>1</v>
      </c>
      <c r="Y12" s="77">
        <v>1</v>
      </c>
      <c r="Z12" s="77">
        <v>0</v>
      </c>
      <c r="AA12" s="77">
        <v>0</v>
      </c>
      <c r="AB12" s="78">
        <v>2</v>
      </c>
      <c r="AC12" s="78">
        <v>0</v>
      </c>
      <c r="AD12" s="78">
        <v>2</v>
      </c>
      <c r="AE12" s="78">
        <v>0</v>
      </c>
      <c r="AF12" s="78">
        <v>1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1</v>
      </c>
      <c r="AS12" s="78">
        <v>1</v>
      </c>
      <c r="AT12" s="78">
        <v>0</v>
      </c>
      <c r="AU12" s="78">
        <v>0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1</v>
      </c>
      <c r="BC12" s="79" t="s">
        <v>103</v>
      </c>
      <c r="BD12" s="79" t="s">
        <v>103</v>
      </c>
      <c r="BE12" s="79" t="s">
        <v>103</v>
      </c>
      <c r="BF12" s="80" t="s">
        <v>57</v>
      </c>
      <c r="BG12" s="80">
        <v>0</v>
      </c>
      <c r="BH12" s="80">
        <v>5800</v>
      </c>
    </row>
    <row r="13" spans="1:60" ht="60" x14ac:dyDescent="0.25">
      <c r="A13" s="75" t="s">
        <v>104</v>
      </c>
      <c r="B13" s="81">
        <v>21</v>
      </c>
      <c r="C13" s="82">
        <v>8</v>
      </c>
      <c r="D13" s="82">
        <v>1</v>
      </c>
      <c r="E13" s="82">
        <v>2</v>
      </c>
      <c r="F13" s="82">
        <v>2</v>
      </c>
      <c r="G13" s="82">
        <v>2</v>
      </c>
      <c r="H13" s="77">
        <v>3</v>
      </c>
      <c r="I13" s="77">
        <v>0</v>
      </c>
      <c r="J13" s="77">
        <v>4</v>
      </c>
      <c r="K13" s="77">
        <v>0</v>
      </c>
      <c r="L13" s="77">
        <v>1</v>
      </c>
      <c r="M13" s="77">
        <v>2</v>
      </c>
      <c r="N13" s="77">
        <v>0</v>
      </c>
      <c r="O13" s="77">
        <v>1</v>
      </c>
      <c r="P13" s="77">
        <v>2</v>
      </c>
      <c r="Q13" s="77">
        <v>0</v>
      </c>
      <c r="R13" s="77">
        <v>0</v>
      </c>
      <c r="S13" s="77">
        <v>1</v>
      </c>
      <c r="T13" s="77">
        <v>2</v>
      </c>
      <c r="U13" s="77">
        <v>2</v>
      </c>
      <c r="V13" s="77">
        <v>1</v>
      </c>
      <c r="W13" s="77">
        <v>1</v>
      </c>
      <c r="X13" s="77">
        <v>0</v>
      </c>
      <c r="Y13" s="77">
        <v>0</v>
      </c>
      <c r="Z13" s="77">
        <v>0</v>
      </c>
      <c r="AA13" s="77">
        <v>0</v>
      </c>
      <c r="AB13" s="78">
        <v>4</v>
      </c>
      <c r="AC13" s="78">
        <v>1</v>
      </c>
      <c r="AD13" s="78">
        <v>3</v>
      </c>
      <c r="AE13" s="78">
        <v>0</v>
      </c>
      <c r="AF13" s="78">
        <v>0</v>
      </c>
      <c r="AG13" s="78">
        <v>0</v>
      </c>
      <c r="AH13" s="78">
        <v>1</v>
      </c>
      <c r="AI13" s="78">
        <v>1</v>
      </c>
      <c r="AJ13" s="78">
        <v>1</v>
      </c>
      <c r="AK13" s="78">
        <v>1</v>
      </c>
      <c r="AL13" s="78">
        <v>0</v>
      </c>
      <c r="AM13" s="78">
        <v>0</v>
      </c>
      <c r="AN13" s="78">
        <v>0</v>
      </c>
      <c r="AO13" s="78">
        <v>0</v>
      </c>
      <c r="AP13" s="78">
        <v>2</v>
      </c>
      <c r="AQ13" s="78">
        <v>2</v>
      </c>
      <c r="AR13" s="78">
        <v>2</v>
      </c>
      <c r="AS13" s="78">
        <v>2</v>
      </c>
      <c r="AT13" s="78">
        <v>1</v>
      </c>
      <c r="AU13" s="78">
        <v>1</v>
      </c>
      <c r="AV13" s="78">
        <v>0</v>
      </c>
      <c r="AW13" s="78">
        <v>0</v>
      </c>
      <c r="AX13" s="78">
        <v>0</v>
      </c>
      <c r="AY13" s="78">
        <v>0</v>
      </c>
      <c r="AZ13" s="78">
        <v>1</v>
      </c>
      <c r="BA13" s="78">
        <v>0</v>
      </c>
      <c r="BB13" s="78">
        <v>2</v>
      </c>
      <c r="BC13" s="83" t="s">
        <v>105</v>
      </c>
      <c r="BD13" s="83" t="s">
        <v>105</v>
      </c>
      <c r="BE13" s="83" t="s">
        <v>105</v>
      </c>
      <c r="BF13" s="80" t="s">
        <v>57</v>
      </c>
      <c r="BG13" s="80">
        <v>0</v>
      </c>
      <c r="BH13" s="80">
        <v>1800</v>
      </c>
    </row>
    <row r="14" spans="1:60" ht="60" x14ac:dyDescent="0.25">
      <c r="A14" s="75" t="s">
        <v>106</v>
      </c>
      <c r="B14" s="84">
        <v>59</v>
      </c>
      <c r="C14" s="85">
        <v>14</v>
      </c>
      <c r="D14" s="85">
        <v>4</v>
      </c>
      <c r="E14" s="85">
        <v>4</v>
      </c>
      <c r="F14" s="85">
        <v>4</v>
      </c>
      <c r="G14" s="85">
        <v>3</v>
      </c>
      <c r="H14" s="77">
        <v>12</v>
      </c>
      <c r="I14" s="77">
        <v>0</v>
      </c>
      <c r="J14" s="77">
        <v>2</v>
      </c>
      <c r="K14" s="77">
        <v>0</v>
      </c>
      <c r="L14" s="77">
        <v>4</v>
      </c>
      <c r="M14" s="77">
        <v>3</v>
      </c>
      <c r="N14" s="77">
        <v>0</v>
      </c>
      <c r="O14" s="77">
        <v>1</v>
      </c>
      <c r="P14" s="77">
        <v>4</v>
      </c>
      <c r="Q14" s="77">
        <v>1</v>
      </c>
      <c r="R14" s="77">
        <v>0</v>
      </c>
      <c r="S14" s="77">
        <v>0</v>
      </c>
      <c r="T14" s="77">
        <v>0</v>
      </c>
      <c r="U14" s="77">
        <v>0</v>
      </c>
      <c r="V14" s="77">
        <v>1</v>
      </c>
      <c r="W14" s="77">
        <v>1</v>
      </c>
      <c r="X14" s="77">
        <v>0</v>
      </c>
      <c r="Y14" s="77">
        <v>0</v>
      </c>
      <c r="Z14" s="77">
        <v>0</v>
      </c>
      <c r="AA14" s="77">
        <v>0</v>
      </c>
      <c r="AB14" s="78">
        <v>9</v>
      </c>
      <c r="AC14" s="78">
        <v>4</v>
      </c>
      <c r="AD14" s="78">
        <v>3</v>
      </c>
      <c r="AE14" s="78">
        <v>1</v>
      </c>
      <c r="AF14" s="78">
        <v>1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1</v>
      </c>
      <c r="AM14" s="78">
        <v>1</v>
      </c>
      <c r="AN14" s="78">
        <v>0</v>
      </c>
      <c r="AO14" s="78">
        <v>0</v>
      </c>
      <c r="AP14" s="78">
        <v>0</v>
      </c>
      <c r="AQ14" s="78">
        <v>0</v>
      </c>
      <c r="AR14" s="78">
        <v>1</v>
      </c>
      <c r="AS14" s="78">
        <v>1</v>
      </c>
      <c r="AT14" s="78">
        <v>0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79" t="s">
        <v>107</v>
      </c>
      <c r="BD14" s="79" t="s">
        <v>107</v>
      </c>
      <c r="BE14" s="79" t="s">
        <v>107</v>
      </c>
      <c r="BF14" s="80" t="s">
        <v>57</v>
      </c>
      <c r="BG14" s="80">
        <v>995</v>
      </c>
      <c r="BH14" s="80">
        <v>5800</v>
      </c>
    </row>
    <row r="15" spans="1:60" ht="75" x14ac:dyDescent="0.25">
      <c r="A15" s="75" t="s">
        <v>108</v>
      </c>
      <c r="B15" s="81">
        <v>46</v>
      </c>
      <c r="C15" s="82">
        <v>10</v>
      </c>
      <c r="D15" s="82">
        <v>4</v>
      </c>
      <c r="E15" s="82">
        <v>4</v>
      </c>
      <c r="F15" s="82">
        <v>4</v>
      </c>
      <c r="G15" s="82">
        <v>2</v>
      </c>
      <c r="H15" s="77">
        <v>4</v>
      </c>
      <c r="I15" s="77">
        <v>2</v>
      </c>
      <c r="J15" s="77">
        <v>4</v>
      </c>
      <c r="K15" s="77">
        <v>0</v>
      </c>
      <c r="L15" s="77">
        <v>4</v>
      </c>
      <c r="M15" s="77">
        <v>2</v>
      </c>
      <c r="N15" s="77">
        <v>2</v>
      </c>
      <c r="O15" s="77">
        <v>0</v>
      </c>
      <c r="P15" s="77">
        <v>3</v>
      </c>
      <c r="Q15" s="77">
        <v>0</v>
      </c>
      <c r="R15" s="77">
        <v>2</v>
      </c>
      <c r="S15" s="77">
        <v>0</v>
      </c>
      <c r="T15" s="77">
        <v>5</v>
      </c>
      <c r="U15" s="77">
        <v>5</v>
      </c>
      <c r="V15" s="77">
        <v>2</v>
      </c>
      <c r="W15" s="77">
        <v>2</v>
      </c>
      <c r="X15" s="77">
        <v>1</v>
      </c>
      <c r="Y15" s="77">
        <v>1</v>
      </c>
      <c r="Z15" s="77">
        <v>0</v>
      </c>
      <c r="AA15" s="77">
        <v>0</v>
      </c>
      <c r="AB15" s="78">
        <v>8</v>
      </c>
      <c r="AC15" s="78">
        <v>2</v>
      </c>
      <c r="AD15" s="78">
        <v>5</v>
      </c>
      <c r="AE15" s="78">
        <v>1</v>
      </c>
      <c r="AF15" s="78">
        <v>4</v>
      </c>
      <c r="AG15" s="78">
        <v>1</v>
      </c>
      <c r="AH15" s="78">
        <v>5</v>
      </c>
      <c r="AI15" s="78">
        <v>5</v>
      </c>
      <c r="AJ15" s="78">
        <v>2</v>
      </c>
      <c r="AK15" s="78">
        <v>2</v>
      </c>
      <c r="AL15" s="78">
        <v>1</v>
      </c>
      <c r="AM15" s="78">
        <v>1</v>
      </c>
      <c r="AN15" s="78">
        <v>0</v>
      </c>
      <c r="AO15" s="78">
        <v>0</v>
      </c>
      <c r="AP15" s="78">
        <v>8</v>
      </c>
      <c r="AQ15" s="78">
        <v>8</v>
      </c>
      <c r="AR15" s="78">
        <v>1</v>
      </c>
      <c r="AS15" s="78">
        <v>1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 t="s">
        <v>109</v>
      </c>
      <c r="BB15" s="78">
        <v>5</v>
      </c>
      <c r="BC15" s="79" t="s">
        <v>110</v>
      </c>
      <c r="BD15" s="79" t="s">
        <v>110</v>
      </c>
      <c r="BE15" s="79" t="s">
        <v>110</v>
      </c>
      <c r="BF15" s="80" t="s">
        <v>57</v>
      </c>
      <c r="BG15" s="80">
        <v>1000</v>
      </c>
      <c r="BH15" s="80">
        <v>5800</v>
      </c>
    </row>
    <row r="16" spans="1:60" ht="60" x14ac:dyDescent="0.25">
      <c r="A16" s="75" t="s">
        <v>111</v>
      </c>
      <c r="B16" s="84">
        <v>35</v>
      </c>
      <c r="C16" s="85">
        <v>5</v>
      </c>
      <c r="D16" s="85">
        <v>2</v>
      </c>
      <c r="E16" s="85">
        <v>0</v>
      </c>
      <c r="F16" s="77">
        <v>2</v>
      </c>
      <c r="G16" s="77">
        <v>2</v>
      </c>
      <c r="H16" s="77">
        <v>3</v>
      </c>
      <c r="I16" s="77">
        <v>0</v>
      </c>
      <c r="J16" s="77">
        <v>2</v>
      </c>
      <c r="K16" s="77">
        <v>0</v>
      </c>
      <c r="L16" s="77">
        <v>3</v>
      </c>
      <c r="M16" s="77">
        <v>0</v>
      </c>
      <c r="N16" s="77">
        <v>1</v>
      </c>
      <c r="O16" s="77">
        <v>1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1</v>
      </c>
      <c r="W16" s="77">
        <v>1</v>
      </c>
      <c r="X16" s="77">
        <v>0</v>
      </c>
      <c r="Y16" s="77">
        <v>0</v>
      </c>
      <c r="Z16" s="77">
        <v>0</v>
      </c>
      <c r="AA16" s="77">
        <v>0</v>
      </c>
      <c r="AB16" s="78">
        <v>3</v>
      </c>
      <c r="AC16" s="78">
        <v>0</v>
      </c>
      <c r="AD16" s="78">
        <v>3</v>
      </c>
      <c r="AE16" s="78">
        <v>0</v>
      </c>
      <c r="AF16" s="78">
        <v>1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1</v>
      </c>
      <c r="AS16" s="78">
        <v>1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1</v>
      </c>
      <c r="BC16" s="79" t="s">
        <v>112</v>
      </c>
      <c r="BD16" s="79" t="s">
        <v>112</v>
      </c>
      <c r="BE16" s="79" t="s">
        <v>112</v>
      </c>
      <c r="BF16" s="80" t="s">
        <v>57</v>
      </c>
      <c r="BG16" s="80">
        <v>1000</v>
      </c>
      <c r="BH16" s="80">
        <v>3400</v>
      </c>
    </row>
    <row r="17" spans="1:60" ht="30" x14ac:dyDescent="0.25">
      <c r="A17" s="75" t="s">
        <v>113</v>
      </c>
      <c r="B17" s="84">
        <v>21</v>
      </c>
      <c r="C17" s="85">
        <v>5</v>
      </c>
      <c r="D17" s="85">
        <v>0</v>
      </c>
      <c r="E17" s="85">
        <v>2</v>
      </c>
      <c r="F17" s="77">
        <v>1</v>
      </c>
      <c r="G17" s="77">
        <v>0</v>
      </c>
      <c r="H17" s="77">
        <v>4</v>
      </c>
      <c r="I17" s="77">
        <v>0</v>
      </c>
      <c r="J17" s="77">
        <v>1</v>
      </c>
      <c r="K17" s="77">
        <v>0</v>
      </c>
      <c r="L17" s="77">
        <v>0</v>
      </c>
      <c r="M17" s="77">
        <v>2</v>
      </c>
      <c r="N17" s="77">
        <v>0</v>
      </c>
      <c r="O17" s="77">
        <v>1</v>
      </c>
      <c r="P17" s="77">
        <v>2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1</v>
      </c>
      <c r="Y17" s="77">
        <v>1</v>
      </c>
      <c r="Z17" s="77">
        <v>0</v>
      </c>
      <c r="AA17" s="77">
        <v>0</v>
      </c>
      <c r="AB17" s="78">
        <v>2</v>
      </c>
      <c r="AC17" s="78">
        <v>0</v>
      </c>
      <c r="AD17" s="78">
        <v>1</v>
      </c>
      <c r="AE17" s="78">
        <v>1</v>
      </c>
      <c r="AF17" s="78">
        <v>1</v>
      </c>
      <c r="AG17" s="78">
        <v>0</v>
      </c>
      <c r="AH17" s="78">
        <v>1</v>
      </c>
      <c r="AI17" s="78">
        <v>1</v>
      </c>
      <c r="AJ17" s="78">
        <v>1</v>
      </c>
      <c r="AK17" s="78">
        <v>1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80" t="s">
        <v>114</v>
      </c>
      <c r="BD17" s="80" t="s">
        <v>114</v>
      </c>
      <c r="BE17" s="86" t="s">
        <v>115</v>
      </c>
      <c r="BF17" s="80" t="s">
        <v>57</v>
      </c>
      <c r="BG17" s="80">
        <v>570</v>
      </c>
      <c r="BH17" s="80">
        <v>0</v>
      </c>
    </row>
    <row r="18" spans="1:60" ht="30" x14ac:dyDescent="0.25">
      <c r="A18" s="75" t="s">
        <v>116</v>
      </c>
      <c r="B18" s="84">
        <v>18</v>
      </c>
      <c r="C18" s="85">
        <v>4</v>
      </c>
      <c r="D18" s="85">
        <v>1</v>
      </c>
      <c r="E18" s="85">
        <v>1</v>
      </c>
      <c r="F18" s="77">
        <v>2</v>
      </c>
      <c r="G18" s="77">
        <v>1</v>
      </c>
      <c r="H18" s="77">
        <v>2</v>
      </c>
      <c r="I18" s="77">
        <v>0</v>
      </c>
      <c r="J18" s="77">
        <v>0</v>
      </c>
      <c r="K18" s="77">
        <v>0</v>
      </c>
      <c r="L18" s="77">
        <v>2</v>
      </c>
      <c r="M18" s="77">
        <v>0</v>
      </c>
      <c r="N18" s="77">
        <v>0</v>
      </c>
      <c r="O18" s="77">
        <v>1</v>
      </c>
      <c r="P18" s="77">
        <v>1</v>
      </c>
      <c r="Q18" s="77">
        <v>0</v>
      </c>
      <c r="R18" s="77">
        <v>1</v>
      </c>
      <c r="S18" s="77">
        <v>1</v>
      </c>
      <c r="T18" s="77">
        <v>0</v>
      </c>
      <c r="U18" s="77">
        <v>0</v>
      </c>
      <c r="V18" s="77">
        <v>2</v>
      </c>
      <c r="W18" s="77">
        <v>2</v>
      </c>
      <c r="X18" s="77">
        <v>1</v>
      </c>
      <c r="Y18" s="77">
        <v>1</v>
      </c>
      <c r="Z18" s="77">
        <v>0</v>
      </c>
      <c r="AA18" s="77">
        <v>0</v>
      </c>
      <c r="AB18" s="78">
        <v>2</v>
      </c>
      <c r="AC18" s="78">
        <v>1</v>
      </c>
      <c r="AD18" s="78">
        <v>1</v>
      </c>
      <c r="AE18" s="78">
        <v>0</v>
      </c>
      <c r="AF18" s="78">
        <v>1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1</v>
      </c>
      <c r="AS18" s="78">
        <v>1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80" t="s">
        <v>54</v>
      </c>
      <c r="BD18" s="80" t="s">
        <v>54</v>
      </c>
      <c r="BE18" s="86" t="s">
        <v>115</v>
      </c>
      <c r="BF18" s="80" t="s">
        <v>57</v>
      </c>
      <c r="BG18" s="80">
        <v>0</v>
      </c>
      <c r="BH18" s="80">
        <v>5800</v>
      </c>
    </row>
    <row r="19" spans="1:60" ht="18.75" x14ac:dyDescent="0.3">
      <c r="A19" s="87" t="s">
        <v>85</v>
      </c>
      <c r="B19" s="88">
        <f t="shared" ref="B19:R19" si="2">B20+B21+B22</f>
        <v>37</v>
      </c>
      <c r="C19" s="88">
        <f t="shared" si="2"/>
        <v>14</v>
      </c>
      <c r="D19" s="88">
        <f t="shared" si="2"/>
        <v>1</v>
      </c>
      <c r="E19" s="88">
        <f t="shared" si="2"/>
        <v>4</v>
      </c>
      <c r="F19" s="88">
        <f t="shared" si="2"/>
        <v>8</v>
      </c>
      <c r="G19" s="88">
        <f t="shared" si="2"/>
        <v>2</v>
      </c>
      <c r="H19" s="88">
        <f t="shared" si="2"/>
        <v>5</v>
      </c>
      <c r="I19" s="88">
        <f t="shared" si="2"/>
        <v>1</v>
      </c>
      <c r="J19" s="88">
        <f t="shared" si="2"/>
        <v>7</v>
      </c>
      <c r="K19" s="88">
        <f t="shared" si="2"/>
        <v>2</v>
      </c>
      <c r="L19" s="88">
        <f t="shared" si="2"/>
        <v>1</v>
      </c>
      <c r="M19" s="88">
        <f t="shared" si="2"/>
        <v>6</v>
      </c>
      <c r="N19" s="88">
        <f t="shared" si="2"/>
        <v>0</v>
      </c>
      <c r="O19" s="88">
        <f t="shared" si="2"/>
        <v>1</v>
      </c>
      <c r="P19" s="88">
        <f t="shared" si="2"/>
        <v>4</v>
      </c>
      <c r="Q19" s="88">
        <f t="shared" si="2"/>
        <v>0</v>
      </c>
      <c r="R19" s="88">
        <f t="shared" si="2"/>
        <v>0</v>
      </c>
      <c r="S19" s="88">
        <v>0</v>
      </c>
      <c r="T19" s="88">
        <v>0</v>
      </c>
      <c r="U19" s="88">
        <v>0</v>
      </c>
      <c r="V19" s="88">
        <f t="shared" ref="V19:BB19" si="3">V20+V21+V22</f>
        <v>5</v>
      </c>
      <c r="W19" s="88">
        <f t="shared" si="3"/>
        <v>5</v>
      </c>
      <c r="X19" s="88">
        <f t="shared" si="3"/>
        <v>2</v>
      </c>
      <c r="Y19" s="88">
        <f t="shared" si="3"/>
        <v>2</v>
      </c>
      <c r="Z19" s="88">
        <f t="shared" si="3"/>
        <v>0</v>
      </c>
      <c r="AA19" s="88">
        <f t="shared" si="3"/>
        <v>0</v>
      </c>
      <c r="AB19" s="88">
        <f t="shared" si="3"/>
        <v>5</v>
      </c>
      <c r="AC19" s="88">
        <f t="shared" si="3"/>
        <v>2</v>
      </c>
      <c r="AD19" s="88">
        <f t="shared" si="3"/>
        <v>3</v>
      </c>
      <c r="AE19" s="88">
        <f t="shared" si="3"/>
        <v>0</v>
      </c>
      <c r="AF19" s="88">
        <f t="shared" si="3"/>
        <v>0</v>
      </c>
      <c r="AG19" s="88">
        <f t="shared" si="3"/>
        <v>0</v>
      </c>
      <c r="AH19" s="88">
        <f t="shared" si="3"/>
        <v>0</v>
      </c>
      <c r="AI19" s="88">
        <f t="shared" si="3"/>
        <v>0</v>
      </c>
      <c r="AJ19" s="88">
        <f t="shared" si="3"/>
        <v>1</v>
      </c>
      <c r="AK19" s="88">
        <f t="shared" si="3"/>
        <v>1</v>
      </c>
      <c r="AL19" s="88">
        <f t="shared" si="3"/>
        <v>0</v>
      </c>
      <c r="AM19" s="88">
        <f t="shared" si="3"/>
        <v>0</v>
      </c>
      <c r="AN19" s="88">
        <f t="shared" si="3"/>
        <v>0</v>
      </c>
      <c r="AO19" s="88">
        <f t="shared" si="3"/>
        <v>0</v>
      </c>
      <c r="AP19" s="88">
        <f t="shared" si="3"/>
        <v>3</v>
      </c>
      <c r="AQ19" s="88">
        <f t="shared" si="3"/>
        <v>3</v>
      </c>
      <c r="AR19" s="88">
        <f t="shared" si="3"/>
        <v>2</v>
      </c>
      <c r="AS19" s="88">
        <f t="shared" si="3"/>
        <v>2</v>
      </c>
      <c r="AT19" s="88">
        <f t="shared" si="3"/>
        <v>0</v>
      </c>
      <c r="AU19" s="88">
        <f t="shared" si="3"/>
        <v>0</v>
      </c>
      <c r="AV19" s="88">
        <f t="shared" si="3"/>
        <v>0</v>
      </c>
      <c r="AW19" s="88">
        <f t="shared" si="3"/>
        <v>0</v>
      </c>
      <c r="AX19" s="88">
        <f t="shared" si="3"/>
        <v>0</v>
      </c>
      <c r="AY19" s="88">
        <f t="shared" si="3"/>
        <v>0</v>
      </c>
      <c r="AZ19" s="88">
        <f t="shared" si="3"/>
        <v>0</v>
      </c>
      <c r="BA19" s="88">
        <f t="shared" si="3"/>
        <v>0</v>
      </c>
      <c r="BB19" s="88">
        <f t="shared" si="3"/>
        <v>2</v>
      </c>
      <c r="BC19" s="69"/>
      <c r="BD19" s="69"/>
      <c r="BE19" s="69"/>
      <c r="BF19" s="69"/>
      <c r="BG19" s="69"/>
      <c r="BH19" s="69"/>
    </row>
    <row r="20" spans="1:60" ht="180" x14ac:dyDescent="0.25">
      <c r="A20" s="89" t="s">
        <v>117</v>
      </c>
      <c r="B20" s="90">
        <v>15</v>
      </c>
      <c r="C20" s="91">
        <v>6</v>
      </c>
      <c r="D20" s="91">
        <v>1</v>
      </c>
      <c r="E20" s="91">
        <v>1</v>
      </c>
      <c r="F20" s="91">
        <v>3</v>
      </c>
      <c r="G20" s="91">
        <v>2</v>
      </c>
      <c r="H20" s="91">
        <v>2</v>
      </c>
      <c r="I20" s="91">
        <v>0</v>
      </c>
      <c r="J20" s="91">
        <v>4</v>
      </c>
      <c r="K20" s="91">
        <v>0</v>
      </c>
      <c r="L20" s="91">
        <v>1</v>
      </c>
      <c r="M20" s="91">
        <v>2</v>
      </c>
      <c r="N20" s="91">
        <v>0</v>
      </c>
      <c r="O20" s="91">
        <v>1</v>
      </c>
      <c r="P20" s="91">
        <v>1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3</v>
      </c>
      <c r="W20" s="91">
        <v>3</v>
      </c>
      <c r="X20" s="91">
        <v>1</v>
      </c>
      <c r="Y20" s="91">
        <v>1</v>
      </c>
      <c r="Z20" s="91">
        <v>0</v>
      </c>
      <c r="AA20" s="91">
        <v>0</v>
      </c>
      <c r="AB20" s="92">
        <v>3</v>
      </c>
      <c r="AC20" s="92">
        <v>1</v>
      </c>
      <c r="AD20" s="92">
        <v>2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  <c r="AL20" s="92">
        <v>0</v>
      </c>
      <c r="AM20" s="92">
        <v>0</v>
      </c>
      <c r="AN20" s="92">
        <v>0</v>
      </c>
      <c r="AO20" s="92">
        <v>0</v>
      </c>
      <c r="AP20" s="92">
        <v>3</v>
      </c>
      <c r="AQ20" s="92">
        <v>3</v>
      </c>
      <c r="AR20" s="92">
        <v>1</v>
      </c>
      <c r="AS20" s="92">
        <v>1</v>
      </c>
      <c r="AT20" s="92">
        <v>0</v>
      </c>
      <c r="AU20" s="92">
        <v>0</v>
      </c>
      <c r="AV20" s="92">
        <v>0</v>
      </c>
      <c r="AW20" s="92">
        <v>0</v>
      </c>
      <c r="AX20" s="92">
        <v>0</v>
      </c>
      <c r="AY20" s="92">
        <v>0</v>
      </c>
      <c r="AZ20" s="92">
        <v>0</v>
      </c>
      <c r="BA20" s="92">
        <v>0</v>
      </c>
      <c r="BB20" s="92">
        <v>2</v>
      </c>
      <c r="BC20" s="93" t="s">
        <v>118</v>
      </c>
      <c r="BD20" s="94" t="s">
        <v>119</v>
      </c>
      <c r="BE20" s="79" t="s">
        <v>120</v>
      </c>
      <c r="BF20" s="80" t="s">
        <v>57</v>
      </c>
      <c r="BG20" s="80">
        <v>0</v>
      </c>
      <c r="BH20" s="80">
        <v>1566</v>
      </c>
    </row>
    <row r="21" spans="1:60" ht="150" x14ac:dyDescent="0.25">
      <c r="A21" s="89" t="s">
        <v>121</v>
      </c>
      <c r="B21" s="90">
        <v>11</v>
      </c>
      <c r="C21" s="91">
        <v>2</v>
      </c>
      <c r="D21" s="91">
        <v>0</v>
      </c>
      <c r="E21" s="91">
        <v>1</v>
      </c>
      <c r="F21" s="91">
        <v>1</v>
      </c>
      <c r="G21" s="91">
        <v>0</v>
      </c>
      <c r="H21" s="91">
        <v>0</v>
      </c>
      <c r="I21" s="91">
        <v>0</v>
      </c>
      <c r="J21" s="91">
        <v>2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2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1</v>
      </c>
      <c r="W21" s="91">
        <v>1</v>
      </c>
      <c r="X21" s="91">
        <v>0</v>
      </c>
      <c r="Y21" s="91">
        <v>0</v>
      </c>
      <c r="Z21" s="91">
        <v>0</v>
      </c>
      <c r="AA21" s="91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>
        <v>0</v>
      </c>
      <c r="AH21" s="92">
        <v>0</v>
      </c>
      <c r="AI21" s="92">
        <v>0</v>
      </c>
      <c r="AJ21" s="92">
        <v>0</v>
      </c>
      <c r="AK21" s="92">
        <v>0</v>
      </c>
      <c r="AL21" s="92">
        <v>0</v>
      </c>
      <c r="AM21" s="92">
        <v>0</v>
      </c>
      <c r="AN21" s="92">
        <v>0</v>
      </c>
      <c r="AO21" s="92">
        <v>0</v>
      </c>
      <c r="AP21" s="92">
        <v>0</v>
      </c>
      <c r="AQ21" s="92">
        <v>0</v>
      </c>
      <c r="AR21" s="92">
        <v>0</v>
      </c>
      <c r="AS21" s="92">
        <v>0</v>
      </c>
      <c r="AT21" s="92">
        <v>0</v>
      </c>
      <c r="AU21" s="92">
        <v>0</v>
      </c>
      <c r="AV21" s="92">
        <v>0</v>
      </c>
      <c r="AW21" s="92">
        <v>0</v>
      </c>
      <c r="AX21" s="92">
        <v>0</v>
      </c>
      <c r="AY21" s="92">
        <v>0</v>
      </c>
      <c r="AZ21" s="92">
        <v>0</v>
      </c>
      <c r="BA21" s="92">
        <v>0</v>
      </c>
      <c r="BB21" s="92">
        <v>0</v>
      </c>
      <c r="BC21" s="94" t="s">
        <v>122</v>
      </c>
      <c r="BD21" s="94" t="s">
        <v>122</v>
      </c>
      <c r="BE21" s="79" t="s">
        <v>123</v>
      </c>
      <c r="BF21" s="80" t="s">
        <v>54</v>
      </c>
      <c r="BG21" s="80">
        <v>0</v>
      </c>
      <c r="BH21" s="80">
        <v>0</v>
      </c>
    </row>
    <row r="22" spans="1:60" ht="24.6" customHeight="1" x14ac:dyDescent="0.25">
      <c r="A22" s="89" t="s">
        <v>124</v>
      </c>
      <c r="B22" s="90">
        <v>11</v>
      </c>
      <c r="C22" s="91">
        <v>6</v>
      </c>
      <c r="D22" s="91">
        <v>0</v>
      </c>
      <c r="E22" s="91">
        <v>2</v>
      </c>
      <c r="F22" s="91">
        <v>4</v>
      </c>
      <c r="G22" s="91">
        <v>0</v>
      </c>
      <c r="H22" s="91">
        <v>3</v>
      </c>
      <c r="I22" s="91">
        <v>1</v>
      </c>
      <c r="J22" s="91">
        <v>1</v>
      </c>
      <c r="K22" s="91">
        <v>2</v>
      </c>
      <c r="L22" s="91">
        <v>0</v>
      </c>
      <c r="M22" s="91">
        <v>4</v>
      </c>
      <c r="N22" s="91">
        <v>0</v>
      </c>
      <c r="O22" s="91">
        <v>0</v>
      </c>
      <c r="P22" s="91">
        <v>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1</v>
      </c>
      <c r="W22" s="91">
        <v>1</v>
      </c>
      <c r="X22" s="91">
        <v>1</v>
      </c>
      <c r="Y22" s="91">
        <v>1</v>
      </c>
      <c r="Z22" s="91">
        <v>0</v>
      </c>
      <c r="AA22" s="91">
        <v>0</v>
      </c>
      <c r="AB22" s="92">
        <v>2</v>
      </c>
      <c r="AC22" s="92">
        <v>1</v>
      </c>
      <c r="AD22" s="92">
        <v>1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1</v>
      </c>
      <c r="AK22" s="92">
        <v>1</v>
      </c>
      <c r="AL22" s="92">
        <v>0</v>
      </c>
      <c r="AM22" s="92">
        <v>0</v>
      </c>
      <c r="AN22" s="92">
        <v>0</v>
      </c>
      <c r="AO22" s="92">
        <v>0</v>
      </c>
      <c r="AP22" s="92">
        <v>0</v>
      </c>
      <c r="AQ22" s="92">
        <v>0</v>
      </c>
      <c r="AR22" s="92">
        <v>1</v>
      </c>
      <c r="AS22" s="92">
        <v>1</v>
      </c>
      <c r="AT22" s="92">
        <v>0</v>
      </c>
      <c r="AU22" s="92">
        <v>0</v>
      </c>
      <c r="AV22" s="92">
        <v>0</v>
      </c>
      <c r="AW22" s="92">
        <v>0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5" t="s">
        <v>125</v>
      </c>
      <c r="BD22" s="95" t="s">
        <v>125</v>
      </c>
      <c r="BE22" s="83" t="s">
        <v>126</v>
      </c>
      <c r="BF22" s="80" t="s">
        <v>57</v>
      </c>
      <c r="BG22" s="80">
        <v>0</v>
      </c>
      <c r="BH22" s="80">
        <v>0</v>
      </c>
    </row>
    <row r="23" spans="1:60" ht="18.75" x14ac:dyDescent="0.3">
      <c r="A23" s="87" t="s">
        <v>90</v>
      </c>
      <c r="B23" s="88">
        <f t="shared" ref="B23:AG23" si="4">B24+B25</f>
        <v>21</v>
      </c>
      <c r="C23" s="88">
        <f t="shared" si="4"/>
        <v>5</v>
      </c>
      <c r="D23" s="88">
        <f t="shared" si="4"/>
        <v>0</v>
      </c>
      <c r="E23" s="88">
        <f t="shared" si="4"/>
        <v>1</v>
      </c>
      <c r="F23" s="88">
        <f t="shared" si="4"/>
        <v>1</v>
      </c>
      <c r="G23" s="88">
        <f t="shared" si="4"/>
        <v>3</v>
      </c>
      <c r="H23" s="88">
        <f t="shared" si="4"/>
        <v>2</v>
      </c>
      <c r="I23" s="88">
        <f t="shared" si="4"/>
        <v>1</v>
      </c>
      <c r="J23" s="88">
        <f t="shared" si="4"/>
        <v>1</v>
      </c>
      <c r="K23" s="88">
        <f t="shared" si="4"/>
        <v>0</v>
      </c>
      <c r="L23" s="88">
        <f t="shared" si="4"/>
        <v>0</v>
      </c>
      <c r="M23" s="88">
        <f t="shared" si="4"/>
        <v>1</v>
      </c>
      <c r="N23" s="88">
        <f t="shared" si="4"/>
        <v>0</v>
      </c>
      <c r="O23" s="88">
        <f t="shared" si="4"/>
        <v>1</v>
      </c>
      <c r="P23" s="88">
        <f t="shared" si="4"/>
        <v>2</v>
      </c>
      <c r="Q23" s="88">
        <f t="shared" si="4"/>
        <v>0</v>
      </c>
      <c r="R23" s="88">
        <f t="shared" si="4"/>
        <v>0</v>
      </c>
      <c r="S23" s="88">
        <f t="shared" si="4"/>
        <v>0</v>
      </c>
      <c r="T23" s="88">
        <f t="shared" si="4"/>
        <v>0</v>
      </c>
      <c r="U23" s="88">
        <f t="shared" si="4"/>
        <v>0</v>
      </c>
      <c r="V23" s="88">
        <f t="shared" si="4"/>
        <v>0</v>
      </c>
      <c r="W23" s="88">
        <f t="shared" si="4"/>
        <v>0</v>
      </c>
      <c r="X23" s="88">
        <f t="shared" si="4"/>
        <v>0</v>
      </c>
      <c r="Y23" s="88">
        <f t="shared" si="4"/>
        <v>0</v>
      </c>
      <c r="Z23" s="88">
        <f t="shared" si="4"/>
        <v>0</v>
      </c>
      <c r="AA23" s="88">
        <f t="shared" si="4"/>
        <v>0</v>
      </c>
      <c r="AB23" s="88">
        <f t="shared" si="4"/>
        <v>1</v>
      </c>
      <c r="AC23" s="88">
        <f t="shared" si="4"/>
        <v>0</v>
      </c>
      <c r="AD23" s="88">
        <f t="shared" si="4"/>
        <v>1</v>
      </c>
      <c r="AE23" s="88">
        <f t="shared" si="4"/>
        <v>0</v>
      </c>
      <c r="AF23" s="88">
        <f t="shared" si="4"/>
        <v>0</v>
      </c>
      <c r="AG23" s="88">
        <f t="shared" si="4"/>
        <v>0</v>
      </c>
      <c r="AH23" s="88">
        <f t="shared" ref="AH23:BM23" si="5">AH24+AH25</f>
        <v>0</v>
      </c>
      <c r="AI23" s="88">
        <f t="shared" si="5"/>
        <v>0</v>
      </c>
      <c r="AJ23" s="88">
        <f t="shared" si="5"/>
        <v>0</v>
      </c>
      <c r="AK23" s="88">
        <f t="shared" si="5"/>
        <v>0</v>
      </c>
      <c r="AL23" s="88">
        <f t="shared" si="5"/>
        <v>0</v>
      </c>
      <c r="AM23" s="88">
        <f t="shared" si="5"/>
        <v>0</v>
      </c>
      <c r="AN23" s="88">
        <f t="shared" si="5"/>
        <v>0</v>
      </c>
      <c r="AO23" s="88">
        <f t="shared" si="5"/>
        <v>0</v>
      </c>
      <c r="AP23" s="88">
        <f t="shared" si="5"/>
        <v>0</v>
      </c>
      <c r="AQ23" s="88">
        <f t="shared" si="5"/>
        <v>0</v>
      </c>
      <c r="AR23" s="88">
        <f t="shared" si="5"/>
        <v>0</v>
      </c>
      <c r="AS23" s="88">
        <f t="shared" si="5"/>
        <v>0</v>
      </c>
      <c r="AT23" s="88">
        <f t="shared" si="5"/>
        <v>0</v>
      </c>
      <c r="AU23" s="88">
        <f t="shared" si="5"/>
        <v>0</v>
      </c>
      <c r="AV23" s="88">
        <f t="shared" si="5"/>
        <v>0</v>
      </c>
      <c r="AW23" s="88">
        <f t="shared" si="5"/>
        <v>0</v>
      </c>
      <c r="AX23" s="88">
        <f t="shared" si="5"/>
        <v>0</v>
      </c>
      <c r="AY23" s="88">
        <f t="shared" si="5"/>
        <v>0</v>
      </c>
      <c r="AZ23" s="88">
        <f t="shared" si="5"/>
        <v>0</v>
      </c>
      <c r="BA23" s="88">
        <f t="shared" si="5"/>
        <v>0</v>
      </c>
      <c r="BB23" s="88">
        <f t="shared" si="5"/>
        <v>0</v>
      </c>
      <c r="BC23" s="69"/>
      <c r="BD23" s="69"/>
      <c r="BE23" s="69"/>
      <c r="BF23" s="69"/>
      <c r="BG23" s="69"/>
      <c r="BH23" s="69"/>
    </row>
    <row r="24" spans="1:60" ht="120" x14ac:dyDescent="0.25">
      <c r="A24" s="89" t="s">
        <v>127</v>
      </c>
      <c r="B24" s="90">
        <v>11</v>
      </c>
      <c r="C24" s="91">
        <v>1</v>
      </c>
      <c r="D24" s="91">
        <v>0</v>
      </c>
      <c r="E24" s="91">
        <v>0</v>
      </c>
      <c r="F24" s="91">
        <v>1</v>
      </c>
      <c r="G24" s="91">
        <v>0</v>
      </c>
      <c r="H24" s="91">
        <v>0</v>
      </c>
      <c r="I24" s="38">
        <v>0</v>
      </c>
      <c r="J24" s="38">
        <v>1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9">
        <v>1</v>
      </c>
      <c r="AC24" s="39">
        <v>0</v>
      </c>
      <c r="AD24" s="39">
        <v>1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96" t="s">
        <v>128</v>
      </c>
      <c r="BD24" s="96" t="s">
        <v>128</v>
      </c>
      <c r="BE24" s="96" t="s">
        <v>128</v>
      </c>
      <c r="BF24" s="21" t="s">
        <v>57</v>
      </c>
      <c r="BG24" s="21">
        <v>0</v>
      </c>
      <c r="BH24" s="21">
        <v>0</v>
      </c>
    </row>
    <row r="25" spans="1:60" x14ac:dyDescent="0.25">
      <c r="A25" s="89" t="s">
        <v>129</v>
      </c>
      <c r="B25" s="90">
        <v>10</v>
      </c>
      <c r="C25" s="91">
        <v>4</v>
      </c>
      <c r="D25" s="91">
        <v>0</v>
      </c>
      <c r="E25" s="91">
        <v>1</v>
      </c>
      <c r="F25" s="91">
        <v>0</v>
      </c>
      <c r="G25" s="91">
        <v>3</v>
      </c>
      <c r="H25" s="91">
        <v>2</v>
      </c>
      <c r="I25" s="38">
        <v>1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</v>
      </c>
      <c r="P25" s="38">
        <v>2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21" t="s">
        <v>54</v>
      </c>
      <c r="BD25" s="21" t="s">
        <v>130</v>
      </c>
      <c r="BE25" s="21" t="s">
        <v>54</v>
      </c>
      <c r="BF25" s="21" t="s">
        <v>54</v>
      </c>
      <c r="BG25" s="21">
        <v>0</v>
      </c>
      <c r="BH25" s="21">
        <v>0</v>
      </c>
    </row>
    <row r="26" spans="1:60" ht="255.75" x14ac:dyDescent="0.3">
      <c r="A26" s="97" t="s">
        <v>93</v>
      </c>
      <c r="B26" s="88">
        <f t="shared" ref="B26:AG26" si="6">B23+B19+B10</f>
        <v>290</v>
      </c>
      <c r="C26" s="88">
        <f t="shared" si="6"/>
        <v>77</v>
      </c>
      <c r="D26" s="88">
        <f t="shared" si="6"/>
        <v>15</v>
      </c>
      <c r="E26" s="88">
        <f t="shared" si="6"/>
        <v>20</v>
      </c>
      <c r="F26" s="88">
        <f t="shared" si="6"/>
        <v>26</v>
      </c>
      <c r="G26" s="88">
        <f t="shared" si="6"/>
        <v>17</v>
      </c>
      <c r="H26" s="88">
        <f t="shared" si="6"/>
        <v>40</v>
      </c>
      <c r="I26" s="88">
        <f t="shared" si="6"/>
        <v>4</v>
      </c>
      <c r="J26" s="88">
        <f t="shared" si="6"/>
        <v>27</v>
      </c>
      <c r="K26" s="88">
        <f t="shared" si="6"/>
        <v>3</v>
      </c>
      <c r="L26" s="88">
        <f t="shared" si="6"/>
        <v>19</v>
      </c>
      <c r="M26" s="88">
        <f t="shared" si="6"/>
        <v>16</v>
      </c>
      <c r="N26" s="88">
        <f t="shared" si="6"/>
        <v>3</v>
      </c>
      <c r="O26" s="88">
        <f t="shared" si="6"/>
        <v>9</v>
      </c>
      <c r="P26" s="88">
        <f t="shared" si="6"/>
        <v>22</v>
      </c>
      <c r="Q26" s="88">
        <f t="shared" si="6"/>
        <v>1</v>
      </c>
      <c r="R26" s="88">
        <f t="shared" si="6"/>
        <v>3</v>
      </c>
      <c r="S26" s="88">
        <f t="shared" si="6"/>
        <v>2</v>
      </c>
      <c r="T26" s="88">
        <f t="shared" si="6"/>
        <v>11</v>
      </c>
      <c r="U26" s="88">
        <f t="shared" si="6"/>
        <v>11</v>
      </c>
      <c r="V26" s="88">
        <f t="shared" si="6"/>
        <v>16</v>
      </c>
      <c r="W26" s="88">
        <f t="shared" si="6"/>
        <v>16</v>
      </c>
      <c r="X26" s="88">
        <f t="shared" si="6"/>
        <v>6</v>
      </c>
      <c r="Y26" s="88">
        <f t="shared" si="6"/>
        <v>6</v>
      </c>
      <c r="Z26" s="88">
        <f t="shared" si="6"/>
        <v>0</v>
      </c>
      <c r="AA26" s="88">
        <f t="shared" si="6"/>
        <v>0</v>
      </c>
      <c r="AB26" s="88">
        <f t="shared" si="6"/>
        <v>38</v>
      </c>
      <c r="AC26" s="88">
        <f t="shared" si="6"/>
        <v>10</v>
      </c>
      <c r="AD26" s="88">
        <f t="shared" si="6"/>
        <v>23</v>
      </c>
      <c r="AE26" s="88">
        <f t="shared" si="6"/>
        <v>4</v>
      </c>
      <c r="AF26" s="88">
        <f t="shared" si="6"/>
        <v>10</v>
      </c>
      <c r="AG26" s="88">
        <f t="shared" si="6"/>
        <v>1</v>
      </c>
      <c r="AH26" s="88">
        <f t="shared" ref="AH26:BB26" si="7">AH23+AH19+AH10</f>
        <v>7</v>
      </c>
      <c r="AI26" s="88">
        <f t="shared" si="7"/>
        <v>7</v>
      </c>
      <c r="AJ26" s="88">
        <f t="shared" si="7"/>
        <v>5</v>
      </c>
      <c r="AK26" s="88">
        <f t="shared" si="7"/>
        <v>5</v>
      </c>
      <c r="AL26" s="88">
        <f t="shared" si="7"/>
        <v>2</v>
      </c>
      <c r="AM26" s="88">
        <f t="shared" si="7"/>
        <v>2</v>
      </c>
      <c r="AN26" s="88">
        <f t="shared" si="7"/>
        <v>0</v>
      </c>
      <c r="AO26" s="88">
        <f t="shared" si="7"/>
        <v>0</v>
      </c>
      <c r="AP26" s="88">
        <f t="shared" si="7"/>
        <v>15</v>
      </c>
      <c r="AQ26" s="88">
        <f t="shared" si="7"/>
        <v>15</v>
      </c>
      <c r="AR26" s="88">
        <f t="shared" si="7"/>
        <v>10</v>
      </c>
      <c r="AS26" s="88">
        <f t="shared" si="7"/>
        <v>10</v>
      </c>
      <c r="AT26" s="88">
        <f t="shared" si="7"/>
        <v>1</v>
      </c>
      <c r="AU26" s="88">
        <f t="shared" si="7"/>
        <v>1</v>
      </c>
      <c r="AV26" s="88">
        <f t="shared" si="7"/>
        <v>0</v>
      </c>
      <c r="AW26" s="88">
        <f t="shared" si="7"/>
        <v>0</v>
      </c>
      <c r="AX26" s="88">
        <f t="shared" si="7"/>
        <v>0</v>
      </c>
      <c r="AY26" s="88">
        <f t="shared" si="7"/>
        <v>0</v>
      </c>
      <c r="AZ26" s="88">
        <f t="shared" si="7"/>
        <v>1</v>
      </c>
      <c r="BA26" s="88" t="e">
        <f t="shared" si="7"/>
        <v>#VALUE!</v>
      </c>
      <c r="BB26" s="88">
        <f t="shared" si="7"/>
        <v>13</v>
      </c>
      <c r="BC26" s="98" t="s">
        <v>131</v>
      </c>
      <c r="BD26" s="98" t="s">
        <v>132</v>
      </c>
      <c r="BE26" s="98" t="s">
        <v>133</v>
      </c>
      <c r="BF26" s="69"/>
      <c r="BG26" s="69"/>
      <c r="BH26" s="69"/>
    </row>
    <row r="27" spans="1:60" x14ac:dyDescent="0.25">
      <c r="A27" s="44"/>
      <c r="B27" s="44"/>
      <c r="C27" s="44"/>
      <c r="D27" s="44"/>
      <c r="E27" s="44"/>
      <c r="F27" s="44"/>
      <c r="G27" s="44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</row>
    <row r="28" spans="1:60" x14ac:dyDescent="0.25">
      <c r="A28" s="99"/>
      <c r="B28" s="99"/>
      <c r="C28" s="99"/>
      <c r="D28" s="99"/>
      <c r="E28" s="99"/>
      <c r="F28" s="99"/>
      <c r="G28" s="99"/>
      <c r="H28" s="99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45" x14ac:dyDescent="0.25">
      <c r="A29" s="454" t="s">
        <v>94</v>
      </c>
      <c r="B29" s="454"/>
      <c r="C29" s="101"/>
      <c r="D29" s="101"/>
      <c r="E29" s="102" t="s">
        <v>134</v>
      </c>
      <c r="F29" s="102" t="s">
        <v>95</v>
      </c>
      <c r="G29" s="102" t="s">
        <v>95</v>
      </c>
      <c r="H29" s="102" t="s">
        <v>95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01"/>
      <c r="B30" s="101"/>
      <c r="C30" s="101"/>
      <c r="D30" s="101"/>
      <c r="E30" s="455" t="s">
        <v>96</v>
      </c>
      <c r="F30" s="455"/>
      <c r="G30" s="455"/>
      <c r="H30" s="45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456" t="s">
        <v>95</v>
      </c>
      <c r="B31" s="456"/>
      <c r="C31" s="456"/>
      <c r="D31" s="456"/>
      <c r="E31" s="456"/>
      <c r="F31" s="456"/>
      <c r="G31" s="456"/>
      <c r="H31" s="456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455" t="s">
        <v>135</v>
      </c>
      <c r="B32" s="455"/>
      <c r="C32" s="455"/>
      <c r="D32" s="455"/>
      <c r="E32" s="455"/>
      <c r="F32" s="455"/>
      <c r="G32" s="103"/>
      <c r="H32" s="103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04"/>
      <c r="B33" s="104"/>
      <c r="C33" s="104"/>
      <c r="D33" s="104"/>
      <c r="E33" s="104"/>
      <c r="F33" s="104"/>
      <c r="G33" s="104"/>
      <c r="H33" s="10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04"/>
      <c r="B34" s="104"/>
      <c r="C34" s="104"/>
      <c r="D34" s="104"/>
      <c r="E34" s="104"/>
      <c r="F34" s="104"/>
      <c r="G34" s="104"/>
      <c r="H34" s="10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04"/>
      <c r="B35" s="104"/>
      <c r="C35" s="104"/>
      <c r="D35" s="104"/>
      <c r="E35" s="104"/>
      <c r="F35" s="104"/>
      <c r="G35" s="104"/>
      <c r="H35" s="10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1"/>
      <c r="B36" s="1"/>
      <c r="C36" s="1"/>
      <c r="D36" s="1"/>
      <c r="E36" s="1"/>
      <c r="F36" s="1"/>
      <c r="G36" s="1"/>
      <c r="H36" s="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x14ac:dyDescent="0.25">
      <c r="A37" s="1"/>
      <c r="B37" s="1"/>
      <c r="C37" s="1"/>
      <c r="D37" s="1"/>
      <c r="E37" s="1"/>
      <c r="F37" s="1"/>
      <c r="G37" s="1"/>
      <c r="H37" s="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</sheetData>
  <mergeCells count="65">
    <mergeCell ref="A29:B29"/>
    <mergeCell ref="E30:H30"/>
    <mergeCell ref="A31:H31"/>
    <mergeCell ref="A32:F32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0200-000000000000}"/>
    <hyperlink ref="BD11" r:id="rId2" xr:uid="{00000000-0004-0000-0200-000001000000}"/>
    <hyperlink ref="BE11" r:id="rId3" xr:uid="{00000000-0004-0000-0200-000002000000}"/>
    <hyperlink ref="BC12" r:id="rId4" xr:uid="{00000000-0004-0000-0200-000003000000}"/>
    <hyperlink ref="BD12" r:id="rId5" xr:uid="{00000000-0004-0000-0200-000004000000}"/>
    <hyperlink ref="BE12" r:id="rId6" xr:uid="{00000000-0004-0000-0200-000005000000}"/>
    <hyperlink ref="BC13" r:id="rId7" xr:uid="{00000000-0004-0000-0200-000006000000}"/>
    <hyperlink ref="BD13" r:id="rId8" xr:uid="{00000000-0004-0000-0200-000007000000}"/>
    <hyperlink ref="BE13" r:id="rId9" xr:uid="{00000000-0004-0000-0200-000008000000}"/>
    <hyperlink ref="BC14" r:id="rId10" xr:uid="{00000000-0004-0000-0200-000009000000}"/>
    <hyperlink ref="BD14" r:id="rId11" xr:uid="{00000000-0004-0000-0200-00000A000000}"/>
    <hyperlink ref="BE14" r:id="rId12" xr:uid="{00000000-0004-0000-0200-00000B000000}"/>
    <hyperlink ref="BC15" r:id="rId13" xr:uid="{00000000-0004-0000-0200-00000C000000}"/>
    <hyperlink ref="BD15" r:id="rId14" xr:uid="{00000000-0004-0000-0200-00000D000000}"/>
    <hyperlink ref="BE15" r:id="rId15" xr:uid="{00000000-0004-0000-0200-00000E000000}"/>
    <hyperlink ref="BC16" r:id="rId16" xr:uid="{00000000-0004-0000-0200-00000F000000}"/>
    <hyperlink ref="BD16" r:id="rId17" xr:uid="{00000000-0004-0000-0200-000010000000}"/>
    <hyperlink ref="BE16" r:id="rId18" xr:uid="{00000000-0004-0000-0200-000011000000}"/>
    <hyperlink ref="BC20" r:id="rId19" xr:uid="{00000000-0004-0000-0200-000012000000}"/>
    <hyperlink ref="BD20" r:id="rId20" xr:uid="{00000000-0004-0000-0200-000013000000}"/>
    <hyperlink ref="BE20" r:id="rId21" xr:uid="{00000000-0004-0000-0200-000014000000}"/>
    <hyperlink ref="BC21" r:id="rId22" xr:uid="{00000000-0004-0000-0200-000015000000}"/>
    <hyperlink ref="BD21" r:id="rId23" xr:uid="{00000000-0004-0000-0200-000016000000}"/>
    <hyperlink ref="BE21" r:id="rId24" xr:uid="{00000000-0004-0000-0200-000017000000}"/>
    <hyperlink ref="BC22" r:id="rId25" xr:uid="{00000000-0004-0000-0200-000018000000}"/>
    <hyperlink ref="BD22" r:id="rId26" xr:uid="{00000000-0004-0000-0200-000019000000}"/>
    <hyperlink ref="BE22" r:id="rId27" xr:uid="{00000000-0004-0000-0200-00001A000000}"/>
    <hyperlink ref="BC24" r:id="rId28" xr:uid="{00000000-0004-0000-0200-00001B000000}"/>
    <hyperlink ref="BD24" r:id="rId29" xr:uid="{00000000-0004-0000-0200-00001C000000}"/>
    <hyperlink ref="BE24" r:id="rId30" xr:uid="{00000000-0004-0000-0200-00001D000000}"/>
    <hyperlink ref="BC26" r:id="rId31" xr:uid="{00000000-0004-0000-0200-00001E000000}"/>
    <hyperlink ref="BD26" r:id="rId32" xr:uid="{00000000-0004-0000-0200-00001F000000}"/>
    <hyperlink ref="BE26" r:id="rId33" xr:uid="{00000000-0004-0000-0200-000020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I37"/>
  <sheetViews>
    <sheetView topLeftCell="A7" workbookViewId="0">
      <pane xSplit="1" topLeftCell="B1" activePane="topRight" state="frozen"/>
      <selection pane="topRight" activeCell="A7" sqref="A7"/>
    </sheetView>
  </sheetViews>
  <sheetFormatPr defaultRowHeight="15" x14ac:dyDescent="0.25"/>
  <cols>
    <col min="1" max="1" width="36.42578125" customWidth="1"/>
    <col min="2" max="2" width="18.85546875" customWidth="1"/>
    <col min="3" max="10" width="12.5703125" bestFit="1"/>
    <col min="11" max="11" width="15.140625" customWidth="1"/>
    <col min="12" max="13" width="12.5703125" bestFit="1"/>
    <col min="14" max="14" width="13.140625" customWidth="1"/>
    <col min="15" max="15" width="12.5703125" bestFit="1"/>
    <col min="16" max="16" width="10.7109375" customWidth="1"/>
    <col min="17" max="18" width="12.5703125" bestFit="1"/>
    <col min="19" max="19" width="12" customWidth="1"/>
    <col min="20" max="27" width="12.5703125" bestFit="1"/>
    <col min="28" max="28" width="11" customWidth="1"/>
    <col min="29" max="32" width="12.5703125" bestFit="1"/>
    <col min="33" max="33" width="12.42578125" customWidth="1"/>
    <col min="34" max="53" width="12.5703125" bestFit="1"/>
    <col min="54" max="60" width="16.7109375" customWidth="1"/>
  </cols>
  <sheetData>
    <row r="1" spans="1:60" ht="25.9" customHeight="1" x14ac:dyDescent="0.25">
      <c r="A1" s="457" t="s">
        <v>136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2.15" customHeight="1" x14ac:dyDescent="0.25">
      <c r="A2" s="399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28.15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27.9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25.9" customHeight="1" x14ac:dyDescent="0.3">
      <c r="A10" s="105" t="s">
        <v>74</v>
      </c>
      <c r="B10" s="74">
        <f t="shared" ref="B10:AG10" si="0">B11+B12+B13+B14+B15+B16+B17+B18</f>
        <v>207</v>
      </c>
      <c r="C10" s="74">
        <f t="shared" si="0"/>
        <v>32</v>
      </c>
      <c r="D10" s="74">
        <f t="shared" si="0"/>
        <v>5</v>
      </c>
      <c r="E10" s="74">
        <f t="shared" si="0"/>
        <v>7</v>
      </c>
      <c r="F10" s="74">
        <f t="shared" si="0"/>
        <v>12</v>
      </c>
      <c r="G10" s="74">
        <f t="shared" si="0"/>
        <v>12</v>
      </c>
      <c r="H10" s="74">
        <f t="shared" si="0"/>
        <v>17</v>
      </c>
      <c r="I10" s="74">
        <f t="shared" si="0"/>
        <v>6</v>
      </c>
      <c r="J10" s="74">
        <f t="shared" si="0"/>
        <v>9</v>
      </c>
      <c r="K10" s="74">
        <f t="shared" si="0"/>
        <v>0</v>
      </c>
      <c r="L10" s="74">
        <f t="shared" si="0"/>
        <v>12</v>
      </c>
      <c r="M10" s="74">
        <f t="shared" si="0"/>
        <v>5</v>
      </c>
      <c r="N10" s="74">
        <f t="shared" si="0"/>
        <v>4</v>
      </c>
      <c r="O10" s="74">
        <f t="shared" si="0"/>
        <v>11</v>
      </c>
      <c r="P10" s="74">
        <f t="shared" si="0"/>
        <v>4</v>
      </c>
      <c r="Q10" s="74">
        <f t="shared" si="0"/>
        <v>1</v>
      </c>
      <c r="R10" s="74">
        <f t="shared" si="0"/>
        <v>14</v>
      </c>
      <c r="S10" s="74">
        <f t="shared" si="0"/>
        <v>1</v>
      </c>
      <c r="T10" s="74">
        <f t="shared" si="0"/>
        <v>0</v>
      </c>
      <c r="U10" s="74">
        <f t="shared" si="0"/>
        <v>0</v>
      </c>
      <c r="V10" s="74">
        <f t="shared" si="0"/>
        <v>5</v>
      </c>
      <c r="W10" s="74">
        <f t="shared" si="0"/>
        <v>5</v>
      </c>
      <c r="X10" s="74">
        <f t="shared" si="0"/>
        <v>5</v>
      </c>
      <c r="Y10" s="74">
        <f t="shared" si="0"/>
        <v>4</v>
      </c>
      <c r="Z10" s="74">
        <f t="shared" si="0"/>
        <v>0</v>
      </c>
      <c r="AA10" s="74">
        <f t="shared" si="0"/>
        <v>0</v>
      </c>
      <c r="AB10" s="74">
        <f t="shared" si="0"/>
        <v>20</v>
      </c>
      <c r="AC10" s="74">
        <f t="shared" si="0"/>
        <v>7</v>
      </c>
      <c r="AD10" s="74">
        <f t="shared" si="0"/>
        <v>7</v>
      </c>
      <c r="AE10" s="74">
        <f t="shared" si="0"/>
        <v>5</v>
      </c>
      <c r="AF10" s="74">
        <f t="shared" si="0"/>
        <v>12</v>
      </c>
      <c r="AG10" s="74">
        <f t="shared" si="0"/>
        <v>0</v>
      </c>
      <c r="AH10" s="74">
        <f t="shared" ref="AH10:BM10" si="1">AH11+AH12+AH13+AH14+AH15+AH16+AH17+AH18</f>
        <v>0</v>
      </c>
      <c r="AI10" s="74">
        <f t="shared" si="1"/>
        <v>0</v>
      </c>
      <c r="AJ10" s="74">
        <f t="shared" si="1"/>
        <v>3</v>
      </c>
      <c r="AK10" s="74">
        <f t="shared" si="1"/>
        <v>3</v>
      </c>
      <c r="AL10" s="74">
        <f t="shared" si="1"/>
        <v>2</v>
      </c>
      <c r="AM10" s="74">
        <f t="shared" si="1"/>
        <v>2</v>
      </c>
      <c r="AN10" s="74">
        <f t="shared" si="1"/>
        <v>0</v>
      </c>
      <c r="AO10" s="74">
        <f t="shared" si="1"/>
        <v>0</v>
      </c>
      <c r="AP10" s="74">
        <f t="shared" si="1"/>
        <v>0</v>
      </c>
      <c r="AQ10" s="74">
        <f t="shared" si="1"/>
        <v>0</v>
      </c>
      <c r="AR10" s="74">
        <f t="shared" si="1"/>
        <v>0</v>
      </c>
      <c r="AS10" s="74">
        <f t="shared" si="1"/>
        <v>0</v>
      </c>
      <c r="AT10" s="74">
        <f t="shared" si="1"/>
        <v>0</v>
      </c>
      <c r="AU10" s="74">
        <f t="shared" si="1"/>
        <v>0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0</v>
      </c>
      <c r="BA10" s="74">
        <f t="shared" si="1"/>
        <v>0</v>
      </c>
      <c r="BB10" s="74">
        <f t="shared" si="1"/>
        <v>0</v>
      </c>
      <c r="BC10" s="58"/>
      <c r="BD10" s="58"/>
      <c r="BE10" s="58"/>
      <c r="BF10" s="58"/>
      <c r="BG10" s="58"/>
      <c r="BH10" s="58"/>
    </row>
    <row r="11" spans="1:60" x14ac:dyDescent="0.25">
      <c r="A11" s="89" t="s">
        <v>137</v>
      </c>
      <c r="B11" s="76">
        <v>26</v>
      </c>
      <c r="C11" s="77">
        <v>4</v>
      </c>
      <c r="D11" s="77">
        <v>1</v>
      </c>
      <c r="E11" s="77">
        <v>1</v>
      </c>
      <c r="F11" s="77">
        <v>2</v>
      </c>
      <c r="G11" s="77">
        <v>1</v>
      </c>
      <c r="H11" s="77">
        <v>0</v>
      </c>
      <c r="I11" s="77">
        <v>0</v>
      </c>
      <c r="J11" s="77">
        <v>4</v>
      </c>
      <c r="K11" s="77">
        <v>0</v>
      </c>
      <c r="L11" s="77">
        <v>3</v>
      </c>
      <c r="M11" s="77">
        <v>0</v>
      </c>
      <c r="N11" s="77">
        <v>0</v>
      </c>
      <c r="O11" s="77">
        <v>2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1</v>
      </c>
      <c r="W11" s="77">
        <v>1</v>
      </c>
      <c r="X11" s="77">
        <v>0</v>
      </c>
      <c r="Y11" s="77">
        <v>0</v>
      </c>
      <c r="Z11" s="77">
        <v>0</v>
      </c>
      <c r="AA11" s="77">
        <v>0</v>
      </c>
      <c r="AB11" s="78">
        <v>3</v>
      </c>
      <c r="AC11" s="78">
        <v>1</v>
      </c>
      <c r="AD11" s="78">
        <v>1</v>
      </c>
      <c r="AE11" s="78">
        <v>0</v>
      </c>
      <c r="AF11" s="78">
        <v>1</v>
      </c>
      <c r="AG11" s="78">
        <v>0</v>
      </c>
      <c r="AH11" s="78">
        <v>0</v>
      </c>
      <c r="AI11" s="78">
        <v>0</v>
      </c>
      <c r="AJ11" s="78">
        <v>1</v>
      </c>
      <c r="AK11" s="78">
        <v>1</v>
      </c>
      <c r="AL11" s="78">
        <v>1</v>
      </c>
      <c r="AM11" s="78">
        <v>1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93" t="s">
        <v>138</v>
      </c>
      <c r="BD11" s="95" t="s">
        <v>138</v>
      </c>
      <c r="BE11" s="95" t="s">
        <v>138</v>
      </c>
      <c r="BF11" s="93" t="s">
        <v>138</v>
      </c>
      <c r="BG11" s="80">
        <v>1000</v>
      </c>
      <c r="BH11" s="80">
        <v>5300</v>
      </c>
    </row>
    <row r="12" spans="1:60" x14ac:dyDescent="0.25">
      <c r="A12" s="89" t="s">
        <v>139</v>
      </c>
      <c r="B12" s="76">
        <v>29</v>
      </c>
      <c r="C12" s="77">
        <v>3</v>
      </c>
      <c r="D12" s="77">
        <v>1</v>
      </c>
      <c r="E12" s="77">
        <v>1</v>
      </c>
      <c r="F12" s="77">
        <v>1</v>
      </c>
      <c r="G12" s="77">
        <v>1</v>
      </c>
      <c r="H12" s="77">
        <v>1</v>
      </c>
      <c r="I12" s="77">
        <v>1</v>
      </c>
      <c r="J12" s="77">
        <v>1</v>
      </c>
      <c r="K12" s="77">
        <v>0</v>
      </c>
      <c r="L12" s="77">
        <v>2</v>
      </c>
      <c r="M12" s="77">
        <v>1</v>
      </c>
      <c r="N12" s="77">
        <v>0</v>
      </c>
      <c r="O12" s="77">
        <v>0</v>
      </c>
      <c r="P12" s="77">
        <v>1</v>
      </c>
      <c r="Q12" s="77">
        <v>0</v>
      </c>
      <c r="R12" s="77">
        <v>1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8">
        <v>2</v>
      </c>
      <c r="AC12" s="78">
        <v>0</v>
      </c>
      <c r="AD12" s="78">
        <v>1</v>
      </c>
      <c r="AE12" s="78">
        <v>1</v>
      </c>
      <c r="AF12" s="78">
        <v>0</v>
      </c>
      <c r="AG12" s="78">
        <v>0</v>
      </c>
      <c r="AH12" s="78">
        <v>0</v>
      </c>
      <c r="AI12" s="78">
        <v>0</v>
      </c>
      <c r="AJ12" s="78">
        <v>1</v>
      </c>
      <c r="AK12" s="78">
        <v>1</v>
      </c>
      <c r="AL12" s="78">
        <v>1</v>
      </c>
      <c r="AM12" s="78">
        <v>1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93" t="s">
        <v>140</v>
      </c>
      <c r="BD12" s="93" t="s">
        <v>140</v>
      </c>
      <c r="BE12" s="93" t="s">
        <v>140</v>
      </c>
      <c r="BF12" s="93" t="s">
        <v>141</v>
      </c>
      <c r="BG12" s="80">
        <v>1000</v>
      </c>
      <c r="BH12" s="80">
        <v>5300</v>
      </c>
    </row>
    <row r="13" spans="1:60" x14ac:dyDescent="0.25">
      <c r="A13" s="89" t="s">
        <v>142</v>
      </c>
      <c r="B13" s="106">
        <v>11</v>
      </c>
      <c r="C13" s="82">
        <v>2</v>
      </c>
      <c r="D13" s="82">
        <v>0</v>
      </c>
      <c r="E13" s="82">
        <v>0</v>
      </c>
      <c r="F13" s="82">
        <v>0</v>
      </c>
      <c r="G13" s="82">
        <v>2</v>
      </c>
      <c r="H13" s="77">
        <v>1</v>
      </c>
      <c r="I13" s="77">
        <v>1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1</v>
      </c>
      <c r="P13" s="77">
        <v>1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0</v>
      </c>
      <c r="BC13" s="93" t="s">
        <v>143</v>
      </c>
      <c r="BD13" s="93" t="s">
        <v>144</v>
      </c>
      <c r="BE13" s="93" t="s">
        <v>144</v>
      </c>
      <c r="BF13" s="93" t="s">
        <v>54</v>
      </c>
      <c r="BG13" s="80">
        <v>0</v>
      </c>
      <c r="BH13" s="80">
        <v>0</v>
      </c>
    </row>
    <row r="14" spans="1:60" x14ac:dyDescent="0.25">
      <c r="A14" s="89" t="s">
        <v>145</v>
      </c>
      <c r="B14" s="84">
        <v>11</v>
      </c>
      <c r="C14" s="85">
        <v>3</v>
      </c>
      <c r="D14" s="85">
        <v>0</v>
      </c>
      <c r="E14" s="85">
        <v>2</v>
      </c>
      <c r="F14" s="85">
        <v>1</v>
      </c>
      <c r="G14" s="85">
        <v>0</v>
      </c>
      <c r="H14" s="77">
        <v>1</v>
      </c>
      <c r="I14" s="77">
        <v>2</v>
      </c>
      <c r="J14" s="77">
        <v>0</v>
      </c>
      <c r="K14" s="77">
        <v>0</v>
      </c>
      <c r="L14" s="77">
        <v>3</v>
      </c>
      <c r="M14" s="77">
        <v>0</v>
      </c>
      <c r="N14" s="77">
        <v>2</v>
      </c>
      <c r="O14" s="77">
        <v>0</v>
      </c>
      <c r="P14" s="77">
        <v>0</v>
      </c>
      <c r="Q14" s="77">
        <v>0</v>
      </c>
      <c r="R14" s="77">
        <v>1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8">
        <v>2</v>
      </c>
      <c r="AC14" s="78">
        <v>0</v>
      </c>
      <c r="AD14" s="78">
        <v>2</v>
      </c>
      <c r="AE14" s="78">
        <v>0</v>
      </c>
      <c r="AF14" s="78">
        <v>2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0</v>
      </c>
      <c r="AS14" s="78">
        <v>0</v>
      </c>
      <c r="AT14" s="78">
        <v>0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23" t="s">
        <v>146</v>
      </c>
      <c r="BD14" s="93" t="s">
        <v>146</v>
      </c>
      <c r="BE14" s="93" t="s">
        <v>146</v>
      </c>
      <c r="BF14" s="80" t="s">
        <v>57</v>
      </c>
      <c r="BG14" s="80">
        <v>0</v>
      </c>
      <c r="BH14" s="80">
        <v>0</v>
      </c>
    </row>
    <row r="15" spans="1:60" x14ac:dyDescent="0.25">
      <c r="A15" s="89" t="s">
        <v>147</v>
      </c>
      <c r="B15" s="81">
        <v>12</v>
      </c>
      <c r="C15" s="82">
        <v>1</v>
      </c>
      <c r="D15" s="82">
        <v>1</v>
      </c>
      <c r="E15" s="82">
        <v>0</v>
      </c>
      <c r="F15" s="82">
        <v>1</v>
      </c>
      <c r="G15" s="82">
        <v>0</v>
      </c>
      <c r="H15" s="77">
        <v>1</v>
      </c>
      <c r="I15" s="77">
        <v>0</v>
      </c>
      <c r="J15" s="77">
        <v>0</v>
      </c>
      <c r="K15" s="77">
        <v>0</v>
      </c>
      <c r="L15" s="77">
        <v>1</v>
      </c>
      <c r="M15" s="77">
        <v>0</v>
      </c>
      <c r="N15" s="77">
        <v>0</v>
      </c>
      <c r="O15" s="77">
        <v>1</v>
      </c>
      <c r="P15" s="77">
        <v>0</v>
      </c>
      <c r="Q15" s="77">
        <v>0</v>
      </c>
      <c r="R15" s="77">
        <v>3</v>
      </c>
      <c r="S15" s="77">
        <v>1</v>
      </c>
      <c r="T15" s="77">
        <v>0</v>
      </c>
      <c r="U15" s="77">
        <v>0</v>
      </c>
      <c r="V15" s="77">
        <v>1</v>
      </c>
      <c r="W15" s="77">
        <v>1</v>
      </c>
      <c r="X15" s="77">
        <v>1</v>
      </c>
      <c r="Y15" s="77">
        <v>1</v>
      </c>
      <c r="Z15" s="77">
        <v>0</v>
      </c>
      <c r="AA15" s="77">
        <v>0</v>
      </c>
      <c r="AB15" s="78">
        <v>3</v>
      </c>
      <c r="AC15" s="78">
        <v>1</v>
      </c>
      <c r="AD15" s="78">
        <v>0</v>
      </c>
      <c r="AE15" s="78">
        <v>2</v>
      </c>
      <c r="AF15" s="78">
        <v>1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/>
      <c r="BB15" s="78">
        <v>0</v>
      </c>
      <c r="BC15" s="107" t="s">
        <v>148</v>
      </c>
      <c r="BD15" s="93" t="s">
        <v>148</v>
      </c>
      <c r="BE15" s="80"/>
      <c r="BF15" s="80" t="s">
        <v>57</v>
      </c>
      <c r="BG15" s="80">
        <v>1000</v>
      </c>
      <c r="BH15" s="80">
        <v>5300</v>
      </c>
    </row>
    <row r="16" spans="1:60" x14ac:dyDescent="0.25">
      <c r="A16" s="89" t="s">
        <v>149</v>
      </c>
      <c r="B16" s="84">
        <v>10</v>
      </c>
      <c r="C16" s="85">
        <v>4</v>
      </c>
      <c r="D16" s="85">
        <v>1</v>
      </c>
      <c r="E16" s="85">
        <v>1</v>
      </c>
      <c r="F16" s="77">
        <v>3</v>
      </c>
      <c r="G16" s="77">
        <v>0</v>
      </c>
      <c r="H16" s="77">
        <v>2</v>
      </c>
      <c r="I16" s="77">
        <v>0</v>
      </c>
      <c r="J16" s="77">
        <v>2</v>
      </c>
      <c r="K16" s="77">
        <v>0</v>
      </c>
      <c r="L16" s="77">
        <v>2</v>
      </c>
      <c r="M16" s="77">
        <v>1</v>
      </c>
      <c r="N16" s="77">
        <v>0</v>
      </c>
      <c r="O16" s="77">
        <v>3</v>
      </c>
      <c r="P16" s="77">
        <v>0</v>
      </c>
      <c r="Q16" s="77">
        <v>0</v>
      </c>
      <c r="R16" s="77">
        <v>3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1</v>
      </c>
      <c r="Y16" s="77">
        <v>1</v>
      </c>
      <c r="Z16" s="77">
        <v>0</v>
      </c>
      <c r="AA16" s="77">
        <v>0</v>
      </c>
      <c r="AB16" s="78">
        <v>2</v>
      </c>
      <c r="AC16" s="78">
        <v>0</v>
      </c>
      <c r="AD16" s="78">
        <v>0</v>
      </c>
      <c r="AE16" s="78">
        <v>2</v>
      </c>
      <c r="AF16" s="78">
        <v>2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93" t="s">
        <v>150</v>
      </c>
      <c r="BD16" s="93" t="s">
        <v>150</v>
      </c>
      <c r="BE16" s="93" t="s">
        <v>150</v>
      </c>
      <c r="BF16" s="80" t="s">
        <v>151</v>
      </c>
      <c r="BG16" s="80">
        <v>0</v>
      </c>
      <c r="BH16" s="80">
        <v>7300</v>
      </c>
    </row>
    <row r="17" spans="1:61" x14ac:dyDescent="0.25">
      <c r="A17" s="89" t="s">
        <v>152</v>
      </c>
      <c r="B17" s="84">
        <v>84</v>
      </c>
      <c r="C17" s="85">
        <v>12</v>
      </c>
      <c r="D17" s="85">
        <v>1</v>
      </c>
      <c r="E17" s="85">
        <v>2</v>
      </c>
      <c r="F17" s="77">
        <v>4</v>
      </c>
      <c r="G17" s="77">
        <v>6</v>
      </c>
      <c r="H17" s="77">
        <v>8</v>
      </c>
      <c r="I17" s="77">
        <v>2</v>
      </c>
      <c r="J17" s="77">
        <v>2</v>
      </c>
      <c r="K17" s="77">
        <v>0</v>
      </c>
      <c r="L17" s="77">
        <v>1</v>
      </c>
      <c r="M17" s="77">
        <v>3</v>
      </c>
      <c r="N17" s="77">
        <v>2</v>
      </c>
      <c r="O17" s="77">
        <v>2</v>
      </c>
      <c r="P17" s="77">
        <v>1</v>
      </c>
      <c r="Q17" s="77">
        <v>1</v>
      </c>
      <c r="R17" s="77">
        <v>6</v>
      </c>
      <c r="S17" s="77">
        <v>0</v>
      </c>
      <c r="T17" s="77">
        <v>0</v>
      </c>
      <c r="U17" s="77">
        <v>0</v>
      </c>
      <c r="V17" s="77">
        <v>3</v>
      </c>
      <c r="W17" s="77">
        <v>3</v>
      </c>
      <c r="X17" s="77">
        <v>2</v>
      </c>
      <c r="Y17" s="77">
        <v>2</v>
      </c>
      <c r="Z17" s="77">
        <v>0</v>
      </c>
      <c r="AA17" s="77">
        <v>0</v>
      </c>
      <c r="AB17" s="78">
        <v>8</v>
      </c>
      <c r="AC17" s="78">
        <v>5</v>
      </c>
      <c r="AD17" s="78">
        <v>3</v>
      </c>
      <c r="AE17" s="78">
        <v>0</v>
      </c>
      <c r="AF17" s="78">
        <v>6</v>
      </c>
      <c r="AG17" s="78">
        <v>0</v>
      </c>
      <c r="AH17" s="78">
        <v>0</v>
      </c>
      <c r="AI17" s="78">
        <v>0</v>
      </c>
      <c r="AJ17" s="78">
        <v>1</v>
      </c>
      <c r="AK17" s="78">
        <v>1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93" t="s">
        <v>153</v>
      </c>
      <c r="BD17" s="93" t="s">
        <v>153</v>
      </c>
      <c r="BE17" s="93" t="s">
        <v>153</v>
      </c>
      <c r="BF17" s="80" t="s">
        <v>57</v>
      </c>
      <c r="BG17" s="80">
        <v>1000</v>
      </c>
      <c r="BH17" s="80">
        <v>5300</v>
      </c>
    </row>
    <row r="18" spans="1:61" x14ac:dyDescent="0.25">
      <c r="A18" s="89" t="s">
        <v>154</v>
      </c>
      <c r="B18" s="84">
        <v>24</v>
      </c>
      <c r="C18" s="85">
        <v>3</v>
      </c>
      <c r="D18" s="85">
        <v>0</v>
      </c>
      <c r="E18" s="85">
        <v>0</v>
      </c>
      <c r="F18" s="77">
        <v>0</v>
      </c>
      <c r="G18" s="77">
        <v>2</v>
      </c>
      <c r="H18" s="77">
        <v>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2</v>
      </c>
      <c r="P18" s="77">
        <v>1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1</v>
      </c>
      <c r="Y18" s="77">
        <v>0</v>
      </c>
      <c r="Z18" s="77">
        <v>0</v>
      </c>
      <c r="AA18" s="77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93" t="s">
        <v>155</v>
      </c>
      <c r="BD18" s="93" t="s">
        <v>155</v>
      </c>
      <c r="BE18" s="93" t="s">
        <v>155</v>
      </c>
      <c r="BF18" s="80" t="s">
        <v>54</v>
      </c>
      <c r="BG18" s="80">
        <v>0</v>
      </c>
      <c r="BH18" s="80">
        <v>0</v>
      </c>
    </row>
    <row r="19" spans="1:61" ht="18.75" x14ac:dyDescent="0.3">
      <c r="A19" s="108" t="s">
        <v>85</v>
      </c>
      <c r="B19" s="88">
        <f t="shared" ref="B19:AG19" si="2">B20+B22+B21</f>
        <v>47</v>
      </c>
      <c r="C19" s="88">
        <f t="shared" si="2"/>
        <v>8</v>
      </c>
      <c r="D19" s="88">
        <f t="shared" si="2"/>
        <v>0</v>
      </c>
      <c r="E19" s="88">
        <f t="shared" si="2"/>
        <v>4</v>
      </c>
      <c r="F19" s="88">
        <f t="shared" si="2"/>
        <v>3</v>
      </c>
      <c r="G19" s="88">
        <f t="shared" si="2"/>
        <v>1</v>
      </c>
      <c r="H19" s="88">
        <f t="shared" si="2"/>
        <v>3</v>
      </c>
      <c r="I19" s="88">
        <f t="shared" si="2"/>
        <v>0</v>
      </c>
      <c r="J19" s="88">
        <f t="shared" si="2"/>
        <v>5</v>
      </c>
      <c r="K19" s="88">
        <f t="shared" si="2"/>
        <v>0</v>
      </c>
      <c r="L19" s="88">
        <f t="shared" si="2"/>
        <v>1</v>
      </c>
      <c r="M19" s="88">
        <f t="shared" si="2"/>
        <v>6</v>
      </c>
      <c r="N19" s="88">
        <f t="shared" si="2"/>
        <v>0</v>
      </c>
      <c r="O19" s="88">
        <f t="shared" si="2"/>
        <v>2</v>
      </c>
      <c r="P19" s="88">
        <f t="shared" si="2"/>
        <v>0</v>
      </c>
      <c r="Q19" s="88">
        <f t="shared" si="2"/>
        <v>0</v>
      </c>
      <c r="R19" s="88">
        <f t="shared" si="2"/>
        <v>3</v>
      </c>
      <c r="S19" s="88">
        <f t="shared" si="2"/>
        <v>0</v>
      </c>
      <c r="T19" s="88">
        <f t="shared" si="2"/>
        <v>0</v>
      </c>
      <c r="U19" s="88">
        <f t="shared" si="2"/>
        <v>0</v>
      </c>
      <c r="V19" s="88">
        <f t="shared" si="2"/>
        <v>0</v>
      </c>
      <c r="W19" s="88">
        <f t="shared" si="2"/>
        <v>0</v>
      </c>
      <c r="X19" s="88">
        <f t="shared" si="2"/>
        <v>0</v>
      </c>
      <c r="Y19" s="88">
        <f t="shared" si="2"/>
        <v>0</v>
      </c>
      <c r="Z19" s="88">
        <f t="shared" si="2"/>
        <v>0</v>
      </c>
      <c r="AA19" s="88">
        <f t="shared" si="2"/>
        <v>0</v>
      </c>
      <c r="AB19" s="88">
        <f t="shared" si="2"/>
        <v>6</v>
      </c>
      <c r="AC19" s="88">
        <f t="shared" si="2"/>
        <v>0</v>
      </c>
      <c r="AD19" s="88">
        <f t="shared" si="2"/>
        <v>5</v>
      </c>
      <c r="AE19" s="88">
        <f t="shared" si="2"/>
        <v>1</v>
      </c>
      <c r="AF19" s="88">
        <f t="shared" si="2"/>
        <v>5</v>
      </c>
      <c r="AG19" s="88">
        <f t="shared" si="2"/>
        <v>0</v>
      </c>
      <c r="AH19" s="88">
        <f t="shared" ref="AH19:BM19" si="3">AH20+AH22+AH21</f>
        <v>0</v>
      </c>
      <c r="AI19" s="88">
        <f t="shared" si="3"/>
        <v>0</v>
      </c>
      <c r="AJ19" s="88">
        <f t="shared" si="3"/>
        <v>3</v>
      </c>
      <c r="AK19" s="88">
        <f t="shared" si="3"/>
        <v>0</v>
      </c>
      <c r="AL19" s="88">
        <f t="shared" si="3"/>
        <v>3</v>
      </c>
      <c r="AM19" s="88">
        <f t="shared" si="3"/>
        <v>0</v>
      </c>
      <c r="AN19" s="88">
        <f t="shared" si="3"/>
        <v>4</v>
      </c>
      <c r="AO19" s="88">
        <f t="shared" si="3"/>
        <v>0</v>
      </c>
      <c r="AP19" s="88">
        <f t="shared" si="3"/>
        <v>0</v>
      </c>
      <c r="AQ19" s="88">
        <f t="shared" si="3"/>
        <v>0</v>
      </c>
      <c r="AR19" s="88">
        <f t="shared" si="3"/>
        <v>0</v>
      </c>
      <c r="AS19" s="88">
        <f t="shared" si="3"/>
        <v>0</v>
      </c>
      <c r="AT19" s="88">
        <f t="shared" si="3"/>
        <v>0</v>
      </c>
      <c r="AU19" s="88">
        <f t="shared" si="3"/>
        <v>0</v>
      </c>
      <c r="AV19" s="88">
        <f t="shared" si="3"/>
        <v>0</v>
      </c>
      <c r="AW19" s="88">
        <f t="shared" si="3"/>
        <v>0</v>
      </c>
      <c r="AX19" s="88">
        <f t="shared" si="3"/>
        <v>0</v>
      </c>
      <c r="AY19" s="88">
        <f t="shared" si="3"/>
        <v>0</v>
      </c>
      <c r="AZ19" s="88">
        <f t="shared" si="3"/>
        <v>0</v>
      </c>
      <c r="BA19" s="88">
        <f t="shared" si="3"/>
        <v>0</v>
      </c>
      <c r="BB19" s="88">
        <f t="shared" si="3"/>
        <v>4</v>
      </c>
      <c r="BC19" s="69"/>
      <c r="BD19" s="69"/>
      <c r="BE19" s="69"/>
      <c r="BF19" s="69"/>
      <c r="BG19" s="69"/>
      <c r="BH19" s="69"/>
    </row>
    <row r="20" spans="1:61" x14ac:dyDescent="0.25">
      <c r="A20" s="109" t="s">
        <v>156</v>
      </c>
      <c r="B20" s="110">
        <v>4</v>
      </c>
      <c r="C20" s="111">
        <v>2</v>
      </c>
      <c r="D20" s="111">
        <v>0</v>
      </c>
      <c r="E20" s="111">
        <v>0</v>
      </c>
      <c r="F20" s="111">
        <v>1</v>
      </c>
      <c r="G20" s="111">
        <v>1</v>
      </c>
      <c r="H20" s="111">
        <v>1</v>
      </c>
      <c r="I20" s="111">
        <v>0</v>
      </c>
      <c r="J20" s="111">
        <v>1</v>
      </c>
      <c r="K20" s="111">
        <v>0</v>
      </c>
      <c r="L20" s="111">
        <v>1</v>
      </c>
      <c r="M20" s="111">
        <v>0</v>
      </c>
      <c r="N20" s="111">
        <v>0</v>
      </c>
      <c r="O20" s="111">
        <v>2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2">
        <v>1</v>
      </c>
      <c r="AC20" s="112">
        <v>0</v>
      </c>
      <c r="AD20" s="112">
        <v>0</v>
      </c>
      <c r="AE20" s="112">
        <v>1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1</v>
      </c>
      <c r="BC20" s="113" t="s">
        <v>157</v>
      </c>
      <c r="BD20" s="112"/>
      <c r="BE20" s="112"/>
      <c r="BF20" s="113" t="s">
        <v>57</v>
      </c>
      <c r="BG20" s="112">
        <v>0</v>
      </c>
      <c r="BH20" s="112">
        <v>0</v>
      </c>
      <c r="BI20" s="114"/>
    </row>
    <row r="21" spans="1:61" x14ac:dyDescent="0.25">
      <c r="A21" s="89" t="s">
        <v>158</v>
      </c>
      <c r="B21" s="90">
        <v>39</v>
      </c>
      <c r="C21" s="91">
        <v>6</v>
      </c>
      <c r="D21" s="91">
        <v>0</v>
      </c>
      <c r="E21" s="91">
        <v>4</v>
      </c>
      <c r="F21" s="91">
        <v>2</v>
      </c>
      <c r="G21" s="91">
        <v>0</v>
      </c>
      <c r="H21" s="91">
        <v>2</v>
      </c>
      <c r="I21" s="91">
        <v>0</v>
      </c>
      <c r="J21" s="91">
        <v>4</v>
      </c>
      <c r="K21" s="91">
        <v>0</v>
      </c>
      <c r="L21" s="91">
        <v>0</v>
      </c>
      <c r="M21" s="91">
        <v>6</v>
      </c>
      <c r="N21" s="91">
        <v>0</v>
      </c>
      <c r="O21" s="91">
        <v>0</v>
      </c>
      <c r="P21" s="91">
        <v>0</v>
      </c>
      <c r="Q21" s="91">
        <v>0</v>
      </c>
      <c r="R21" s="91">
        <v>3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2">
        <v>5</v>
      </c>
      <c r="AC21" s="92">
        <v>0</v>
      </c>
      <c r="AD21" s="92">
        <v>5</v>
      </c>
      <c r="AE21" s="92">
        <v>0</v>
      </c>
      <c r="AF21" s="92">
        <v>5</v>
      </c>
      <c r="AG21" s="92">
        <v>0</v>
      </c>
      <c r="AH21" s="92">
        <v>0</v>
      </c>
      <c r="AI21" s="92">
        <v>0</v>
      </c>
      <c r="AJ21" s="92">
        <v>3</v>
      </c>
      <c r="AK21" s="92">
        <v>0</v>
      </c>
      <c r="AL21" s="92">
        <v>3</v>
      </c>
      <c r="AM21" s="92">
        <v>0</v>
      </c>
      <c r="AN21" s="92">
        <v>4</v>
      </c>
      <c r="AO21" s="92">
        <v>0</v>
      </c>
      <c r="AP21" s="92">
        <v>0</v>
      </c>
      <c r="AQ21" s="92">
        <v>0</v>
      </c>
      <c r="AR21" s="92">
        <v>0</v>
      </c>
      <c r="AS21" s="92">
        <v>0</v>
      </c>
      <c r="AT21" s="92">
        <v>0</v>
      </c>
      <c r="AU21" s="92">
        <v>0</v>
      </c>
      <c r="AV21" s="92">
        <v>0</v>
      </c>
      <c r="AW21" s="92">
        <v>0</v>
      </c>
      <c r="AX21" s="92">
        <v>0</v>
      </c>
      <c r="AY21" s="92">
        <v>0</v>
      </c>
      <c r="AZ21" s="92">
        <v>0</v>
      </c>
      <c r="BA21" s="92">
        <v>0</v>
      </c>
      <c r="BB21" s="92">
        <v>3</v>
      </c>
      <c r="BC21" s="115" t="s">
        <v>159</v>
      </c>
      <c r="BD21" s="115" t="s">
        <v>159</v>
      </c>
      <c r="BE21" s="115" t="s">
        <v>159</v>
      </c>
      <c r="BF21" s="116" t="s">
        <v>57</v>
      </c>
      <c r="BG21" s="116">
        <v>0</v>
      </c>
      <c r="BH21" s="116">
        <v>0</v>
      </c>
    </row>
    <row r="22" spans="1:61" x14ac:dyDescent="0.25">
      <c r="A22" s="89" t="s">
        <v>160</v>
      </c>
      <c r="B22" s="90">
        <v>4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92">
        <v>0</v>
      </c>
      <c r="AO22" s="92">
        <v>0</v>
      </c>
      <c r="AP22" s="92">
        <v>0</v>
      </c>
      <c r="AQ22" s="92">
        <v>0</v>
      </c>
      <c r="AR22" s="92">
        <v>0</v>
      </c>
      <c r="AS22" s="92">
        <v>0</v>
      </c>
      <c r="AT22" s="92">
        <v>0</v>
      </c>
      <c r="AU22" s="92">
        <v>0</v>
      </c>
      <c r="AV22" s="92">
        <v>0</v>
      </c>
      <c r="AW22" s="92">
        <v>0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3" t="s">
        <v>161</v>
      </c>
      <c r="BD22" s="80"/>
      <c r="BE22" s="80"/>
      <c r="BF22" s="80" t="s">
        <v>141</v>
      </c>
      <c r="BG22" s="80">
        <v>0</v>
      </c>
      <c r="BH22" s="80">
        <v>0</v>
      </c>
    </row>
    <row r="23" spans="1:61" ht="18.75" x14ac:dyDescent="0.3">
      <c r="A23" s="108" t="s">
        <v>90</v>
      </c>
      <c r="B23" s="88">
        <f t="shared" ref="B23:S23" si="4">B24+B25</f>
        <v>23</v>
      </c>
      <c r="C23" s="88">
        <f t="shared" si="4"/>
        <v>3</v>
      </c>
      <c r="D23" s="88">
        <f t="shared" si="4"/>
        <v>1</v>
      </c>
      <c r="E23" s="88">
        <f t="shared" si="4"/>
        <v>0</v>
      </c>
      <c r="F23" s="88">
        <f t="shared" si="4"/>
        <v>2</v>
      </c>
      <c r="G23" s="88">
        <f t="shared" si="4"/>
        <v>0</v>
      </c>
      <c r="H23" s="88">
        <f t="shared" si="4"/>
        <v>3</v>
      </c>
      <c r="I23" s="88">
        <f t="shared" si="4"/>
        <v>0</v>
      </c>
      <c r="J23" s="88">
        <f t="shared" si="4"/>
        <v>0</v>
      </c>
      <c r="K23" s="88">
        <f t="shared" si="4"/>
        <v>0</v>
      </c>
      <c r="L23" s="88">
        <f t="shared" si="4"/>
        <v>1</v>
      </c>
      <c r="M23" s="88">
        <f t="shared" si="4"/>
        <v>1</v>
      </c>
      <c r="N23" s="88">
        <f t="shared" si="4"/>
        <v>0</v>
      </c>
      <c r="O23" s="88">
        <f t="shared" si="4"/>
        <v>1</v>
      </c>
      <c r="P23" s="88">
        <f t="shared" si="4"/>
        <v>1</v>
      </c>
      <c r="Q23" s="88">
        <f t="shared" si="4"/>
        <v>0</v>
      </c>
      <c r="R23" s="88">
        <f t="shared" si="4"/>
        <v>0</v>
      </c>
      <c r="S23" s="88">
        <f t="shared" si="4"/>
        <v>0</v>
      </c>
      <c r="T23" s="88"/>
      <c r="U23" s="88">
        <f t="shared" ref="U23:BB23" si="5">U24+U25</f>
        <v>0</v>
      </c>
      <c r="V23" s="88">
        <f t="shared" si="5"/>
        <v>0</v>
      </c>
      <c r="W23" s="88">
        <f t="shared" si="5"/>
        <v>0</v>
      </c>
      <c r="X23" s="88">
        <f t="shared" si="5"/>
        <v>1</v>
      </c>
      <c r="Y23" s="88">
        <f t="shared" si="5"/>
        <v>1</v>
      </c>
      <c r="Z23" s="88">
        <f t="shared" si="5"/>
        <v>0</v>
      </c>
      <c r="AA23" s="88">
        <f t="shared" si="5"/>
        <v>0</v>
      </c>
      <c r="AB23" s="88">
        <f t="shared" si="5"/>
        <v>2</v>
      </c>
      <c r="AC23" s="88">
        <f t="shared" si="5"/>
        <v>2</v>
      </c>
      <c r="AD23" s="88">
        <f t="shared" si="5"/>
        <v>0</v>
      </c>
      <c r="AE23" s="88">
        <f t="shared" si="5"/>
        <v>0</v>
      </c>
      <c r="AF23" s="88">
        <f t="shared" si="5"/>
        <v>0</v>
      </c>
      <c r="AG23" s="88">
        <f t="shared" si="5"/>
        <v>0</v>
      </c>
      <c r="AH23" s="88">
        <f t="shared" si="5"/>
        <v>0</v>
      </c>
      <c r="AI23" s="88">
        <f t="shared" si="5"/>
        <v>0</v>
      </c>
      <c r="AJ23" s="88">
        <f t="shared" si="5"/>
        <v>0</v>
      </c>
      <c r="AK23" s="88">
        <f t="shared" si="5"/>
        <v>0</v>
      </c>
      <c r="AL23" s="88">
        <f t="shared" si="5"/>
        <v>2</v>
      </c>
      <c r="AM23" s="88">
        <f t="shared" si="5"/>
        <v>2</v>
      </c>
      <c r="AN23" s="88">
        <f t="shared" si="5"/>
        <v>0</v>
      </c>
      <c r="AO23" s="88">
        <f t="shared" si="5"/>
        <v>0</v>
      </c>
      <c r="AP23" s="88">
        <f t="shared" si="5"/>
        <v>0</v>
      </c>
      <c r="AQ23" s="88">
        <f t="shared" si="5"/>
        <v>0</v>
      </c>
      <c r="AR23" s="88">
        <f t="shared" si="5"/>
        <v>0</v>
      </c>
      <c r="AS23" s="88">
        <f t="shared" si="5"/>
        <v>0</v>
      </c>
      <c r="AT23" s="88">
        <f t="shared" si="5"/>
        <v>0</v>
      </c>
      <c r="AU23" s="88">
        <f t="shared" si="5"/>
        <v>0</v>
      </c>
      <c r="AV23" s="88">
        <f t="shared" si="5"/>
        <v>0</v>
      </c>
      <c r="AW23" s="88">
        <f t="shared" si="5"/>
        <v>0</v>
      </c>
      <c r="AX23" s="88">
        <f t="shared" si="5"/>
        <v>0</v>
      </c>
      <c r="AY23" s="88">
        <f t="shared" si="5"/>
        <v>0</v>
      </c>
      <c r="AZ23" s="88">
        <f t="shared" si="5"/>
        <v>0</v>
      </c>
      <c r="BA23" s="88">
        <f t="shared" si="5"/>
        <v>0</v>
      </c>
      <c r="BB23" s="88">
        <f t="shared" si="5"/>
        <v>2</v>
      </c>
      <c r="BC23" s="69"/>
      <c r="BD23" s="69"/>
      <c r="BE23" s="69"/>
      <c r="BF23" s="69"/>
      <c r="BG23" s="69"/>
      <c r="BH23" s="69"/>
    </row>
    <row r="24" spans="1:61" x14ac:dyDescent="0.25">
      <c r="A24" s="89" t="s">
        <v>162</v>
      </c>
      <c r="B24" s="90">
        <v>10</v>
      </c>
      <c r="C24" s="91">
        <v>1</v>
      </c>
      <c r="D24" s="91">
        <v>0</v>
      </c>
      <c r="E24" s="91">
        <v>0</v>
      </c>
      <c r="F24" s="91">
        <v>0</v>
      </c>
      <c r="G24" s="91">
        <v>0</v>
      </c>
      <c r="H24" s="91">
        <v>1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1</v>
      </c>
      <c r="Q24" s="38">
        <v>0</v>
      </c>
      <c r="R24" s="38">
        <v>0</v>
      </c>
      <c r="S24" s="38">
        <v>0</v>
      </c>
      <c r="T24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/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23" t="s">
        <v>163</v>
      </c>
      <c r="BD24" s="23" t="s">
        <v>163</v>
      </c>
      <c r="BE24" s="23" t="s">
        <v>163</v>
      </c>
      <c r="BF24" s="21" t="s">
        <v>54</v>
      </c>
      <c r="BG24" s="21">
        <v>0</v>
      </c>
      <c r="BH24" s="21">
        <v>0</v>
      </c>
    </row>
    <row r="25" spans="1:61" x14ac:dyDescent="0.25">
      <c r="A25" s="89" t="s">
        <v>164</v>
      </c>
      <c r="B25" s="117">
        <v>13</v>
      </c>
      <c r="C25" s="118">
        <v>2</v>
      </c>
      <c r="D25" s="118">
        <v>1</v>
      </c>
      <c r="E25" s="118">
        <v>0</v>
      </c>
      <c r="F25" s="118">
        <v>2</v>
      </c>
      <c r="G25" s="118">
        <v>0</v>
      </c>
      <c r="H25" s="118">
        <v>2</v>
      </c>
      <c r="I25" s="119">
        <v>0</v>
      </c>
      <c r="J25" s="119">
        <v>0</v>
      </c>
      <c r="K25" s="119">
        <v>0</v>
      </c>
      <c r="L25" s="119">
        <v>1</v>
      </c>
      <c r="M25" s="119">
        <v>1</v>
      </c>
      <c r="N25" s="119">
        <v>0</v>
      </c>
      <c r="O25" s="119">
        <v>1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  <c r="U25" s="119">
        <v>0</v>
      </c>
      <c r="V25" s="119">
        <v>0</v>
      </c>
      <c r="W25" s="119">
        <v>0</v>
      </c>
      <c r="X25" s="119">
        <v>1</v>
      </c>
      <c r="Y25" s="119">
        <v>1</v>
      </c>
      <c r="Z25" s="119">
        <v>0</v>
      </c>
      <c r="AA25" s="119">
        <v>0</v>
      </c>
      <c r="AB25" s="120">
        <v>2</v>
      </c>
      <c r="AC25" s="120">
        <v>2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2</v>
      </c>
      <c r="AM25" s="120">
        <v>2</v>
      </c>
      <c r="AN25" s="120">
        <v>0</v>
      </c>
      <c r="AO25" s="120">
        <v>0</v>
      </c>
      <c r="AP25" s="120">
        <v>0</v>
      </c>
      <c r="AQ25" s="120">
        <v>0</v>
      </c>
      <c r="AR25" s="120">
        <v>0</v>
      </c>
      <c r="AS25" s="120">
        <v>0</v>
      </c>
      <c r="AT25" s="120">
        <v>0</v>
      </c>
      <c r="AU25" s="120">
        <v>0</v>
      </c>
      <c r="AV25" s="120">
        <v>0</v>
      </c>
      <c r="AW25" s="120">
        <v>0</v>
      </c>
      <c r="AX25" s="120">
        <v>0</v>
      </c>
      <c r="AY25" s="120">
        <v>0</v>
      </c>
      <c r="AZ25" s="120">
        <v>0</v>
      </c>
      <c r="BA25" s="120">
        <v>0</v>
      </c>
      <c r="BB25" s="120">
        <v>2</v>
      </c>
      <c r="BC25" s="121" t="s">
        <v>165</v>
      </c>
      <c r="BD25" s="122" t="s">
        <v>166</v>
      </c>
      <c r="BE25" s="121" t="s">
        <v>165</v>
      </c>
      <c r="BF25" s="123" t="s">
        <v>57</v>
      </c>
      <c r="BG25" s="124">
        <v>0</v>
      </c>
      <c r="BH25" s="124">
        <v>1300</v>
      </c>
    </row>
    <row r="26" spans="1:61" ht="18.75" x14ac:dyDescent="0.3">
      <c r="A26" s="125" t="s">
        <v>93</v>
      </c>
      <c r="B26" s="88">
        <f t="shared" ref="B26:AG26" si="6">B23+B19+B10</f>
        <v>277</v>
      </c>
      <c r="C26" s="88">
        <f t="shared" si="6"/>
        <v>43</v>
      </c>
      <c r="D26" s="88">
        <f t="shared" si="6"/>
        <v>6</v>
      </c>
      <c r="E26" s="88">
        <f t="shared" si="6"/>
        <v>11</v>
      </c>
      <c r="F26" s="88">
        <f t="shared" si="6"/>
        <v>17</v>
      </c>
      <c r="G26" s="88">
        <f t="shared" si="6"/>
        <v>13</v>
      </c>
      <c r="H26" s="88">
        <f t="shared" si="6"/>
        <v>23</v>
      </c>
      <c r="I26" s="88">
        <f t="shared" si="6"/>
        <v>6</v>
      </c>
      <c r="J26" s="88">
        <f t="shared" si="6"/>
        <v>14</v>
      </c>
      <c r="K26" s="88">
        <f t="shared" si="6"/>
        <v>0</v>
      </c>
      <c r="L26" s="88">
        <f t="shared" si="6"/>
        <v>14</v>
      </c>
      <c r="M26" s="88">
        <f t="shared" si="6"/>
        <v>12</v>
      </c>
      <c r="N26" s="88">
        <f t="shared" si="6"/>
        <v>4</v>
      </c>
      <c r="O26" s="88">
        <f t="shared" si="6"/>
        <v>14</v>
      </c>
      <c r="P26" s="88">
        <f t="shared" si="6"/>
        <v>5</v>
      </c>
      <c r="Q26" s="88">
        <f t="shared" si="6"/>
        <v>1</v>
      </c>
      <c r="R26" s="88">
        <f t="shared" si="6"/>
        <v>17</v>
      </c>
      <c r="S26" s="88">
        <f t="shared" si="6"/>
        <v>1</v>
      </c>
      <c r="T26" s="88">
        <f t="shared" si="6"/>
        <v>0</v>
      </c>
      <c r="U26" s="88">
        <f t="shared" si="6"/>
        <v>0</v>
      </c>
      <c r="V26" s="88">
        <f t="shared" si="6"/>
        <v>5</v>
      </c>
      <c r="W26" s="88">
        <f t="shared" si="6"/>
        <v>5</v>
      </c>
      <c r="X26" s="88">
        <f t="shared" si="6"/>
        <v>6</v>
      </c>
      <c r="Y26" s="88">
        <f t="shared" si="6"/>
        <v>5</v>
      </c>
      <c r="Z26" s="88">
        <f t="shared" si="6"/>
        <v>0</v>
      </c>
      <c r="AA26" s="88">
        <f t="shared" si="6"/>
        <v>0</v>
      </c>
      <c r="AB26" s="88">
        <f t="shared" si="6"/>
        <v>28</v>
      </c>
      <c r="AC26" s="88">
        <f t="shared" si="6"/>
        <v>9</v>
      </c>
      <c r="AD26" s="88">
        <f t="shared" si="6"/>
        <v>12</v>
      </c>
      <c r="AE26" s="88">
        <f t="shared" si="6"/>
        <v>6</v>
      </c>
      <c r="AF26" s="88">
        <f t="shared" si="6"/>
        <v>17</v>
      </c>
      <c r="AG26" s="88">
        <f t="shared" si="6"/>
        <v>0</v>
      </c>
      <c r="AH26" s="88">
        <f t="shared" ref="AH26:BB26" si="7">AH23+AH19+AH10</f>
        <v>0</v>
      </c>
      <c r="AI26" s="88">
        <f t="shared" si="7"/>
        <v>0</v>
      </c>
      <c r="AJ26" s="88">
        <f t="shared" si="7"/>
        <v>6</v>
      </c>
      <c r="AK26" s="88">
        <f t="shared" si="7"/>
        <v>3</v>
      </c>
      <c r="AL26" s="88">
        <f t="shared" si="7"/>
        <v>7</v>
      </c>
      <c r="AM26" s="88">
        <f t="shared" si="7"/>
        <v>4</v>
      </c>
      <c r="AN26" s="88">
        <f t="shared" si="7"/>
        <v>4</v>
      </c>
      <c r="AO26" s="88">
        <f t="shared" si="7"/>
        <v>0</v>
      </c>
      <c r="AP26" s="88">
        <f t="shared" si="7"/>
        <v>0</v>
      </c>
      <c r="AQ26" s="88">
        <f t="shared" si="7"/>
        <v>0</v>
      </c>
      <c r="AR26" s="88">
        <f t="shared" si="7"/>
        <v>0</v>
      </c>
      <c r="AS26" s="88">
        <f t="shared" si="7"/>
        <v>0</v>
      </c>
      <c r="AT26" s="88">
        <f t="shared" si="7"/>
        <v>0</v>
      </c>
      <c r="AU26" s="88">
        <f t="shared" si="7"/>
        <v>0</v>
      </c>
      <c r="AV26" s="88">
        <f t="shared" si="7"/>
        <v>0</v>
      </c>
      <c r="AW26" s="88">
        <f t="shared" si="7"/>
        <v>0</v>
      </c>
      <c r="AX26" s="88">
        <f t="shared" si="7"/>
        <v>0</v>
      </c>
      <c r="AY26" s="88">
        <f t="shared" si="7"/>
        <v>0</v>
      </c>
      <c r="AZ26" s="88">
        <f t="shared" si="7"/>
        <v>0</v>
      </c>
      <c r="BA26" s="88">
        <f t="shared" si="7"/>
        <v>0</v>
      </c>
      <c r="BB26" s="88">
        <f t="shared" si="7"/>
        <v>6</v>
      </c>
      <c r="BC26" s="69"/>
      <c r="BD26" s="69"/>
      <c r="BE26" s="69"/>
      <c r="BF26" s="69"/>
      <c r="BG26" s="69"/>
      <c r="BH26" s="69"/>
    </row>
    <row r="27" spans="1:61" x14ac:dyDescent="0.25">
      <c r="A27" s="44"/>
      <c r="B27" s="44"/>
      <c r="C27" s="44"/>
      <c r="D27" s="44"/>
      <c r="E27" s="44"/>
      <c r="F27" s="44"/>
      <c r="G27" s="44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</row>
    <row r="28" spans="1:61" x14ac:dyDescent="0.25">
      <c r="A28" s="99"/>
      <c r="B28" s="99"/>
      <c r="C28" s="99"/>
      <c r="D28" s="99"/>
      <c r="E28" s="99"/>
      <c r="F28" s="99"/>
      <c r="G28" s="99"/>
      <c r="H28" s="99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1" x14ac:dyDescent="0.25">
      <c r="A29" s="454" t="s">
        <v>94</v>
      </c>
      <c r="B29" s="454"/>
      <c r="C29" s="101"/>
      <c r="D29" s="101"/>
      <c r="E29" s="456" t="s">
        <v>167</v>
      </c>
      <c r="F29" s="456"/>
      <c r="G29" s="456"/>
      <c r="H29" s="45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1" x14ac:dyDescent="0.25">
      <c r="A30" s="101"/>
      <c r="B30" s="101"/>
      <c r="C30" s="101"/>
      <c r="D30" s="101"/>
      <c r="E30" s="455" t="s">
        <v>96</v>
      </c>
      <c r="F30" s="455"/>
      <c r="G30" s="455"/>
      <c r="H30" s="45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1" x14ac:dyDescent="0.25">
      <c r="A31" s="456" t="s">
        <v>168</v>
      </c>
      <c r="B31" s="456"/>
      <c r="C31" s="456"/>
      <c r="D31" s="456"/>
      <c r="E31" s="456"/>
      <c r="F31" s="456"/>
      <c r="G31" s="456"/>
      <c r="H31" s="456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1" x14ac:dyDescent="0.25">
      <c r="A32" s="455" t="s">
        <v>97</v>
      </c>
      <c r="B32" s="455"/>
      <c r="C32" s="455"/>
      <c r="D32" s="455"/>
      <c r="E32" s="455"/>
      <c r="F32" s="455"/>
      <c r="G32" s="103"/>
      <c r="H32" s="103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04"/>
      <c r="B33" s="104"/>
      <c r="C33" s="104"/>
      <c r="D33" s="104"/>
      <c r="E33" s="104"/>
      <c r="F33" s="104"/>
      <c r="G33" s="104"/>
      <c r="H33" s="10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04"/>
      <c r="B34" s="104"/>
      <c r="C34" s="104"/>
      <c r="D34" s="104"/>
      <c r="E34" s="104"/>
      <c r="F34" s="104"/>
      <c r="G34" s="104"/>
      <c r="H34" s="10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04"/>
      <c r="B35" s="104"/>
      <c r="C35" s="104"/>
      <c r="D35" s="104"/>
      <c r="E35" s="104"/>
      <c r="F35" s="104"/>
      <c r="G35" s="104"/>
      <c r="H35" s="10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1"/>
      <c r="B36" s="1"/>
      <c r="C36" s="1"/>
      <c r="D36" s="1"/>
      <c r="E36" s="1"/>
      <c r="F36" s="1"/>
      <c r="G36" s="1"/>
      <c r="H36" s="1"/>
    </row>
    <row r="37" spans="1:60" x14ac:dyDescent="0.25">
      <c r="A37" s="1"/>
      <c r="B37" s="1"/>
      <c r="C37" s="1"/>
      <c r="D37" s="1"/>
      <c r="E37" s="1"/>
      <c r="F37" s="1"/>
      <c r="G37" s="1"/>
      <c r="H37" s="1"/>
    </row>
  </sheetData>
  <sheetProtection autoFilter="0" pivotTables="0"/>
  <mergeCells count="66">
    <mergeCell ref="A29:B29"/>
    <mergeCell ref="E29:H29"/>
    <mergeCell ref="E30:H30"/>
    <mergeCell ref="A31:H31"/>
    <mergeCell ref="A32:F32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0300-000000000000}"/>
    <hyperlink ref="BD11" r:id="rId2" xr:uid="{00000000-0004-0000-0300-000001000000}"/>
    <hyperlink ref="BE11" r:id="rId3" xr:uid="{00000000-0004-0000-0300-000002000000}"/>
    <hyperlink ref="BF11" r:id="rId4" xr:uid="{00000000-0004-0000-0300-000003000000}"/>
    <hyperlink ref="BC12" r:id="rId5" xr:uid="{00000000-0004-0000-0300-000004000000}"/>
    <hyperlink ref="BD12" r:id="rId6" xr:uid="{00000000-0004-0000-0300-000005000000}"/>
    <hyperlink ref="BE12" r:id="rId7" xr:uid="{00000000-0004-0000-0300-000006000000}"/>
    <hyperlink ref="BC13" r:id="rId8" xr:uid="{00000000-0004-0000-0300-000007000000}"/>
    <hyperlink ref="BD13" r:id="rId9" xr:uid="{00000000-0004-0000-0300-000008000000}"/>
    <hyperlink ref="BE13" r:id="rId10" xr:uid="{00000000-0004-0000-0300-000009000000}"/>
    <hyperlink ref="BF13" r:id="rId11" xr:uid="{00000000-0004-0000-0300-00000A000000}"/>
    <hyperlink ref="BC14" r:id="rId12" xr:uid="{00000000-0004-0000-0300-00000B000000}"/>
    <hyperlink ref="BD14" r:id="rId13" xr:uid="{00000000-0004-0000-0300-00000C000000}"/>
    <hyperlink ref="BE14" r:id="rId14" xr:uid="{00000000-0004-0000-0300-00000D000000}"/>
    <hyperlink ref="BC15" r:id="rId15" xr:uid="{00000000-0004-0000-0300-00000E000000}"/>
    <hyperlink ref="BD15" r:id="rId16" xr:uid="{00000000-0004-0000-0300-00000F000000}"/>
    <hyperlink ref="BC16" r:id="rId17" xr:uid="{00000000-0004-0000-0300-000010000000}"/>
    <hyperlink ref="BD16" r:id="rId18" xr:uid="{00000000-0004-0000-0300-000011000000}"/>
    <hyperlink ref="BE16" r:id="rId19" xr:uid="{00000000-0004-0000-0300-000012000000}"/>
    <hyperlink ref="BC17" r:id="rId20" xr:uid="{00000000-0004-0000-0300-000013000000}"/>
    <hyperlink ref="BD17" r:id="rId21" xr:uid="{00000000-0004-0000-0300-000014000000}"/>
    <hyperlink ref="BE17" r:id="rId22" xr:uid="{00000000-0004-0000-0300-000015000000}"/>
    <hyperlink ref="BC18" r:id="rId23" xr:uid="{00000000-0004-0000-0300-000016000000}"/>
    <hyperlink ref="BD18" r:id="rId24" xr:uid="{00000000-0004-0000-0300-000017000000}"/>
    <hyperlink ref="BE18" r:id="rId25" xr:uid="{00000000-0004-0000-0300-000018000000}"/>
    <hyperlink ref="BC20" r:id="rId26" xr:uid="{00000000-0004-0000-0300-000019000000}"/>
    <hyperlink ref="BC21" r:id="rId27" xr:uid="{00000000-0004-0000-0300-00001A000000}"/>
    <hyperlink ref="BD21" r:id="rId28" xr:uid="{00000000-0004-0000-0300-00001B000000}"/>
    <hyperlink ref="BE21" r:id="rId29" xr:uid="{00000000-0004-0000-0300-00001C000000}"/>
    <hyperlink ref="BC22" r:id="rId30" xr:uid="{00000000-0004-0000-0300-00001D000000}"/>
    <hyperlink ref="BC24" r:id="rId31" xr:uid="{00000000-0004-0000-0300-00001E000000}"/>
    <hyperlink ref="BD24" r:id="rId32" xr:uid="{00000000-0004-0000-0300-00001F000000}"/>
    <hyperlink ref="BE24" r:id="rId33" xr:uid="{00000000-0004-0000-0300-000020000000}"/>
    <hyperlink ref="BC25" r:id="rId34" xr:uid="{00000000-0004-0000-0300-000021000000}"/>
    <hyperlink ref="BD25" r:id="rId35" xr:uid="{00000000-0004-0000-0300-000022000000}"/>
    <hyperlink ref="BE25" r:id="rId36" xr:uid="{00000000-0004-0000-0300-000023000000}"/>
  </hyperlinks>
  <pageMargins left="0.70078740157480324" right="0.70078740157480324" top="0.75196850393700776" bottom="0.75196850393700776" header="0.3" footer="0.3"/>
  <pageSetup paperSize="9" scale="17" firstPageNumber="214748364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1"/>
  <sheetViews>
    <sheetView showRowColHeaders="0" workbookViewId="0">
      <pane xSplit="1" topLeftCell="B1" activePane="topRight" state="frozen"/>
      <selection pane="topRight"/>
    </sheetView>
  </sheetViews>
  <sheetFormatPr defaultRowHeight="15" x14ac:dyDescent="0.25"/>
  <cols>
    <col min="1" max="1" width="35.7109375" style="1" customWidth="1"/>
    <col min="2" max="2" width="15.85546875" customWidth="1"/>
    <col min="3" max="53" width="12.5703125" bestFit="1"/>
    <col min="54" max="54" width="15.140625" customWidth="1"/>
    <col min="55" max="60" width="16.7109375" customWidth="1"/>
  </cols>
  <sheetData>
    <row r="1" spans="1:60" ht="24" customHeight="1" x14ac:dyDescent="0.25">
      <c r="A1" s="394" t="s">
        <v>169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2.15" customHeight="1" x14ac:dyDescent="0.25">
      <c r="A2" s="398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93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26" t="s">
        <v>74</v>
      </c>
      <c r="B10" s="74">
        <f t="shared" ref="B10:AG10" si="0">B11+B12+B13+B14+B15+B16+B17</f>
        <v>228</v>
      </c>
      <c r="C10" s="74">
        <f t="shared" si="0"/>
        <v>78</v>
      </c>
      <c r="D10" s="74">
        <f t="shared" si="0"/>
        <v>15</v>
      </c>
      <c r="E10" s="74">
        <f t="shared" si="0"/>
        <v>9</v>
      </c>
      <c r="F10" s="74">
        <f t="shared" si="0"/>
        <v>14</v>
      </c>
      <c r="G10" s="74">
        <f t="shared" si="0"/>
        <v>21</v>
      </c>
      <c r="H10" s="74">
        <f t="shared" si="0"/>
        <v>24</v>
      </c>
      <c r="I10" s="74">
        <f t="shared" si="0"/>
        <v>4</v>
      </c>
      <c r="J10" s="74">
        <f t="shared" si="0"/>
        <v>25</v>
      </c>
      <c r="K10" s="74">
        <f t="shared" si="0"/>
        <v>0</v>
      </c>
      <c r="L10" s="74">
        <f t="shared" si="0"/>
        <v>16</v>
      </c>
      <c r="M10" s="74">
        <f t="shared" si="0"/>
        <v>5</v>
      </c>
      <c r="N10" s="74">
        <f t="shared" si="0"/>
        <v>2</v>
      </c>
      <c r="O10" s="74">
        <f t="shared" si="0"/>
        <v>17</v>
      </c>
      <c r="P10" s="74">
        <f t="shared" si="0"/>
        <v>23</v>
      </c>
      <c r="Q10" s="74">
        <f t="shared" si="0"/>
        <v>4</v>
      </c>
      <c r="R10" s="74">
        <f t="shared" si="0"/>
        <v>5</v>
      </c>
      <c r="S10" s="74">
        <f t="shared" si="0"/>
        <v>0</v>
      </c>
      <c r="T10" s="74">
        <f t="shared" si="0"/>
        <v>2</v>
      </c>
      <c r="U10" s="74">
        <f t="shared" si="0"/>
        <v>2</v>
      </c>
      <c r="V10" s="74">
        <f t="shared" si="0"/>
        <v>5</v>
      </c>
      <c r="W10" s="74">
        <f t="shared" si="0"/>
        <v>5</v>
      </c>
      <c r="X10" s="74">
        <f t="shared" si="0"/>
        <v>9</v>
      </c>
      <c r="Y10" s="74">
        <f t="shared" si="0"/>
        <v>9</v>
      </c>
      <c r="Z10" s="74">
        <f t="shared" si="0"/>
        <v>1</v>
      </c>
      <c r="AA10" s="74">
        <f t="shared" si="0"/>
        <v>1</v>
      </c>
      <c r="AB10" s="74">
        <f t="shared" si="0"/>
        <v>21</v>
      </c>
      <c r="AC10" s="74">
        <f t="shared" si="0"/>
        <v>9</v>
      </c>
      <c r="AD10" s="74">
        <f t="shared" si="0"/>
        <v>11</v>
      </c>
      <c r="AE10" s="74">
        <f t="shared" si="0"/>
        <v>1</v>
      </c>
      <c r="AF10" s="74">
        <f t="shared" si="0"/>
        <v>4</v>
      </c>
      <c r="AG10" s="74">
        <f t="shared" si="0"/>
        <v>1</v>
      </c>
      <c r="AH10" s="74">
        <f t="shared" ref="AH10:BM10" si="1">AH11+AH12+AH13+AH14+AH15+AH16+AH17</f>
        <v>0</v>
      </c>
      <c r="AI10" s="74">
        <f t="shared" si="1"/>
        <v>0</v>
      </c>
      <c r="AJ10" s="74">
        <f t="shared" si="1"/>
        <v>4</v>
      </c>
      <c r="AK10" s="74">
        <f t="shared" si="1"/>
        <v>4</v>
      </c>
      <c r="AL10" s="74">
        <f t="shared" si="1"/>
        <v>8</v>
      </c>
      <c r="AM10" s="74">
        <f t="shared" si="1"/>
        <v>10</v>
      </c>
      <c r="AN10" s="74">
        <f t="shared" si="1"/>
        <v>1</v>
      </c>
      <c r="AO10" s="74">
        <f t="shared" si="1"/>
        <v>1</v>
      </c>
      <c r="AP10" s="74">
        <f t="shared" si="1"/>
        <v>10</v>
      </c>
      <c r="AQ10" s="74">
        <f t="shared" si="1"/>
        <v>10</v>
      </c>
      <c r="AR10" s="74">
        <f t="shared" si="1"/>
        <v>6</v>
      </c>
      <c r="AS10" s="74">
        <f t="shared" si="1"/>
        <v>6</v>
      </c>
      <c r="AT10" s="74">
        <f t="shared" si="1"/>
        <v>3</v>
      </c>
      <c r="AU10" s="74">
        <f t="shared" si="1"/>
        <v>3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0</v>
      </c>
      <c r="BA10" s="74" t="e">
        <f t="shared" si="1"/>
        <v>#VALUE!</v>
      </c>
      <c r="BB10" s="74">
        <f t="shared" si="1"/>
        <v>7</v>
      </c>
      <c r="BC10" s="58" t="s">
        <v>170</v>
      </c>
      <c r="BD10" s="58"/>
      <c r="BE10" s="58"/>
      <c r="BF10" s="58"/>
      <c r="BG10" s="58"/>
      <c r="BH10" s="58"/>
    </row>
    <row r="11" spans="1:60" x14ac:dyDescent="0.25">
      <c r="A11" s="89" t="s">
        <v>171</v>
      </c>
      <c r="B11" s="76">
        <v>42</v>
      </c>
      <c r="C11" s="77">
        <v>14</v>
      </c>
      <c r="D11" s="77">
        <v>4</v>
      </c>
      <c r="E11" s="77">
        <v>2</v>
      </c>
      <c r="F11" s="77">
        <v>2</v>
      </c>
      <c r="G11" s="77">
        <v>2</v>
      </c>
      <c r="H11" s="77">
        <v>9</v>
      </c>
      <c r="I11" s="77">
        <v>0</v>
      </c>
      <c r="J11" s="77">
        <v>4</v>
      </c>
      <c r="K11" s="77">
        <v>0</v>
      </c>
      <c r="L11" s="77">
        <v>4</v>
      </c>
      <c r="M11" s="77">
        <v>0</v>
      </c>
      <c r="N11" s="77">
        <v>0</v>
      </c>
      <c r="O11" s="77">
        <v>5</v>
      </c>
      <c r="P11" s="77">
        <v>5</v>
      </c>
      <c r="Q11" s="77">
        <v>1</v>
      </c>
      <c r="R11" s="77">
        <v>0</v>
      </c>
      <c r="S11" s="77">
        <v>0</v>
      </c>
      <c r="T11" s="77">
        <v>2</v>
      </c>
      <c r="U11" s="77">
        <v>2</v>
      </c>
      <c r="V11" s="77">
        <v>1</v>
      </c>
      <c r="W11" s="77">
        <v>1</v>
      </c>
      <c r="X11" s="77">
        <v>1</v>
      </c>
      <c r="Y11" s="77">
        <v>1</v>
      </c>
      <c r="Z11" s="77">
        <v>0</v>
      </c>
      <c r="AA11" s="77">
        <v>0</v>
      </c>
      <c r="AB11" s="78">
        <v>6</v>
      </c>
      <c r="AC11" s="78">
        <v>1</v>
      </c>
      <c r="AD11" s="78">
        <v>5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1</v>
      </c>
      <c r="AK11" s="78">
        <v>1</v>
      </c>
      <c r="AL11" s="78">
        <v>1</v>
      </c>
      <c r="AM11" s="78">
        <v>1</v>
      </c>
      <c r="AN11" s="78">
        <v>0</v>
      </c>
      <c r="AO11" s="78">
        <v>0</v>
      </c>
      <c r="AP11" s="78">
        <v>1</v>
      </c>
      <c r="AQ11" s="78">
        <v>1</v>
      </c>
      <c r="AR11" s="78">
        <v>1</v>
      </c>
      <c r="AS11" s="78">
        <v>1</v>
      </c>
      <c r="AT11" s="78">
        <v>1</v>
      </c>
      <c r="AU11" s="78">
        <v>1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6</v>
      </c>
      <c r="BC11" s="93" t="s">
        <v>172</v>
      </c>
      <c r="BD11" s="93" t="s">
        <v>172</v>
      </c>
      <c r="BE11" s="93" t="s">
        <v>172</v>
      </c>
      <c r="BF11" s="93" t="s">
        <v>172</v>
      </c>
      <c r="BG11" s="80">
        <v>0</v>
      </c>
      <c r="BH11" s="80">
        <v>0</v>
      </c>
    </row>
    <row r="12" spans="1:60" x14ac:dyDescent="0.25">
      <c r="A12" s="89" t="s">
        <v>173</v>
      </c>
      <c r="B12" s="76">
        <v>67</v>
      </c>
      <c r="C12" s="77">
        <v>18</v>
      </c>
      <c r="D12" s="77">
        <v>3</v>
      </c>
      <c r="E12" s="77">
        <v>3</v>
      </c>
      <c r="F12" s="77">
        <v>5</v>
      </c>
      <c r="G12" s="77">
        <v>4</v>
      </c>
      <c r="H12" s="77">
        <v>4</v>
      </c>
      <c r="I12" s="77">
        <v>2</v>
      </c>
      <c r="J12" s="77">
        <v>4</v>
      </c>
      <c r="K12" s="77">
        <v>0</v>
      </c>
      <c r="L12" s="77">
        <v>3</v>
      </c>
      <c r="M12" s="77">
        <v>1</v>
      </c>
      <c r="N12" s="77">
        <v>0</v>
      </c>
      <c r="O12" s="77">
        <v>4</v>
      </c>
      <c r="P12" s="77">
        <v>3</v>
      </c>
      <c r="Q12" s="77">
        <v>2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3</v>
      </c>
      <c r="Y12" s="77">
        <v>3</v>
      </c>
      <c r="Z12" s="77">
        <v>0</v>
      </c>
      <c r="AA12" s="77">
        <v>0</v>
      </c>
      <c r="AB12" s="78">
        <v>5</v>
      </c>
      <c r="AC12" s="78">
        <v>2</v>
      </c>
      <c r="AD12" s="78">
        <v>3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3</v>
      </c>
      <c r="AM12" s="78">
        <v>5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1</v>
      </c>
      <c r="AU12" s="78">
        <v>1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93" t="s">
        <v>174</v>
      </c>
      <c r="BD12" s="93" t="s">
        <v>174</v>
      </c>
      <c r="BE12" s="93" t="s">
        <v>174</v>
      </c>
      <c r="BF12" s="93" t="s">
        <v>174</v>
      </c>
      <c r="BG12" s="80">
        <v>220</v>
      </c>
      <c r="BH12" s="80">
        <v>2000</v>
      </c>
    </row>
    <row r="13" spans="1:60" ht="30" x14ac:dyDescent="0.25">
      <c r="A13" s="89" t="s">
        <v>175</v>
      </c>
      <c r="B13" s="127">
        <v>22</v>
      </c>
      <c r="C13" s="128">
        <v>6</v>
      </c>
      <c r="D13" s="128">
        <v>0</v>
      </c>
      <c r="E13" s="128">
        <v>1</v>
      </c>
      <c r="F13" s="128">
        <v>2</v>
      </c>
      <c r="G13" s="128">
        <v>1</v>
      </c>
      <c r="H13" s="128">
        <v>1</v>
      </c>
      <c r="I13" s="128">
        <v>0</v>
      </c>
      <c r="J13" s="128">
        <v>3</v>
      </c>
      <c r="K13" s="128">
        <v>0</v>
      </c>
      <c r="L13" s="128">
        <v>0</v>
      </c>
      <c r="M13" s="128">
        <v>1</v>
      </c>
      <c r="N13" s="128">
        <v>1</v>
      </c>
      <c r="O13" s="128">
        <v>0</v>
      </c>
      <c r="P13" s="128">
        <v>3</v>
      </c>
      <c r="Q13" s="128">
        <v>0</v>
      </c>
      <c r="R13" s="128">
        <v>1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1</v>
      </c>
      <c r="Y13" s="128">
        <v>1</v>
      </c>
      <c r="Z13" s="128">
        <v>0</v>
      </c>
      <c r="AA13" s="128">
        <v>0</v>
      </c>
      <c r="AB13" s="129">
        <v>1</v>
      </c>
      <c r="AC13" s="129">
        <v>0</v>
      </c>
      <c r="AD13" s="129">
        <v>1</v>
      </c>
      <c r="AE13" s="129">
        <v>0</v>
      </c>
      <c r="AF13" s="129">
        <v>0</v>
      </c>
      <c r="AG13" s="129">
        <v>0</v>
      </c>
      <c r="AH13" s="129">
        <v>0</v>
      </c>
      <c r="AI13" s="129">
        <v>0</v>
      </c>
      <c r="AJ13" s="129">
        <v>0</v>
      </c>
      <c r="AK13" s="129">
        <v>0</v>
      </c>
      <c r="AL13" s="129">
        <v>1</v>
      </c>
      <c r="AM13" s="129">
        <v>1</v>
      </c>
      <c r="AN13" s="129">
        <v>0</v>
      </c>
      <c r="AO13" s="129">
        <v>0</v>
      </c>
      <c r="AP13" s="129">
        <v>0</v>
      </c>
      <c r="AQ13" s="129">
        <v>0</v>
      </c>
      <c r="AR13" s="129">
        <v>0</v>
      </c>
      <c r="AS13" s="129">
        <v>0</v>
      </c>
      <c r="AT13" s="129">
        <v>0</v>
      </c>
      <c r="AU13" s="129">
        <v>0</v>
      </c>
      <c r="AV13" s="129">
        <v>0</v>
      </c>
      <c r="AW13" s="129">
        <v>0</v>
      </c>
      <c r="AX13" s="129">
        <v>0</v>
      </c>
      <c r="AY13" s="129">
        <v>0</v>
      </c>
      <c r="AZ13" s="129">
        <v>0</v>
      </c>
      <c r="BA13" s="129" t="s">
        <v>176</v>
      </c>
      <c r="BB13" s="129">
        <v>0</v>
      </c>
      <c r="BC13" s="130" t="s">
        <v>177</v>
      </c>
      <c r="BD13" s="131" t="s">
        <v>54</v>
      </c>
      <c r="BE13" s="131" t="s">
        <v>54</v>
      </c>
      <c r="BF13" s="131" t="s">
        <v>57</v>
      </c>
      <c r="BG13" s="132">
        <v>0</v>
      </c>
      <c r="BH13" s="132">
        <v>0</v>
      </c>
    </row>
    <row r="14" spans="1:60" x14ac:dyDescent="0.25">
      <c r="A14" s="89" t="s">
        <v>178</v>
      </c>
      <c r="B14" s="81">
        <v>20</v>
      </c>
      <c r="C14" s="81">
        <v>17</v>
      </c>
      <c r="D14" s="81">
        <v>0</v>
      </c>
      <c r="E14" s="81">
        <v>1</v>
      </c>
      <c r="F14" s="81">
        <v>1</v>
      </c>
      <c r="G14" s="81">
        <v>1</v>
      </c>
      <c r="H14" s="81">
        <v>2</v>
      </c>
      <c r="I14" s="81">
        <v>0</v>
      </c>
      <c r="J14" s="81">
        <v>2</v>
      </c>
      <c r="K14" s="81">
        <v>0</v>
      </c>
      <c r="L14" s="81">
        <v>0</v>
      </c>
      <c r="M14" s="81">
        <v>1</v>
      </c>
      <c r="N14" s="81">
        <v>0</v>
      </c>
      <c r="O14" s="81">
        <v>0</v>
      </c>
      <c r="P14" s="81">
        <v>1</v>
      </c>
      <c r="Q14" s="77">
        <v>0</v>
      </c>
      <c r="R14" s="77">
        <v>1</v>
      </c>
      <c r="S14" s="77">
        <v>0</v>
      </c>
      <c r="T14" s="77">
        <v>0</v>
      </c>
      <c r="U14" s="77">
        <v>0</v>
      </c>
      <c r="V14" s="77">
        <v>1</v>
      </c>
      <c r="W14" s="77">
        <v>1</v>
      </c>
      <c r="X14" s="77">
        <v>0</v>
      </c>
      <c r="Y14" s="77">
        <v>0</v>
      </c>
      <c r="Z14" s="77">
        <v>0</v>
      </c>
      <c r="AA14" s="77">
        <v>0</v>
      </c>
      <c r="AB14" s="78">
        <v>2</v>
      </c>
      <c r="AC14" s="78">
        <v>1</v>
      </c>
      <c r="AD14" s="78">
        <v>1</v>
      </c>
      <c r="AE14" s="78">
        <v>0</v>
      </c>
      <c r="AF14" s="78">
        <v>1</v>
      </c>
      <c r="AG14" s="78">
        <v>1</v>
      </c>
      <c r="AH14" s="78">
        <v>0</v>
      </c>
      <c r="AI14" s="78">
        <v>0</v>
      </c>
      <c r="AJ14" s="78">
        <v>1</v>
      </c>
      <c r="AK14" s="78">
        <v>1</v>
      </c>
      <c r="AL14" s="78">
        <v>0</v>
      </c>
      <c r="AM14" s="78">
        <v>0</v>
      </c>
      <c r="AN14" s="78">
        <v>0</v>
      </c>
      <c r="AO14" s="78">
        <v>0</v>
      </c>
      <c r="AP14" s="78">
        <v>2</v>
      </c>
      <c r="AQ14" s="78">
        <v>2</v>
      </c>
      <c r="AR14" s="78">
        <v>0</v>
      </c>
      <c r="AS14" s="78">
        <v>0</v>
      </c>
      <c r="AT14" s="78">
        <v>0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93" t="s">
        <v>179</v>
      </c>
      <c r="BD14" s="93" t="s">
        <v>179</v>
      </c>
      <c r="BE14" s="93" t="s">
        <v>180</v>
      </c>
      <c r="BF14" s="80" t="s">
        <v>57</v>
      </c>
      <c r="BG14" s="80">
        <v>0</v>
      </c>
      <c r="BH14" s="80">
        <v>0</v>
      </c>
    </row>
    <row r="15" spans="1:60" x14ac:dyDescent="0.25">
      <c r="A15" s="89" t="s">
        <v>181</v>
      </c>
      <c r="B15" s="81">
        <v>28</v>
      </c>
      <c r="C15" s="82">
        <v>7</v>
      </c>
      <c r="D15" s="82">
        <v>7</v>
      </c>
      <c r="E15" s="82">
        <v>0</v>
      </c>
      <c r="F15" s="82">
        <v>1</v>
      </c>
      <c r="G15" s="82">
        <v>6</v>
      </c>
      <c r="H15" s="77">
        <v>1</v>
      </c>
      <c r="I15" s="77">
        <v>0</v>
      </c>
      <c r="J15" s="77">
        <v>6</v>
      </c>
      <c r="K15" s="77">
        <v>0</v>
      </c>
      <c r="L15" s="77">
        <v>5</v>
      </c>
      <c r="M15" s="77">
        <v>1</v>
      </c>
      <c r="N15" s="77">
        <v>1</v>
      </c>
      <c r="O15" s="77">
        <v>3</v>
      </c>
      <c r="P15" s="77">
        <v>4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2</v>
      </c>
      <c r="W15" s="77">
        <v>2</v>
      </c>
      <c r="X15" s="77">
        <v>1</v>
      </c>
      <c r="Y15" s="77">
        <v>1</v>
      </c>
      <c r="Z15" s="77">
        <v>0</v>
      </c>
      <c r="AA15" s="77">
        <v>0</v>
      </c>
      <c r="AB15" s="78">
        <v>4</v>
      </c>
      <c r="AC15" s="78">
        <v>3</v>
      </c>
      <c r="AD15" s="78">
        <v>0</v>
      </c>
      <c r="AE15" s="78">
        <v>1</v>
      </c>
      <c r="AF15" s="78">
        <v>2</v>
      </c>
      <c r="AG15" s="78">
        <v>0</v>
      </c>
      <c r="AH15" s="78">
        <v>0</v>
      </c>
      <c r="AI15" s="78">
        <v>0</v>
      </c>
      <c r="AJ15" s="78">
        <v>2</v>
      </c>
      <c r="AK15" s="78">
        <v>2</v>
      </c>
      <c r="AL15" s="78">
        <v>2</v>
      </c>
      <c r="AM15" s="78">
        <v>2</v>
      </c>
      <c r="AN15" s="78">
        <v>0</v>
      </c>
      <c r="AO15" s="78">
        <v>0</v>
      </c>
      <c r="AP15" s="78">
        <v>4</v>
      </c>
      <c r="AQ15" s="78">
        <v>4</v>
      </c>
      <c r="AR15" s="78">
        <v>4</v>
      </c>
      <c r="AS15" s="78">
        <v>4</v>
      </c>
      <c r="AT15" s="78">
        <v>1</v>
      </c>
      <c r="AU15" s="78">
        <v>1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93" t="s">
        <v>182</v>
      </c>
      <c r="BD15" s="80"/>
      <c r="BE15" s="93" t="s">
        <v>182</v>
      </c>
      <c r="BF15" s="80" t="s">
        <v>57</v>
      </c>
      <c r="BG15" s="80">
        <v>0</v>
      </c>
      <c r="BH15" s="80">
        <v>6000</v>
      </c>
    </row>
    <row r="16" spans="1:60" x14ac:dyDescent="0.25">
      <c r="A16" s="89" t="s">
        <v>183</v>
      </c>
      <c r="B16" s="133">
        <v>18</v>
      </c>
      <c r="C16" s="134">
        <v>4</v>
      </c>
      <c r="D16" s="134">
        <v>0</v>
      </c>
      <c r="E16" s="134">
        <v>1</v>
      </c>
      <c r="F16" s="135">
        <v>0</v>
      </c>
      <c r="G16" s="135">
        <v>2</v>
      </c>
      <c r="H16" s="135">
        <v>0</v>
      </c>
      <c r="I16" s="135">
        <v>2</v>
      </c>
      <c r="J16" s="135">
        <v>1</v>
      </c>
      <c r="K16" s="135">
        <v>0</v>
      </c>
      <c r="L16" s="77">
        <v>0</v>
      </c>
      <c r="M16" s="77">
        <v>0</v>
      </c>
      <c r="N16" s="77">
        <v>0</v>
      </c>
      <c r="O16" s="77">
        <v>3</v>
      </c>
      <c r="P16" s="77">
        <v>1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80" t="s">
        <v>114</v>
      </c>
      <c r="BD16" s="80" t="s">
        <v>114</v>
      </c>
      <c r="BE16" s="80" t="s">
        <v>114</v>
      </c>
      <c r="BF16" s="80" t="s">
        <v>114</v>
      </c>
      <c r="BG16" s="80" t="s">
        <v>114</v>
      </c>
      <c r="BH16" s="80" t="s">
        <v>114</v>
      </c>
    </row>
    <row r="17" spans="1:60" x14ac:dyDescent="0.25">
      <c r="A17" s="89" t="s">
        <v>184</v>
      </c>
      <c r="B17" s="84">
        <v>31</v>
      </c>
      <c r="C17" s="85">
        <v>12</v>
      </c>
      <c r="D17" s="85">
        <v>1</v>
      </c>
      <c r="E17" s="85">
        <v>1</v>
      </c>
      <c r="F17" s="77">
        <v>3</v>
      </c>
      <c r="G17" s="77">
        <v>5</v>
      </c>
      <c r="H17" s="77">
        <v>7</v>
      </c>
      <c r="I17" s="77">
        <v>0</v>
      </c>
      <c r="J17" s="77">
        <v>5</v>
      </c>
      <c r="K17" s="77">
        <v>0</v>
      </c>
      <c r="L17" s="77">
        <v>4</v>
      </c>
      <c r="M17" s="77">
        <v>1</v>
      </c>
      <c r="N17" s="77">
        <v>0</v>
      </c>
      <c r="O17" s="77">
        <v>2</v>
      </c>
      <c r="P17" s="77">
        <v>6</v>
      </c>
      <c r="Q17" s="77">
        <v>1</v>
      </c>
      <c r="R17" s="77">
        <v>3</v>
      </c>
      <c r="S17" s="77">
        <v>0</v>
      </c>
      <c r="T17" s="77">
        <v>0</v>
      </c>
      <c r="U17" s="77">
        <v>0</v>
      </c>
      <c r="V17" s="77">
        <v>1</v>
      </c>
      <c r="W17" s="77">
        <v>1</v>
      </c>
      <c r="X17" s="77">
        <v>3</v>
      </c>
      <c r="Y17" s="77">
        <v>3</v>
      </c>
      <c r="Z17" s="77">
        <v>1</v>
      </c>
      <c r="AA17" s="77">
        <v>1</v>
      </c>
      <c r="AB17" s="78">
        <v>3</v>
      </c>
      <c r="AC17" s="78">
        <v>2</v>
      </c>
      <c r="AD17" s="78">
        <v>1</v>
      </c>
      <c r="AE17" s="78">
        <v>0</v>
      </c>
      <c r="AF17" s="78">
        <v>1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1</v>
      </c>
      <c r="AM17" s="78">
        <v>1</v>
      </c>
      <c r="AN17" s="78">
        <v>1</v>
      </c>
      <c r="AO17" s="78">
        <v>1</v>
      </c>
      <c r="AP17" s="78">
        <v>3</v>
      </c>
      <c r="AQ17" s="78">
        <v>3</v>
      </c>
      <c r="AR17" s="78">
        <v>1</v>
      </c>
      <c r="AS17" s="78">
        <v>1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1</v>
      </c>
      <c r="BC17" s="95" t="s">
        <v>185</v>
      </c>
      <c r="BD17" s="95" t="s">
        <v>185</v>
      </c>
      <c r="BE17" s="95" t="s">
        <v>186</v>
      </c>
      <c r="BF17" s="95" t="s">
        <v>187</v>
      </c>
      <c r="BG17" s="80">
        <v>300</v>
      </c>
      <c r="BH17" s="80" t="s">
        <v>188</v>
      </c>
    </row>
    <row r="18" spans="1:60" ht="18.75" x14ac:dyDescent="0.3">
      <c r="A18" s="136" t="s">
        <v>85</v>
      </c>
      <c r="B18" s="43">
        <f t="shared" ref="B18:AG18" si="2">B19</f>
        <v>92</v>
      </c>
      <c r="C18" s="43">
        <f t="shared" si="2"/>
        <v>37</v>
      </c>
      <c r="D18" s="43">
        <f t="shared" si="2"/>
        <v>3</v>
      </c>
      <c r="E18" s="43">
        <f t="shared" si="2"/>
        <v>1</v>
      </c>
      <c r="F18" s="43">
        <f t="shared" si="2"/>
        <v>3</v>
      </c>
      <c r="G18" s="43">
        <f t="shared" si="2"/>
        <v>12</v>
      </c>
      <c r="H18" s="43">
        <f t="shared" si="2"/>
        <v>9</v>
      </c>
      <c r="I18" s="43">
        <f t="shared" si="2"/>
        <v>4</v>
      </c>
      <c r="J18" s="43">
        <f t="shared" si="2"/>
        <v>14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11</v>
      </c>
      <c r="P18" s="43">
        <f t="shared" si="2"/>
        <v>15</v>
      </c>
      <c r="Q18" s="43">
        <f t="shared" si="2"/>
        <v>2</v>
      </c>
      <c r="R18" s="43">
        <f t="shared" si="2"/>
        <v>0</v>
      </c>
      <c r="S18" s="43">
        <f t="shared" si="2"/>
        <v>0</v>
      </c>
      <c r="T18" s="43">
        <f t="shared" si="2"/>
        <v>4</v>
      </c>
      <c r="U18" s="43">
        <f t="shared" si="2"/>
        <v>12</v>
      </c>
      <c r="V18" s="43">
        <f t="shared" si="2"/>
        <v>10</v>
      </c>
      <c r="W18" s="43">
        <f t="shared" si="2"/>
        <v>11</v>
      </c>
      <c r="X18" s="43">
        <f t="shared" si="2"/>
        <v>3</v>
      </c>
      <c r="Y18" s="43">
        <f t="shared" si="2"/>
        <v>3</v>
      </c>
      <c r="Z18" s="43">
        <f t="shared" si="2"/>
        <v>7</v>
      </c>
      <c r="AA18" s="43">
        <f t="shared" si="2"/>
        <v>7</v>
      </c>
      <c r="AB18" s="43">
        <f t="shared" si="2"/>
        <v>0</v>
      </c>
      <c r="AC18" s="43">
        <f t="shared" si="2"/>
        <v>0</v>
      </c>
      <c r="AD18" s="43">
        <f t="shared" si="2"/>
        <v>0</v>
      </c>
      <c r="AE18" s="43">
        <f t="shared" si="2"/>
        <v>0</v>
      </c>
      <c r="AF18" s="43">
        <f t="shared" si="2"/>
        <v>0</v>
      </c>
      <c r="AG18" s="43">
        <f t="shared" si="2"/>
        <v>0</v>
      </c>
      <c r="AH18" s="43">
        <f t="shared" ref="AH18:BM18" si="3">AH19</f>
        <v>0</v>
      </c>
      <c r="AI18" s="43">
        <f t="shared" si="3"/>
        <v>0</v>
      </c>
      <c r="AJ18" s="43">
        <f t="shared" si="3"/>
        <v>0</v>
      </c>
      <c r="AK18" s="43">
        <f t="shared" si="3"/>
        <v>0</v>
      </c>
      <c r="AL18" s="43">
        <f t="shared" si="3"/>
        <v>0</v>
      </c>
      <c r="AM18" s="43">
        <f t="shared" si="3"/>
        <v>0</v>
      </c>
      <c r="AN18" s="43">
        <f t="shared" si="3"/>
        <v>0</v>
      </c>
      <c r="AO18" s="43">
        <f t="shared" si="3"/>
        <v>0</v>
      </c>
      <c r="AP18" s="43">
        <f t="shared" si="3"/>
        <v>0</v>
      </c>
      <c r="AQ18" s="43">
        <f t="shared" si="3"/>
        <v>0</v>
      </c>
      <c r="AR18" s="43">
        <f t="shared" si="3"/>
        <v>0</v>
      </c>
      <c r="AS18" s="43">
        <f t="shared" si="3"/>
        <v>0</v>
      </c>
      <c r="AT18" s="43">
        <f t="shared" si="3"/>
        <v>0</v>
      </c>
      <c r="AU18" s="43">
        <f t="shared" si="3"/>
        <v>0</v>
      </c>
      <c r="AV18" s="43">
        <f t="shared" si="3"/>
        <v>0</v>
      </c>
      <c r="AW18" s="43">
        <f t="shared" si="3"/>
        <v>0</v>
      </c>
      <c r="AX18" s="43">
        <f t="shared" si="3"/>
        <v>0</v>
      </c>
      <c r="AY18" s="43">
        <f t="shared" si="3"/>
        <v>0</v>
      </c>
      <c r="AZ18" s="43">
        <f t="shared" si="3"/>
        <v>0</v>
      </c>
      <c r="BA18" s="43">
        <f t="shared" si="3"/>
        <v>0</v>
      </c>
      <c r="BB18" s="43">
        <f t="shared" si="3"/>
        <v>0</v>
      </c>
      <c r="BC18" s="69"/>
      <c r="BD18" s="69"/>
      <c r="BE18" s="69"/>
      <c r="BF18" s="69"/>
      <c r="BG18" s="69"/>
      <c r="BH18" s="69"/>
    </row>
    <row r="19" spans="1:60" x14ac:dyDescent="0.25">
      <c r="A19" s="137" t="s">
        <v>189</v>
      </c>
      <c r="B19" s="116">
        <v>92</v>
      </c>
      <c r="C19" s="91">
        <v>37</v>
      </c>
      <c r="D19" s="91">
        <v>3</v>
      </c>
      <c r="E19" s="91">
        <v>1</v>
      </c>
      <c r="F19" s="91">
        <v>3</v>
      </c>
      <c r="G19" s="91">
        <v>12</v>
      </c>
      <c r="H19" s="91">
        <v>9</v>
      </c>
      <c r="I19" s="91">
        <v>4</v>
      </c>
      <c r="J19" s="91">
        <v>14</v>
      </c>
      <c r="K19" s="91">
        <v>0</v>
      </c>
      <c r="L19" s="91">
        <v>0</v>
      </c>
      <c r="M19" s="91">
        <v>0</v>
      </c>
      <c r="N19" s="91">
        <v>0</v>
      </c>
      <c r="O19" s="91">
        <v>11</v>
      </c>
      <c r="P19" s="91">
        <v>15</v>
      </c>
      <c r="Q19" s="91">
        <v>2</v>
      </c>
      <c r="R19" s="91">
        <v>0</v>
      </c>
      <c r="S19" s="91">
        <v>0</v>
      </c>
      <c r="T19" s="91">
        <v>4</v>
      </c>
      <c r="U19" s="91">
        <v>12</v>
      </c>
      <c r="V19" s="91">
        <v>10</v>
      </c>
      <c r="W19" s="91">
        <v>11</v>
      </c>
      <c r="X19" s="91">
        <v>3</v>
      </c>
      <c r="Y19" s="91">
        <v>3</v>
      </c>
      <c r="Z19" s="91">
        <v>7</v>
      </c>
      <c r="AA19" s="91">
        <v>7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80" t="s">
        <v>114</v>
      </c>
      <c r="BD19" s="80" t="s">
        <v>114</v>
      </c>
      <c r="BE19" s="80" t="s">
        <v>114</v>
      </c>
      <c r="BF19" s="80" t="s">
        <v>54</v>
      </c>
      <c r="BG19" s="80" t="s">
        <v>114</v>
      </c>
      <c r="BH19" s="138" t="s">
        <v>190</v>
      </c>
    </row>
    <row r="20" spans="1:60" ht="18.75" x14ac:dyDescent="0.3">
      <c r="A20" s="139" t="s">
        <v>90</v>
      </c>
      <c r="B20" s="43">
        <f t="shared" ref="B20:AG20" si="4">B21</f>
        <v>14</v>
      </c>
      <c r="C20" s="43">
        <f t="shared" si="4"/>
        <v>0</v>
      </c>
      <c r="D20" s="43">
        <f t="shared" si="4"/>
        <v>0</v>
      </c>
      <c r="E20" s="43">
        <f t="shared" si="4"/>
        <v>0</v>
      </c>
      <c r="F20" s="43">
        <f t="shared" si="4"/>
        <v>0</v>
      </c>
      <c r="G20" s="43">
        <f t="shared" si="4"/>
        <v>0</v>
      </c>
      <c r="H20" s="43">
        <f t="shared" si="4"/>
        <v>0</v>
      </c>
      <c r="I20" s="43">
        <f t="shared" si="4"/>
        <v>0</v>
      </c>
      <c r="J20" s="43">
        <f t="shared" si="4"/>
        <v>0</v>
      </c>
      <c r="K20" s="43">
        <f t="shared" si="4"/>
        <v>0</v>
      </c>
      <c r="L20" s="43">
        <f t="shared" si="4"/>
        <v>0</v>
      </c>
      <c r="M20" s="43">
        <f t="shared" si="4"/>
        <v>0</v>
      </c>
      <c r="N20" s="43">
        <f t="shared" si="4"/>
        <v>0</v>
      </c>
      <c r="O20" s="43">
        <f t="shared" si="4"/>
        <v>0</v>
      </c>
      <c r="P20" s="43">
        <f t="shared" si="4"/>
        <v>0</v>
      </c>
      <c r="Q20" s="43">
        <f t="shared" si="4"/>
        <v>0</v>
      </c>
      <c r="R20" s="43">
        <f t="shared" si="4"/>
        <v>0</v>
      </c>
      <c r="S20" s="43">
        <f t="shared" si="4"/>
        <v>0</v>
      </c>
      <c r="T20" s="43">
        <f t="shared" si="4"/>
        <v>0</v>
      </c>
      <c r="U20" s="43">
        <f t="shared" si="4"/>
        <v>0</v>
      </c>
      <c r="V20" s="43">
        <f t="shared" si="4"/>
        <v>0</v>
      </c>
      <c r="W20" s="43">
        <f t="shared" si="4"/>
        <v>0</v>
      </c>
      <c r="X20" s="43">
        <f t="shared" si="4"/>
        <v>0</v>
      </c>
      <c r="Y20" s="43">
        <f t="shared" si="4"/>
        <v>0</v>
      </c>
      <c r="Z20" s="43">
        <f t="shared" si="4"/>
        <v>0</v>
      </c>
      <c r="AA20" s="43">
        <f t="shared" si="4"/>
        <v>0</v>
      </c>
      <c r="AB20" s="43">
        <f t="shared" si="4"/>
        <v>0</v>
      </c>
      <c r="AC20" s="43">
        <f t="shared" si="4"/>
        <v>0</v>
      </c>
      <c r="AD20" s="43">
        <f t="shared" si="4"/>
        <v>0</v>
      </c>
      <c r="AE20" s="43">
        <f t="shared" si="4"/>
        <v>0</v>
      </c>
      <c r="AF20" s="43">
        <f t="shared" si="4"/>
        <v>0</v>
      </c>
      <c r="AG20" s="43">
        <f t="shared" si="4"/>
        <v>0</v>
      </c>
      <c r="AH20" s="43">
        <f t="shared" ref="AH20:BM20" si="5">AH21</f>
        <v>0</v>
      </c>
      <c r="AI20" s="43">
        <f t="shared" si="5"/>
        <v>0</v>
      </c>
      <c r="AJ20" s="43">
        <f t="shared" si="5"/>
        <v>0</v>
      </c>
      <c r="AK20" s="43">
        <f t="shared" si="5"/>
        <v>0</v>
      </c>
      <c r="AL20" s="43">
        <f t="shared" si="5"/>
        <v>0</v>
      </c>
      <c r="AM20" s="43">
        <f t="shared" si="5"/>
        <v>0</v>
      </c>
      <c r="AN20" s="43">
        <f t="shared" si="5"/>
        <v>0</v>
      </c>
      <c r="AO20" s="43">
        <f t="shared" si="5"/>
        <v>0</v>
      </c>
      <c r="AP20" s="43">
        <f t="shared" si="5"/>
        <v>0</v>
      </c>
      <c r="AQ20" s="43">
        <f t="shared" si="5"/>
        <v>0</v>
      </c>
      <c r="AR20" s="43">
        <f t="shared" si="5"/>
        <v>0</v>
      </c>
      <c r="AS20" s="43">
        <f t="shared" si="5"/>
        <v>0</v>
      </c>
      <c r="AT20" s="43">
        <f t="shared" si="5"/>
        <v>0</v>
      </c>
      <c r="AU20" s="43">
        <f t="shared" si="5"/>
        <v>0</v>
      </c>
      <c r="AV20" s="43">
        <f t="shared" si="5"/>
        <v>0</v>
      </c>
      <c r="AW20" s="43">
        <f t="shared" si="5"/>
        <v>0</v>
      </c>
      <c r="AX20" s="43">
        <f t="shared" si="5"/>
        <v>0</v>
      </c>
      <c r="AY20" s="43">
        <f t="shared" si="5"/>
        <v>0</v>
      </c>
      <c r="AZ20" s="43">
        <f t="shared" si="5"/>
        <v>0</v>
      </c>
      <c r="BA20" s="43">
        <f t="shared" si="5"/>
        <v>0</v>
      </c>
      <c r="BB20" s="43">
        <f t="shared" si="5"/>
        <v>0</v>
      </c>
      <c r="BC20" s="69"/>
      <c r="BD20" s="69"/>
      <c r="BE20" s="69"/>
      <c r="BF20" s="69"/>
      <c r="BG20" s="69"/>
      <c r="BH20" s="69"/>
    </row>
    <row r="21" spans="1:60" ht="30" x14ac:dyDescent="0.25">
      <c r="A21" s="140" t="s">
        <v>191</v>
      </c>
      <c r="B21" s="37">
        <v>14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</row>
    <row r="22" spans="1:60" ht="18.75" x14ac:dyDescent="0.3">
      <c r="A22" s="141" t="s">
        <v>93</v>
      </c>
      <c r="B22" s="43">
        <f t="shared" ref="B22:AG22" si="6">B20+B18+B10</f>
        <v>334</v>
      </c>
      <c r="C22" s="43">
        <f t="shared" si="6"/>
        <v>115</v>
      </c>
      <c r="D22" s="43">
        <f t="shared" si="6"/>
        <v>18</v>
      </c>
      <c r="E22" s="43">
        <f t="shared" si="6"/>
        <v>10</v>
      </c>
      <c r="F22" s="43">
        <f t="shared" si="6"/>
        <v>17</v>
      </c>
      <c r="G22" s="43">
        <f t="shared" si="6"/>
        <v>33</v>
      </c>
      <c r="H22" s="43">
        <f t="shared" si="6"/>
        <v>33</v>
      </c>
      <c r="I22" s="43">
        <f t="shared" si="6"/>
        <v>8</v>
      </c>
      <c r="J22" s="43">
        <f t="shared" si="6"/>
        <v>39</v>
      </c>
      <c r="K22" s="43">
        <f t="shared" si="6"/>
        <v>0</v>
      </c>
      <c r="L22" s="43">
        <f t="shared" si="6"/>
        <v>16</v>
      </c>
      <c r="M22" s="43">
        <f t="shared" si="6"/>
        <v>5</v>
      </c>
      <c r="N22" s="43">
        <f t="shared" si="6"/>
        <v>2</v>
      </c>
      <c r="O22" s="43">
        <f t="shared" si="6"/>
        <v>28</v>
      </c>
      <c r="P22" s="43">
        <f t="shared" si="6"/>
        <v>38</v>
      </c>
      <c r="Q22" s="43">
        <f t="shared" si="6"/>
        <v>6</v>
      </c>
      <c r="R22" s="43">
        <f t="shared" si="6"/>
        <v>5</v>
      </c>
      <c r="S22" s="43">
        <f t="shared" si="6"/>
        <v>0</v>
      </c>
      <c r="T22" s="43">
        <f t="shared" si="6"/>
        <v>6</v>
      </c>
      <c r="U22" s="43">
        <f t="shared" si="6"/>
        <v>14</v>
      </c>
      <c r="V22" s="43">
        <f t="shared" si="6"/>
        <v>15</v>
      </c>
      <c r="W22" s="43">
        <f t="shared" si="6"/>
        <v>16</v>
      </c>
      <c r="X22" s="43">
        <f t="shared" si="6"/>
        <v>12</v>
      </c>
      <c r="Y22" s="43">
        <f t="shared" si="6"/>
        <v>12</v>
      </c>
      <c r="Z22" s="43">
        <f t="shared" si="6"/>
        <v>8</v>
      </c>
      <c r="AA22" s="43">
        <f t="shared" si="6"/>
        <v>8</v>
      </c>
      <c r="AB22" s="43">
        <f t="shared" si="6"/>
        <v>21</v>
      </c>
      <c r="AC22" s="43">
        <f t="shared" si="6"/>
        <v>9</v>
      </c>
      <c r="AD22" s="43">
        <f t="shared" si="6"/>
        <v>11</v>
      </c>
      <c r="AE22" s="43">
        <f t="shared" si="6"/>
        <v>1</v>
      </c>
      <c r="AF22" s="43">
        <f t="shared" si="6"/>
        <v>4</v>
      </c>
      <c r="AG22" s="43">
        <f t="shared" si="6"/>
        <v>1</v>
      </c>
      <c r="AH22" s="43">
        <f t="shared" ref="AH22:BB22" si="7">AH20+AH18+AH10</f>
        <v>0</v>
      </c>
      <c r="AI22" s="43">
        <f t="shared" si="7"/>
        <v>0</v>
      </c>
      <c r="AJ22" s="43">
        <f t="shared" si="7"/>
        <v>4</v>
      </c>
      <c r="AK22" s="43">
        <f t="shared" si="7"/>
        <v>4</v>
      </c>
      <c r="AL22" s="43">
        <f t="shared" si="7"/>
        <v>8</v>
      </c>
      <c r="AM22" s="43">
        <f t="shared" si="7"/>
        <v>10</v>
      </c>
      <c r="AN22" s="43">
        <f t="shared" si="7"/>
        <v>1</v>
      </c>
      <c r="AO22" s="43">
        <f t="shared" si="7"/>
        <v>1</v>
      </c>
      <c r="AP22" s="43">
        <f t="shared" si="7"/>
        <v>10</v>
      </c>
      <c r="AQ22" s="43">
        <f t="shared" si="7"/>
        <v>10</v>
      </c>
      <c r="AR22" s="43">
        <f t="shared" si="7"/>
        <v>6</v>
      </c>
      <c r="AS22" s="43">
        <f t="shared" si="7"/>
        <v>6</v>
      </c>
      <c r="AT22" s="43">
        <f t="shared" si="7"/>
        <v>3</v>
      </c>
      <c r="AU22" s="43">
        <f t="shared" si="7"/>
        <v>3</v>
      </c>
      <c r="AV22" s="43">
        <f t="shared" si="7"/>
        <v>0</v>
      </c>
      <c r="AW22" s="43">
        <f t="shared" si="7"/>
        <v>0</v>
      </c>
      <c r="AX22" s="43">
        <f t="shared" si="7"/>
        <v>0</v>
      </c>
      <c r="AY22" s="43">
        <f t="shared" si="7"/>
        <v>0</v>
      </c>
      <c r="AZ22" s="43">
        <f t="shared" si="7"/>
        <v>0</v>
      </c>
      <c r="BA22" s="43" t="e">
        <f t="shared" si="7"/>
        <v>#VALUE!</v>
      </c>
      <c r="BB22" s="43">
        <f t="shared" si="7"/>
        <v>7</v>
      </c>
      <c r="BC22" s="69"/>
      <c r="BD22" s="69"/>
      <c r="BE22" s="69"/>
      <c r="BF22" s="69"/>
      <c r="BG22" s="69"/>
      <c r="BH22" s="69"/>
    </row>
    <row r="23" spans="1:60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</row>
    <row r="24" spans="1:60" x14ac:dyDescent="0.25">
      <c r="A24" s="99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x14ac:dyDescent="0.25">
      <c r="A25" s="454" t="s">
        <v>94</v>
      </c>
      <c r="B25" s="451"/>
      <c r="C25" s="2"/>
      <c r="D25" s="2"/>
      <c r="E25" s="72" t="s">
        <v>95</v>
      </c>
      <c r="F25" s="72" t="s">
        <v>95</v>
      </c>
      <c r="G25" s="72" t="s">
        <v>95</v>
      </c>
      <c r="H25" s="72" t="s">
        <v>95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x14ac:dyDescent="0.25">
      <c r="A26" s="101"/>
      <c r="B26" s="2"/>
      <c r="C26" s="2"/>
      <c r="D26" s="2"/>
      <c r="E26" s="452" t="s">
        <v>96</v>
      </c>
      <c r="F26" s="452"/>
      <c r="G26" s="452"/>
      <c r="H26" s="452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x14ac:dyDescent="0.25">
      <c r="A27" s="456" t="s">
        <v>95</v>
      </c>
      <c r="B27" s="453"/>
      <c r="C27" s="453"/>
      <c r="D27" s="453"/>
      <c r="E27" s="453"/>
      <c r="F27" s="453"/>
      <c r="G27" s="453"/>
      <c r="H27" s="453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x14ac:dyDescent="0.25">
      <c r="A28" s="455" t="s">
        <v>97</v>
      </c>
      <c r="B28" s="452"/>
      <c r="C28" s="452"/>
      <c r="D28" s="452"/>
      <c r="E28" s="452"/>
      <c r="F28" s="452"/>
      <c r="G28" s="142"/>
      <c r="H28" s="142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10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0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10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</sheetData>
  <mergeCells count="65">
    <mergeCell ref="A25:B25"/>
    <mergeCell ref="E26:H26"/>
    <mergeCell ref="A27:H27"/>
    <mergeCell ref="A28:F28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0400-000000000000}"/>
    <hyperlink ref="BD11" r:id="rId2" xr:uid="{00000000-0004-0000-0400-000001000000}"/>
    <hyperlink ref="BE11" r:id="rId3" xr:uid="{00000000-0004-0000-0400-000002000000}"/>
    <hyperlink ref="BF11" r:id="rId4" xr:uid="{00000000-0004-0000-0400-000003000000}"/>
    <hyperlink ref="BC12" r:id="rId5" xr:uid="{00000000-0004-0000-0400-000004000000}"/>
    <hyperlink ref="BD12" r:id="rId6" xr:uid="{00000000-0004-0000-0400-000005000000}"/>
    <hyperlink ref="BE12" r:id="rId7" xr:uid="{00000000-0004-0000-0400-000006000000}"/>
    <hyperlink ref="BF12" r:id="rId8" xr:uid="{00000000-0004-0000-0400-000007000000}"/>
    <hyperlink ref="BC13" r:id="rId9" xr:uid="{00000000-0004-0000-0400-000008000000}"/>
    <hyperlink ref="BC14" r:id="rId10" xr:uid="{00000000-0004-0000-0400-000009000000}"/>
    <hyperlink ref="BD14" r:id="rId11" xr:uid="{00000000-0004-0000-0400-00000A000000}"/>
    <hyperlink ref="BE14" r:id="rId12" xr:uid="{00000000-0004-0000-0400-00000B000000}"/>
    <hyperlink ref="BC15" r:id="rId13" xr:uid="{00000000-0004-0000-0400-00000C000000}"/>
    <hyperlink ref="BE15" r:id="rId14" xr:uid="{00000000-0004-0000-0400-00000D000000}"/>
    <hyperlink ref="BC17" r:id="rId15" xr:uid="{00000000-0004-0000-0400-00000E000000}"/>
    <hyperlink ref="BD17" r:id="rId16" xr:uid="{00000000-0004-0000-0400-00000F000000}"/>
    <hyperlink ref="BE17" r:id="rId17" xr:uid="{00000000-0004-0000-0400-000010000000}"/>
    <hyperlink ref="BF17" r:id="rId18" xr:uid="{00000000-0004-0000-0400-000011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46"/>
  <sheetViews>
    <sheetView topLeftCell="A12" workbookViewId="0">
      <pane xSplit="1" topLeftCell="B1" activePane="topRight" state="frozen"/>
      <selection pane="topRight" activeCell="A12" sqref="A12"/>
    </sheetView>
  </sheetViews>
  <sheetFormatPr defaultRowHeight="15" x14ac:dyDescent="0.25"/>
  <cols>
    <col min="1" max="1" width="37" customWidth="1"/>
    <col min="2" max="2" width="16.28515625" customWidth="1"/>
    <col min="3" max="53" width="12.5703125" bestFit="1"/>
    <col min="54" max="54" width="15.42578125" customWidth="1"/>
    <col min="55" max="60" width="16.7109375" customWidth="1"/>
  </cols>
  <sheetData>
    <row r="1" spans="1:60" ht="27" customHeight="1" x14ac:dyDescent="0.25">
      <c r="A1" s="394" t="s">
        <v>192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29.45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21.6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28.15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26.6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26" t="s">
        <v>74</v>
      </c>
      <c r="B10" s="74">
        <f t="shared" ref="B10:AG10" si="0">B11+B12+B13+B14+B15+B16+B17+B18+B19+B20+B21+B22+B23+B24+B25</f>
        <v>280</v>
      </c>
      <c r="C10" s="74">
        <f t="shared" si="0"/>
        <v>40</v>
      </c>
      <c r="D10" s="74">
        <f t="shared" si="0"/>
        <v>3</v>
      </c>
      <c r="E10" s="74">
        <f t="shared" si="0"/>
        <v>8</v>
      </c>
      <c r="F10" s="74">
        <f t="shared" si="0"/>
        <v>6</v>
      </c>
      <c r="G10" s="74">
        <f t="shared" si="0"/>
        <v>10</v>
      </c>
      <c r="H10" s="74">
        <f t="shared" si="0"/>
        <v>17</v>
      </c>
      <c r="I10" s="74">
        <f t="shared" si="0"/>
        <v>6</v>
      </c>
      <c r="J10" s="74">
        <f t="shared" si="0"/>
        <v>9</v>
      </c>
      <c r="K10" s="74">
        <f t="shared" si="0"/>
        <v>2</v>
      </c>
      <c r="L10" s="74">
        <f t="shared" si="0"/>
        <v>4</v>
      </c>
      <c r="M10" s="74">
        <f t="shared" si="0"/>
        <v>9</v>
      </c>
      <c r="N10" s="74">
        <f t="shared" si="0"/>
        <v>9</v>
      </c>
      <c r="O10" s="74">
        <f t="shared" si="0"/>
        <v>6</v>
      </c>
      <c r="P10" s="74">
        <f t="shared" si="0"/>
        <v>12</v>
      </c>
      <c r="Q10" s="74">
        <f t="shared" si="0"/>
        <v>2</v>
      </c>
      <c r="R10" s="74">
        <f t="shared" si="0"/>
        <v>18</v>
      </c>
      <c r="S10" s="74">
        <f t="shared" si="0"/>
        <v>1</v>
      </c>
      <c r="T10" s="74">
        <f t="shared" si="0"/>
        <v>4</v>
      </c>
      <c r="U10" s="74">
        <f t="shared" si="0"/>
        <v>4</v>
      </c>
      <c r="V10" s="74">
        <f t="shared" si="0"/>
        <v>4</v>
      </c>
      <c r="W10" s="74">
        <f t="shared" si="0"/>
        <v>4</v>
      </c>
      <c r="X10" s="74">
        <f t="shared" si="0"/>
        <v>11</v>
      </c>
      <c r="Y10" s="74">
        <f t="shared" si="0"/>
        <v>18</v>
      </c>
      <c r="Z10" s="74">
        <f t="shared" si="0"/>
        <v>2</v>
      </c>
      <c r="AA10" s="74">
        <f t="shared" si="0"/>
        <v>2</v>
      </c>
      <c r="AB10" s="74">
        <f t="shared" si="0"/>
        <v>22</v>
      </c>
      <c r="AC10" s="74">
        <f t="shared" si="0"/>
        <v>13</v>
      </c>
      <c r="AD10" s="74">
        <f t="shared" si="0"/>
        <v>8</v>
      </c>
      <c r="AE10" s="74">
        <f t="shared" si="0"/>
        <v>0</v>
      </c>
      <c r="AF10" s="74">
        <f t="shared" si="0"/>
        <v>12</v>
      </c>
      <c r="AG10" s="74">
        <f t="shared" si="0"/>
        <v>0</v>
      </c>
      <c r="AH10" s="74">
        <f t="shared" ref="AH10:BM10" si="1">AH11+AH12+AH13+AH14+AH15+AH16+AH17+AH18+AH19+AH20+AH21+AH22+AH23+AH24+AH25</f>
        <v>3</v>
      </c>
      <c r="AI10" s="74">
        <f t="shared" si="1"/>
        <v>3</v>
      </c>
      <c r="AJ10" s="74">
        <f t="shared" si="1"/>
        <v>1</v>
      </c>
      <c r="AK10" s="74">
        <f t="shared" si="1"/>
        <v>1</v>
      </c>
      <c r="AL10" s="74">
        <f t="shared" si="1"/>
        <v>7</v>
      </c>
      <c r="AM10" s="74">
        <f t="shared" si="1"/>
        <v>11</v>
      </c>
      <c r="AN10" s="74">
        <f t="shared" si="1"/>
        <v>0</v>
      </c>
      <c r="AO10" s="74">
        <f t="shared" si="1"/>
        <v>0</v>
      </c>
      <c r="AP10" s="74">
        <f t="shared" si="1"/>
        <v>7</v>
      </c>
      <c r="AQ10" s="74">
        <f t="shared" si="1"/>
        <v>7</v>
      </c>
      <c r="AR10" s="74">
        <f t="shared" si="1"/>
        <v>0</v>
      </c>
      <c r="AS10" s="74">
        <f t="shared" si="1"/>
        <v>0</v>
      </c>
      <c r="AT10" s="74">
        <f t="shared" si="1"/>
        <v>4</v>
      </c>
      <c r="AU10" s="74">
        <f t="shared" si="1"/>
        <v>4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0</v>
      </c>
      <c r="BA10" s="74">
        <f t="shared" si="1"/>
        <v>0</v>
      </c>
      <c r="BB10" s="74">
        <f t="shared" si="1"/>
        <v>11</v>
      </c>
      <c r="BC10" s="58"/>
      <c r="BD10" s="58"/>
      <c r="BE10" s="58"/>
      <c r="BF10" s="58"/>
      <c r="BG10" s="58"/>
      <c r="BH10" s="58"/>
    </row>
    <row r="11" spans="1:60" x14ac:dyDescent="0.25">
      <c r="A11" s="143" t="s">
        <v>193</v>
      </c>
      <c r="B11" s="76">
        <v>12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93" t="s">
        <v>194</v>
      </c>
      <c r="BD11" s="80"/>
      <c r="BE11" s="80"/>
      <c r="BF11" s="80" t="s">
        <v>54</v>
      </c>
      <c r="BG11" s="80">
        <v>0</v>
      </c>
      <c r="BH11" s="80">
        <v>0</v>
      </c>
    </row>
    <row r="12" spans="1:60" x14ac:dyDescent="0.25">
      <c r="A12" s="143" t="s">
        <v>195</v>
      </c>
      <c r="B12" s="76">
        <v>53</v>
      </c>
      <c r="C12" s="77">
        <v>10</v>
      </c>
      <c r="D12" s="77">
        <v>0</v>
      </c>
      <c r="E12" s="77">
        <v>3</v>
      </c>
      <c r="F12" s="77">
        <v>0</v>
      </c>
      <c r="G12" s="77">
        <v>3</v>
      </c>
      <c r="H12" s="77">
        <v>7</v>
      </c>
      <c r="I12" s="77">
        <v>0</v>
      </c>
      <c r="J12" s="77">
        <v>2</v>
      </c>
      <c r="K12" s="77">
        <v>0</v>
      </c>
      <c r="L12" s="77">
        <v>0</v>
      </c>
      <c r="M12" s="77">
        <v>3</v>
      </c>
      <c r="N12" s="77">
        <v>7</v>
      </c>
      <c r="O12" s="77">
        <v>1</v>
      </c>
      <c r="P12" s="77">
        <v>4</v>
      </c>
      <c r="Q12" s="77">
        <v>1</v>
      </c>
      <c r="R12" s="77">
        <v>2</v>
      </c>
      <c r="S12" s="77">
        <v>0</v>
      </c>
      <c r="T12" s="77">
        <v>1</v>
      </c>
      <c r="U12" s="77">
        <v>1</v>
      </c>
      <c r="V12" s="77">
        <v>1</v>
      </c>
      <c r="W12" s="77">
        <v>1</v>
      </c>
      <c r="X12" s="77">
        <v>8</v>
      </c>
      <c r="Y12" s="77">
        <v>14</v>
      </c>
      <c r="Z12" s="77">
        <v>0</v>
      </c>
      <c r="AA12" s="77">
        <v>0</v>
      </c>
      <c r="AB12" s="78">
        <v>10</v>
      </c>
      <c r="AC12" s="78">
        <v>7</v>
      </c>
      <c r="AD12" s="78">
        <v>2</v>
      </c>
      <c r="AE12" s="78">
        <v>0</v>
      </c>
      <c r="AF12" s="78">
        <v>3</v>
      </c>
      <c r="AG12" s="78">
        <v>0</v>
      </c>
      <c r="AH12" s="78">
        <v>2</v>
      </c>
      <c r="AI12" s="78">
        <v>2</v>
      </c>
      <c r="AJ12" s="78">
        <v>1</v>
      </c>
      <c r="AK12" s="78">
        <v>1</v>
      </c>
      <c r="AL12" s="78">
        <v>3</v>
      </c>
      <c r="AM12" s="78">
        <v>6</v>
      </c>
      <c r="AN12" s="78">
        <v>0</v>
      </c>
      <c r="AO12" s="78">
        <v>0</v>
      </c>
      <c r="AP12" s="78">
        <v>2</v>
      </c>
      <c r="AQ12" s="78">
        <v>2</v>
      </c>
      <c r="AR12" s="78">
        <v>0</v>
      </c>
      <c r="AS12" s="78">
        <v>0</v>
      </c>
      <c r="AT12" s="78">
        <v>2</v>
      </c>
      <c r="AU12" s="78">
        <v>2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6</v>
      </c>
      <c r="BC12" s="93" t="s">
        <v>196</v>
      </c>
      <c r="BD12" s="80"/>
      <c r="BE12" s="80"/>
      <c r="BF12" s="80" t="s">
        <v>57</v>
      </c>
      <c r="BG12" s="80">
        <v>1500</v>
      </c>
      <c r="BH12" s="80" t="s">
        <v>197</v>
      </c>
    </row>
    <row r="13" spans="1:60" x14ac:dyDescent="0.25">
      <c r="A13" s="143" t="s">
        <v>198</v>
      </c>
      <c r="B13" s="81">
        <v>13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/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0</v>
      </c>
      <c r="BC13" s="80" t="s">
        <v>114</v>
      </c>
      <c r="BD13" s="80" t="s">
        <v>114</v>
      </c>
      <c r="BE13" s="80" t="s">
        <v>114</v>
      </c>
      <c r="BF13" s="80" t="s">
        <v>54</v>
      </c>
      <c r="BG13" s="80">
        <v>0</v>
      </c>
      <c r="BH13" s="80">
        <v>0</v>
      </c>
    </row>
    <row r="14" spans="1:60" x14ac:dyDescent="0.25">
      <c r="A14" s="143" t="s">
        <v>199</v>
      </c>
      <c r="B14" s="84">
        <v>15</v>
      </c>
      <c r="C14" s="85">
        <v>1</v>
      </c>
      <c r="D14" s="85">
        <v>1</v>
      </c>
      <c r="E14" s="85">
        <v>0</v>
      </c>
      <c r="F14" s="85">
        <v>0</v>
      </c>
      <c r="G14" s="85">
        <v>1</v>
      </c>
      <c r="H14" s="77">
        <v>0</v>
      </c>
      <c r="I14" s="77">
        <v>0</v>
      </c>
      <c r="J14" s="77">
        <v>1</v>
      </c>
      <c r="K14" s="77">
        <v>0</v>
      </c>
      <c r="L14" s="77">
        <v>1</v>
      </c>
      <c r="M14" s="77">
        <v>0</v>
      </c>
      <c r="N14" s="77">
        <v>0</v>
      </c>
      <c r="O14" s="77">
        <v>0</v>
      </c>
      <c r="P14" s="77">
        <v>1</v>
      </c>
      <c r="Q14" s="77">
        <v>0</v>
      </c>
      <c r="R14" s="77">
        <v>0</v>
      </c>
      <c r="S14" s="77">
        <v>0</v>
      </c>
      <c r="T14" s="77">
        <v>1</v>
      </c>
      <c r="U14" s="77">
        <v>1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8">
        <v>1</v>
      </c>
      <c r="AC14" s="78">
        <v>0</v>
      </c>
      <c r="AD14" s="78">
        <v>1</v>
      </c>
      <c r="AE14" s="78">
        <v>0</v>
      </c>
      <c r="AF14" s="78">
        <v>0</v>
      </c>
      <c r="AG14" s="78">
        <v>0</v>
      </c>
      <c r="AH14" s="78">
        <v>1</v>
      </c>
      <c r="AI14" s="78">
        <v>1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1</v>
      </c>
      <c r="AQ14" s="78">
        <v>1</v>
      </c>
      <c r="AR14" s="78">
        <v>0</v>
      </c>
      <c r="AS14" s="78">
        <v>0</v>
      </c>
      <c r="AT14" s="78">
        <v>1</v>
      </c>
      <c r="AU14" s="78">
        <v>1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2</v>
      </c>
      <c r="BC14" s="144" t="s">
        <v>200</v>
      </c>
      <c r="BD14" s="145"/>
      <c r="BE14" s="90"/>
      <c r="BF14" s="80" t="s">
        <v>57</v>
      </c>
      <c r="BG14" s="80" t="s">
        <v>201</v>
      </c>
      <c r="BH14" s="80">
        <v>0</v>
      </c>
    </row>
    <row r="15" spans="1:60" x14ac:dyDescent="0.25">
      <c r="A15" s="143" t="s">
        <v>202</v>
      </c>
      <c r="B15" s="81">
        <v>8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95" t="s">
        <v>203</v>
      </c>
      <c r="BD15" s="93" t="s">
        <v>204</v>
      </c>
      <c r="BE15" s="80" t="s">
        <v>205</v>
      </c>
      <c r="BF15" s="80" t="s">
        <v>54</v>
      </c>
      <c r="BG15" s="80">
        <v>0</v>
      </c>
      <c r="BH15" s="80">
        <v>0</v>
      </c>
    </row>
    <row r="16" spans="1:60" x14ac:dyDescent="0.25">
      <c r="A16" s="143" t="s">
        <v>206</v>
      </c>
      <c r="B16" s="84">
        <v>8</v>
      </c>
      <c r="C16">
        <v>1</v>
      </c>
      <c r="D16" s="85">
        <v>0</v>
      </c>
      <c r="E16" s="85">
        <v>0</v>
      </c>
      <c r="F16" s="77">
        <v>0</v>
      </c>
      <c r="G16">
        <v>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1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93" t="s">
        <v>207</v>
      </c>
      <c r="BD16" s="93" t="s">
        <v>207</v>
      </c>
      <c r="BE16" s="80" t="s">
        <v>54</v>
      </c>
      <c r="BF16" s="80" t="s">
        <v>54</v>
      </c>
      <c r="BG16" s="80">
        <v>0</v>
      </c>
      <c r="BH16" s="80">
        <v>0</v>
      </c>
    </row>
    <row r="17" spans="1:60" x14ac:dyDescent="0.25">
      <c r="A17" s="143" t="s">
        <v>208</v>
      </c>
      <c r="B17" s="84">
        <v>7</v>
      </c>
      <c r="C17" s="85">
        <v>1</v>
      </c>
      <c r="D17" s="85">
        <v>0</v>
      </c>
      <c r="E17" s="85">
        <v>0</v>
      </c>
      <c r="F17" s="77">
        <v>0</v>
      </c>
      <c r="G17" s="77">
        <v>1</v>
      </c>
      <c r="H17" s="77">
        <v>0</v>
      </c>
      <c r="I17" s="77">
        <v>0</v>
      </c>
      <c r="J17" s="77">
        <v>0</v>
      </c>
      <c r="K17" s="77">
        <v>1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/>
      <c r="AB17" s="78">
        <v>1</v>
      </c>
      <c r="AC17" s="78">
        <v>0</v>
      </c>
      <c r="AD17" s="78">
        <v>1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93" t="s">
        <v>209</v>
      </c>
      <c r="BD17" s="80"/>
      <c r="BE17" s="80"/>
      <c r="BF17" s="80" t="s">
        <v>54</v>
      </c>
      <c r="BG17" s="80">
        <v>0</v>
      </c>
      <c r="BH17" s="80">
        <v>0</v>
      </c>
    </row>
    <row r="18" spans="1:60" x14ac:dyDescent="0.25">
      <c r="A18" s="143" t="s">
        <v>210</v>
      </c>
      <c r="B18" s="84">
        <v>12</v>
      </c>
      <c r="C18" s="85">
        <v>0</v>
      </c>
      <c r="D18" s="85">
        <v>0</v>
      </c>
      <c r="E18" s="85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93" t="s">
        <v>211</v>
      </c>
      <c r="BD18" s="93" t="s">
        <v>211</v>
      </c>
      <c r="BE18" s="93" t="s">
        <v>212</v>
      </c>
      <c r="BF18" s="80" t="s">
        <v>54</v>
      </c>
      <c r="BG18" s="80">
        <v>0</v>
      </c>
      <c r="BH18" s="80">
        <v>0</v>
      </c>
    </row>
    <row r="19" spans="1:60" x14ac:dyDescent="0.25">
      <c r="A19" s="143" t="s">
        <v>213</v>
      </c>
      <c r="B19" s="84">
        <v>20</v>
      </c>
      <c r="C19" s="85">
        <v>1</v>
      </c>
      <c r="D19" s="85">
        <v>0</v>
      </c>
      <c r="E19" s="85">
        <v>1</v>
      </c>
      <c r="F19" s="77"/>
      <c r="G19" s="77"/>
      <c r="H19" s="77">
        <v>0</v>
      </c>
      <c r="I19" s="77">
        <v>1</v>
      </c>
      <c r="J19" s="77"/>
      <c r="K19" s="77"/>
      <c r="L19" s="77">
        <v>0</v>
      </c>
      <c r="M19" s="77">
        <v>0</v>
      </c>
      <c r="N19" s="77">
        <v>1</v>
      </c>
      <c r="O19" s="77">
        <v>0</v>
      </c>
      <c r="P19" s="77">
        <v>0</v>
      </c>
      <c r="Q19" s="77">
        <v>0</v>
      </c>
      <c r="R19" s="77">
        <v>1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8">
        <v>0</v>
      </c>
      <c r="BC19" s="80">
        <v>0</v>
      </c>
      <c r="BD19" s="80">
        <v>0</v>
      </c>
      <c r="BE19" s="80" t="s">
        <v>57</v>
      </c>
      <c r="BF19" s="80" t="s">
        <v>54</v>
      </c>
      <c r="BG19" s="80">
        <v>0</v>
      </c>
      <c r="BH19" s="80">
        <v>0</v>
      </c>
    </row>
    <row r="20" spans="1:60" x14ac:dyDescent="0.25">
      <c r="A20" s="143" t="s">
        <v>214</v>
      </c>
      <c r="B20" s="84">
        <v>12</v>
      </c>
      <c r="C20" s="85">
        <v>2</v>
      </c>
      <c r="D20" s="85">
        <v>0</v>
      </c>
      <c r="E20" s="85">
        <v>1</v>
      </c>
      <c r="F20" s="77">
        <v>1</v>
      </c>
      <c r="G20" s="77">
        <v>0</v>
      </c>
      <c r="H20" s="77">
        <v>0</v>
      </c>
      <c r="I20" s="77">
        <v>0</v>
      </c>
      <c r="J20" s="77">
        <v>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93" t="s">
        <v>215</v>
      </c>
      <c r="BD20" s="80"/>
      <c r="BE20" s="80"/>
      <c r="BF20" s="80" t="s">
        <v>54</v>
      </c>
      <c r="BG20" s="80">
        <v>0</v>
      </c>
      <c r="BH20" s="80">
        <v>0</v>
      </c>
    </row>
    <row r="21" spans="1:60" x14ac:dyDescent="0.25">
      <c r="A21" s="143" t="s">
        <v>216</v>
      </c>
      <c r="B21" s="84">
        <v>21</v>
      </c>
      <c r="C21" s="85">
        <v>2</v>
      </c>
      <c r="D21" s="85">
        <v>0</v>
      </c>
      <c r="E21" s="85">
        <v>0</v>
      </c>
      <c r="F21" s="77">
        <v>0</v>
      </c>
      <c r="G21" s="77">
        <v>0</v>
      </c>
      <c r="H21" s="77">
        <v>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1</v>
      </c>
      <c r="P21" s="77">
        <v>0</v>
      </c>
      <c r="Q21" s="77">
        <v>0</v>
      </c>
      <c r="R21" s="77">
        <v>1</v>
      </c>
      <c r="S21" s="77">
        <v>1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93" t="s">
        <v>217</v>
      </c>
      <c r="BD21" s="80"/>
      <c r="BE21" s="80" t="s">
        <v>57</v>
      </c>
      <c r="BF21" s="80" t="s">
        <v>54</v>
      </c>
      <c r="BG21" s="80">
        <v>0</v>
      </c>
      <c r="BH21" s="80">
        <v>0</v>
      </c>
    </row>
    <row r="22" spans="1:60" x14ac:dyDescent="0.25">
      <c r="A22" s="143" t="s">
        <v>218</v>
      </c>
      <c r="B22" s="84">
        <v>19</v>
      </c>
      <c r="C22" s="85">
        <v>0</v>
      </c>
      <c r="D22" s="85">
        <v>0</v>
      </c>
      <c r="E22" s="85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78">
        <v>0</v>
      </c>
      <c r="AW22" s="78">
        <v>0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93" t="s">
        <v>219</v>
      </c>
      <c r="BD22" s="93" t="s">
        <v>219</v>
      </c>
      <c r="BE22" s="93" t="s">
        <v>219</v>
      </c>
      <c r="BF22" s="80"/>
      <c r="BG22" s="80"/>
      <c r="BH22" s="80"/>
    </row>
    <row r="23" spans="1:60" x14ac:dyDescent="0.25">
      <c r="A23" s="143" t="s">
        <v>220</v>
      </c>
      <c r="B23" s="84">
        <v>16</v>
      </c>
      <c r="C23" s="85">
        <v>5</v>
      </c>
      <c r="D23" s="85">
        <v>0</v>
      </c>
      <c r="E23" s="85">
        <v>1</v>
      </c>
      <c r="F23" s="77">
        <v>2</v>
      </c>
      <c r="G23" s="77">
        <v>1</v>
      </c>
      <c r="H23" s="77">
        <v>0</v>
      </c>
      <c r="I23" s="77">
        <v>0</v>
      </c>
      <c r="J23" s="77">
        <v>1</v>
      </c>
      <c r="K23" s="77">
        <v>0</v>
      </c>
      <c r="L23" s="77">
        <v>1</v>
      </c>
      <c r="M23" s="77">
        <v>0</v>
      </c>
      <c r="N23" s="77">
        <v>1</v>
      </c>
      <c r="O23" s="77">
        <v>1</v>
      </c>
      <c r="P23" s="77">
        <v>2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8">
        <v>1</v>
      </c>
      <c r="AC23" s="78">
        <v>0</v>
      </c>
      <c r="AD23" s="78">
        <v>1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0</v>
      </c>
      <c r="BC23" s="93" t="s">
        <v>221</v>
      </c>
      <c r="BD23" s="80"/>
      <c r="BE23" s="80"/>
      <c r="BF23" s="80" t="s">
        <v>54</v>
      </c>
      <c r="BG23" s="80">
        <v>0</v>
      </c>
      <c r="BH23" s="80">
        <v>0</v>
      </c>
    </row>
    <row r="24" spans="1:60" x14ac:dyDescent="0.25">
      <c r="A24" s="143" t="s">
        <v>222</v>
      </c>
      <c r="B24" s="84">
        <v>14</v>
      </c>
      <c r="C24" s="85">
        <v>3</v>
      </c>
      <c r="D24" s="85">
        <v>0</v>
      </c>
      <c r="E24" s="85">
        <v>0</v>
      </c>
      <c r="F24" s="77">
        <v>0</v>
      </c>
      <c r="G24" s="77">
        <v>0</v>
      </c>
      <c r="H24" s="77">
        <v>0</v>
      </c>
      <c r="I24" s="77">
        <v>2</v>
      </c>
      <c r="J24" s="77">
        <v>1</v>
      </c>
      <c r="K24" s="77">
        <v>1</v>
      </c>
      <c r="L24" s="77">
        <v>0</v>
      </c>
      <c r="M24" s="77">
        <v>0</v>
      </c>
      <c r="N24" s="77">
        <v>0</v>
      </c>
      <c r="O24" s="77">
        <v>2</v>
      </c>
      <c r="P24" s="77">
        <v>1</v>
      </c>
      <c r="Q24" s="77">
        <v>0</v>
      </c>
      <c r="R24" s="77">
        <v>0</v>
      </c>
      <c r="S24" s="77">
        <v>0</v>
      </c>
      <c r="T24" s="77">
        <v>2</v>
      </c>
      <c r="U24" s="77">
        <v>2</v>
      </c>
      <c r="V24" s="77">
        <v>2</v>
      </c>
      <c r="W24" s="77">
        <v>2</v>
      </c>
      <c r="X24" s="77">
        <v>0</v>
      </c>
      <c r="Y24" s="77">
        <v>0</v>
      </c>
      <c r="Z24" s="77">
        <v>0</v>
      </c>
      <c r="AA24" s="77">
        <v>0</v>
      </c>
      <c r="AB24" s="78">
        <v>0</v>
      </c>
      <c r="AC24" s="78">
        <v>0</v>
      </c>
      <c r="AD24" s="78">
        <v>0</v>
      </c>
      <c r="AE24" s="78">
        <v>0</v>
      </c>
      <c r="AF24" s="78">
        <v>0</v>
      </c>
      <c r="AG24" s="78">
        <v>0</v>
      </c>
      <c r="AH24" s="78">
        <v>0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0</v>
      </c>
      <c r="AU24" s="78">
        <v>0</v>
      </c>
      <c r="AV24" s="78">
        <v>0</v>
      </c>
      <c r="AW24" s="78">
        <v>0</v>
      </c>
      <c r="AX24" s="78">
        <v>0</v>
      </c>
      <c r="AY24" s="78"/>
      <c r="AZ24" s="78"/>
      <c r="BA24" s="78"/>
      <c r="BB24" s="78"/>
      <c r="BC24" s="80" t="s">
        <v>223</v>
      </c>
      <c r="BD24" s="80" t="s">
        <v>223</v>
      </c>
      <c r="BE24" s="80" t="s">
        <v>223</v>
      </c>
      <c r="BF24" s="80" t="s">
        <v>54</v>
      </c>
      <c r="BG24" s="80" t="s">
        <v>224</v>
      </c>
      <c r="BH24" s="80"/>
    </row>
    <row r="25" spans="1:60" x14ac:dyDescent="0.25">
      <c r="A25" s="143" t="s">
        <v>225</v>
      </c>
      <c r="B25" s="84">
        <v>50</v>
      </c>
      <c r="C25" s="85">
        <v>14</v>
      </c>
      <c r="D25" s="85">
        <v>2</v>
      </c>
      <c r="E25" s="85">
        <v>2</v>
      </c>
      <c r="F25" s="77">
        <v>3</v>
      </c>
      <c r="G25" s="77">
        <v>3</v>
      </c>
      <c r="H25" s="77">
        <v>8</v>
      </c>
      <c r="I25" s="77">
        <v>3</v>
      </c>
      <c r="J25" s="77">
        <v>3</v>
      </c>
      <c r="K25" s="77">
        <v>0</v>
      </c>
      <c r="L25" s="77">
        <v>2</v>
      </c>
      <c r="M25" s="77">
        <v>6</v>
      </c>
      <c r="N25" s="77">
        <v>0</v>
      </c>
      <c r="O25" s="77">
        <v>0</v>
      </c>
      <c r="P25" s="77">
        <v>4</v>
      </c>
      <c r="Q25" s="77">
        <v>1</v>
      </c>
      <c r="R25" s="77">
        <v>14</v>
      </c>
      <c r="S25" s="77">
        <v>0</v>
      </c>
      <c r="T25" s="77">
        <v>0</v>
      </c>
      <c r="U25" s="77">
        <v>0</v>
      </c>
      <c r="V25" s="77">
        <v>1</v>
      </c>
      <c r="W25" s="77">
        <v>1</v>
      </c>
      <c r="X25" s="77">
        <v>3</v>
      </c>
      <c r="Y25" s="77">
        <v>4</v>
      </c>
      <c r="Z25" s="77">
        <v>2</v>
      </c>
      <c r="AA25" s="77">
        <v>2</v>
      </c>
      <c r="AB25" s="78">
        <v>9</v>
      </c>
      <c r="AC25" s="78">
        <v>6</v>
      </c>
      <c r="AD25" s="78">
        <v>3</v>
      </c>
      <c r="AE25" s="78">
        <v>0</v>
      </c>
      <c r="AF25" s="78">
        <v>9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4</v>
      </c>
      <c r="AM25" s="78">
        <v>5</v>
      </c>
      <c r="AN25" s="78">
        <v>0</v>
      </c>
      <c r="AO25" s="78">
        <v>0</v>
      </c>
      <c r="AP25" s="78">
        <v>4</v>
      </c>
      <c r="AQ25" s="78">
        <v>4</v>
      </c>
      <c r="AR25" s="78">
        <v>0</v>
      </c>
      <c r="AS25" s="78">
        <v>0</v>
      </c>
      <c r="AT25" s="78">
        <v>1</v>
      </c>
      <c r="AU25" s="78">
        <v>1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3</v>
      </c>
      <c r="BC25" s="93" t="s">
        <v>226</v>
      </c>
      <c r="BD25" s="80"/>
      <c r="BE25" s="80"/>
      <c r="BF25" s="80" t="s">
        <v>57</v>
      </c>
      <c r="BG25" s="80">
        <v>1500</v>
      </c>
      <c r="BH25" s="80">
        <v>0</v>
      </c>
    </row>
    <row r="26" spans="1:60" ht="18.75" x14ac:dyDescent="0.3">
      <c r="A26" s="87" t="s">
        <v>85</v>
      </c>
      <c r="B26" s="88">
        <f t="shared" ref="B26:AG26" si="2">B27+B28+B29+B30+B31</f>
        <v>76</v>
      </c>
      <c r="C26" s="88">
        <f t="shared" si="2"/>
        <v>17</v>
      </c>
      <c r="D26" s="88">
        <f t="shared" si="2"/>
        <v>4</v>
      </c>
      <c r="E26" s="88">
        <f t="shared" si="2"/>
        <v>4</v>
      </c>
      <c r="F26" s="88">
        <f t="shared" si="2"/>
        <v>8</v>
      </c>
      <c r="G26" s="88">
        <f t="shared" si="2"/>
        <v>5</v>
      </c>
      <c r="H26" s="88">
        <f t="shared" si="2"/>
        <v>7</v>
      </c>
      <c r="I26" s="88">
        <f t="shared" si="2"/>
        <v>0</v>
      </c>
      <c r="J26" s="88">
        <f t="shared" si="2"/>
        <v>10</v>
      </c>
      <c r="K26" s="88">
        <f t="shared" si="2"/>
        <v>3</v>
      </c>
      <c r="L26" s="88">
        <f t="shared" si="2"/>
        <v>3</v>
      </c>
      <c r="M26" s="88">
        <f t="shared" si="2"/>
        <v>0</v>
      </c>
      <c r="N26" s="88">
        <f t="shared" si="2"/>
        <v>2</v>
      </c>
      <c r="O26" s="88">
        <f t="shared" si="2"/>
        <v>6</v>
      </c>
      <c r="P26" s="88">
        <f t="shared" si="2"/>
        <v>2</v>
      </c>
      <c r="Q26" s="88">
        <f t="shared" si="2"/>
        <v>0</v>
      </c>
      <c r="R26" s="88">
        <f t="shared" si="2"/>
        <v>0</v>
      </c>
      <c r="S26" s="88">
        <f t="shared" si="2"/>
        <v>0</v>
      </c>
      <c r="T26" s="88">
        <f t="shared" si="2"/>
        <v>1</v>
      </c>
      <c r="U26" s="88">
        <f t="shared" si="2"/>
        <v>1</v>
      </c>
      <c r="V26" s="88">
        <f t="shared" si="2"/>
        <v>1</v>
      </c>
      <c r="W26" s="88">
        <f t="shared" si="2"/>
        <v>1</v>
      </c>
      <c r="X26" s="88">
        <f t="shared" si="2"/>
        <v>1</v>
      </c>
      <c r="Y26" s="88">
        <f t="shared" si="2"/>
        <v>1</v>
      </c>
      <c r="Z26" s="88">
        <f t="shared" si="2"/>
        <v>0</v>
      </c>
      <c r="AA26" s="88">
        <f t="shared" si="2"/>
        <v>0</v>
      </c>
      <c r="AB26" s="88">
        <f t="shared" si="2"/>
        <v>7</v>
      </c>
      <c r="AC26" s="88">
        <f t="shared" si="2"/>
        <v>5</v>
      </c>
      <c r="AD26" s="88">
        <f t="shared" si="2"/>
        <v>2</v>
      </c>
      <c r="AE26" s="88">
        <f t="shared" si="2"/>
        <v>0</v>
      </c>
      <c r="AF26" s="88">
        <f t="shared" si="2"/>
        <v>0</v>
      </c>
      <c r="AG26" s="88">
        <f t="shared" si="2"/>
        <v>0</v>
      </c>
      <c r="AH26" s="88">
        <f t="shared" ref="AH26:BM26" si="3">AH27+AH28+AH29+AH30+AH31</f>
        <v>0</v>
      </c>
      <c r="AI26" s="88">
        <f t="shared" si="3"/>
        <v>0</v>
      </c>
      <c r="AJ26" s="88">
        <f t="shared" si="3"/>
        <v>1</v>
      </c>
      <c r="AK26" s="88">
        <f t="shared" si="3"/>
        <v>1</v>
      </c>
      <c r="AL26" s="88">
        <f t="shared" si="3"/>
        <v>1</v>
      </c>
      <c r="AM26" s="88">
        <f t="shared" si="3"/>
        <v>1</v>
      </c>
      <c r="AN26" s="88">
        <f t="shared" si="3"/>
        <v>0</v>
      </c>
      <c r="AO26" s="88">
        <f t="shared" si="3"/>
        <v>0</v>
      </c>
      <c r="AP26" s="88">
        <f t="shared" si="3"/>
        <v>0</v>
      </c>
      <c r="AQ26" s="88">
        <f t="shared" si="3"/>
        <v>0</v>
      </c>
      <c r="AR26" s="88">
        <f t="shared" si="3"/>
        <v>0</v>
      </c>
      <c r="AS26" s="88">
        <f t="shared" si="3"/>
        <v>0</v>
      </c>
      <c r="AT26" s="88">
        <f t="shared" si="3"/>
        <v>0</v>
      </c>
      <c r="AU26" s="88">
        <f t="shared" si="3"/>
        <v>0</v>
      </c>
      <c r="AV26" s="88">
        <f t="shared" si="3"/>
        <v>0</v>
      </c>
      <c r="AW26" s="88">
        <f t="shared" si="3"/>
        <v>0</v>
      </c>
      <c r="AX26" s="88">
        <f t="shared" si="3"/>
        <v>0</v>
      </c>
      <c r="AY26" s="88">
        <f t="shared" si="3"/>
        <v>0</v>
      </c>
      <c r="AZ26" s="88">
        <f t="shared" si="3"/>
        <v>0</v>
      </c>
      <c r="BA26" s="88">
        <f t="shared" si="3"/>
        <v>0</v>
      </c>
      <c r="BB26" s="88">
        <f t="shared" si="3"/>
        <v>7</v>
      </c>
      <c r="BC26" s="69"/>
      <c r="BD26" s="69"/>
      <c r="BE26" s="69"/>
      <c r="BF26" s="69"/>
      <c r="BG26" s="69"/>
      <c r="BH26" s="69"/>
    </row>
    <row r="27" spans="1:60" x14ac:dyDescent="0.25">
      <c r="A27" s="89" t="s">
        <v>227</v>
      </c>
      <c r="B27" s="90">
        <v>34</v>
      </c>
      <c r="C27" s="91">
        <v>6</v>
      </c>
      <c r="D27" s="91"/>
      <c r="E27" s="91"/>
      <c r="F27" s="91"/>
      <c r="G27" s="91">
        <v>1</v>
      </c>
      <c r="H27" s="91">
        <v>5</v>
      </c>
      <c r="I27" s="91"/>
      <c r="J27" s="91">
        <v>1</v>
      </c>
      <c r="K27" s="91"/>
      <c r="L27" s="91"/>
      <c r="M27" s="91"/>
      <c r="N27" s="91"/>
      <c r="O27" s="91">
        <v>4</v>
      </c>
      <c r="P27" s="91">
        <v>2</v>
      </c>
      <c r="Q27" s="91"/>
      <c r="R27" s="91"/>
      <c r="S27" s="91"/>
      <c r="T27" s="91">
        <v>1</v>
      </c>
      <c r="U27" s="91">
        <v>1</v>
      </c>
      <c r="V27" s="91">
        <v>1</v>
      </c>
      <c r="W27" s="91">
        <v>1</v>
      </c>
      <c r="X27" s="91">
        <v>1</v>
      </c>
      <c r="Y27" s="91">
        <v>1</v>
      </c>
      <c r="Z27" s="91"/>
      <c r="AA27" s="91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80"/>
      <c r="BD27" s="93" t="s">
        <v>228</v>
      </c>
      <c r="BE27" s="93" t="s">
        <v>228</v>
      </c>
      <c r="BF27" s="80"/>
      <c r="BG27" s="80"/>
      <c r="BH27" s="80"/>
    </row>
    <row r="28" spans="1:60" x14ac:dyDescent="0.25">
      <c r="A28" s="89" t="s">
        <v>229</v>
      </c>
      <c r="B28" s="90">
        <v>32</v>
      </c>
      <c r="C28" s="91">
        <v>10</v>
      </c>
      <c r="D28" s="91">
        <v>4</v>
      </c>
      <c r="E28" s="91">
        <v>4</v>
      </c>
      <c r="F28" s="91">
        <v>8</v>
      </c>
      <c r="G28" s="91">
        <v>3</v>
      </c>
      <c r="H28" s="91">
        <v>2</v>
      </c>
      <c r="I28" s="91">
        <v>0</v>
      </c>
      <c r="J28" s="91">
        <v>6</v>
      </c>
      <c r="K28" s="91">
        <v>3</v>
      </c>
      <c r="L28" s="91">
        <v>3</v>
      </c>
      <c r="M28" s="91">
        <v>0</v>
      </c>
      <c r="N28" s="91">
        <v>2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2">
        <v>7</v>
      </c>
      <c r="AC28" s="92">
        <v>5</v>
      </c>
      <c r="AD28" s="92">
        <v>2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1</v>
      </c>
      <c r="AK28" s="92">
        <v>1</v>
      </c>
      <c r="AL28" s="92">
        <v>1</v>
      </c>
      <c r="AM28" s="92">
        <v>1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2">
        <v>0</v>
      </c>
      <c r="BA28" s="92">
        <v>0</v>
      </c>
      <c r="BB28" s="92">
        <v>7</v>
      </c>
      <c r="BC28" s="80" t="s">
        <v>114</v>
      </c>
      <c r="BD28" s="80" t="s">
        <v>114</v>
      </c>
      <c r="BE28" s="93" t="s">
        <v>230</v>
      </c>
      <c r="BF28" s="80" t="s">
        <v>57</v>
      </c>
      <c r="BG28" s="80">
        <v>0</v>
      </c>
      <c r="BH28" s="80">
        <v>0</v>
      </c>
    </row>
    <row r="29" spans="1:60" x14ac:dyDescent="0.25">
      <c r="A29" s="89" t="s">
        <v>231</v>
      </c>
      <c r="B29" s="90">
        <v>4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2">
        <v>0</v>
      </c>
      <c r="AC29" s="92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2">
        <v>0</v>
      </c>
      <c r="AQ29" s="92">
        <v>0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2">
        <v>0</v>
      </c>
      <c r="BA29" s="92">
        <v>0</v>
      </c>
      <c r="BB29" s="92">
        <v>0</v>
      </c>
      <c r="BC29" s="80" t="s">
        <v>114</v>
      </c>
      <c r="BD29" s="80" t="s">
        <v>114</v>
      </c>
      <c r="BE29" s="80" t="s">
        <v>114</v>
      </c>
      <c r="BF29" s="80" t="s">
        <v>54</v>
      </c>
      <c r="BG29" s="80">
        <v>0</v>
      </c>
      <c r="BH29" s="80">
        <v>0</v>
      </c>
    </row>
    <row r="30" spans="1:60" x14ac:dyDescent="0.25">
      <c r="A30" s="89" t="s">
        <v>232</v>
      </c>
      <c r="B30" s="90">
        <v>3</v>
      </c>
      <c r="C30" s="91">
        <v>1</v>
      </c>
      <c r="D30" s="91">
        <v>0</v>
      </c>
      <c r="E30" s="91">
        <v>0</v>
      </c>
      <c r="F30" s="91">
        <v>0</v>
      </c>
      <c r="G30" s="91">
        <v>1</v>
      </c>
      <c r="H30" s="91">
        <v>0</v>
      </c>
      <c r="I30" s="91">
        <v>0</v>
      </c>
      <c r="J30" s="91">
        <v>3</v>
      </c>
      <c r="K30" s="91">
        <v>0</v>
      </c>
      <c r="L30" s="91">
        <v>0</v>
      </c>
      <c r="M30" s="91">
        <v>0</v>
      </c>
      <c r="N30" s="91">
        <v>0</v>
      </c>
      <c r="O30" s="91">
        <v>2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80" t="s">
        <v>114</v>
      </c>
      <c r="BD30" s="80" t="s">
        <v>114</v>
      </c>
      <c r="BE30" s="80" t="s">
        <v>114</v>
      </c>
      <c r="BF30" s="80" t="s">
        <v>54</v>
      </c>
      <c r="BG30" s="80">
        <v>0</v>
      </c>
      <c r="BH30" s="80">
        <v>0</v>
      </c>
    </row>
    <row r="31" spans="1:60" x14ac:dyDescent="0.25">
      <c r="A31" s="89" t="s">
        <v>233</v>
      </c>
      <c r="B31" s="90">
        <v>3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/>
      <c r="BC31" s="80" t="s">
        <v>114</v>
      </c>
      <c r="BD31" s="80" t="s">
        <v>114</v>
      </c>
      <c r="BE31" s="80" t="s">
        <v>114</v>
      </c>
      <c r="BF31" s="80" t="s">
        <v>54</v>
      </c>
      <c r="BG31" s="93" t="s">
        <v>230</v>
      </c>
      <c r="BH31" s="80"/>
    </row>
    <row r="32" spans="1:60" ht="18.75" x14ac:dyDescent="0.3">
      <c r="A32" s="87" t="s">
        <v>90</v>
      </c>
      <c r="B32" s="88">
        <f t="shared" ref="B32:AG32" si="4">B33+B34</f>
        <v>29</v>
      </c>
      <c r="C32" s="88">
        <f t="shared" si="4"/>
        <v>3</v>
      </c>
      <c r="D32" s="88">
        <f t="shared" si="4"/>
        <v>0</v>
      </c>
      <c r="E32" s="88">
        <f t="shared" si="4"/>
        <v>1</v>
      </c>
      <c r="F32" s="88">
        <f t="shared" si="4"/>
        <v>0</v>
      </c>
      <c r="G32" s="88">
        <f t="shared" si="4"/>
        <v>0</v>
      </c>
      <c r="H32" s="88">
        <f t="shared" si="4"/>
        <v>1</v>
      </c>
      <c r="I32" s="88">
        <f t="shared" si="4"/>
        <v>1</v>
      </c>
      <c r="J32" s="88">
        <f t="shared" si="4"/>
        <v>1</v>
      </c>
      <c r="K32" s="88">
        <f t="shared" si="4"/>
        <v>0</v>
      </c>
      <c r="L32" s="88">
        <f t="shared" si="4"/>
        <v>0</v>
      </c>
      <c r="M32" s="88">
        <f t="shared" si="4"/>
        <v>1</v>
      </c>
      <c r="N32" s="88">
        <f t="shared" si="4"/>
        <v>0</v>
      </c>
      <c r="O32" s="88">
        <f t="shared" si="4"/>
        <v>1</v>
      </c>
      <c r="P32" s="88">
        <f t="shared" si="4"/>
        <v>1</v>
      </c>
      <c r="Q32" s="88">
        <f t="shared" si="4"/>
        <v>0</v>
      </c>
      <c r="R32" s="88">
        <f t="shared" si="4"/>
        <v>0</v>
      </c>
      <c r="S32" s="88">
        <f t="shared" si="4"/>
        <v>0</v>
      </c>
      <c r="T32" s="88">
        <f t="shared" si="4"/>
        <v>0</v>
      </c>
      <c r="U32" s="88">
        <f t="shared" si="4"/>
        <v>0</v>
      </c>
      <c r="V32" s="88">
        <f t="shared" si="4"/>
        <v>0</v>
      </c>
      <c r="W32" s="88">
        <f t="shared" si="4"/>
        <v>0</v>
      </c>
      <c r="X32" s="88">
        <f t="shared" si="4"/>
        <v>1</v>
      </c>
      <c r="Y32" s="88">
        <f t="shared" si="4"/>
        <v>1</v>
      </c>
      <c r="Z32" s="88">
        <f t="shared" si="4"/>
        <v>0</v>
      </c>
      <c r="AA32" s="88">
        <f t="shared" si="4"/>
        <v>0</v>
      </c>
      <c r="AB32" s="88">
        <f t="shared" si="4"/>
        <v>0</v>
      </c>
      <c r="AC32" s="88">
        <f t="shared" si="4"/>
        <v>0</v>
      </c>
      <c r="AD32" s="88">
        <f t="shared" si="4"/>
        <v>0</v>
      </c>
      <c r="AE32" s="88">
        <f t="shared" si="4"/>
        <v>0</v>
      </c>
      <c r="AF32" s="88">
        <f t="shared" si="4"/>
        <v>0</v>
      </c>
      <c r="AG32" s="88">
        <f t="shared" si="4"/>
        <v>0</v>
      </c>
      <c r="AH32" s="88">
        <f t="shared" ref="AH32:BM32" si="5">AH33+AH34</f>
        <v>0</v>
      </c>
      <c r="AI32" s="88">
        <f t="shared" si="5"/>
        <v>0</v>
      </c>
      <c r="AJ32" s="88">
        <f t="shared" si="5"/>
        <v>0</v>
      </c>
      <c r="AK32" s="88">
        <f t="shared" si="5"/>
        <v>0</v>
      </c>
      <c r="AL32" s="88">
        <f t="shared" si="5"/>
        <v>0</v>
      </c>
      <c r="AM32" s="88">
        <f t="shared" si="5"/>
        <v>0</v>
      </c>
      <c r="AN32" s="88">
        <f t="shared" si="5"/>
        <v>0</v>
      </c>
      <c r="AO32" s="88">
        <f t="shared" si="5"/>
        <v>0</v>
      </c>
      <c r="AP32" s="88">
        <f t="shared" si="5"/>
        <v>0</v>
      </c>
      <c r="AQ32" s="88">
        <f t="shared" si="5"/>
        <v>0</v>
      </c>
      <c r="AR32" s="88">
        <f t="shared" si="5"/>
        <v>0</v>
      </c>
      <c r="AS32" s="88">
        <f t="shared" si="5"/>
        <v>0</v>
      </c>
      <c r="AT32" s="88">
        <f t="shared" si="5"/>
        <v>0</v>
      </c>
      <c r="AU32" s="88">
        <f t="shared" si="5"/>
        <v>0</v>
      </c>
      <c r="AV32" s="88">
        <f t="shared" si="5"/>
        <v>0</v>
      </c>
      <c r="AW32" s="88">
        <f t="shared" si="5"/>
        <v>0</v>
      </c>
      <c r="AX32" s="88">
        <f t="shared" si="5"/>
        <v>0</v>
      </c>
      <c r="AY32" s="88">
        <f t="shared" si="5"/>
        <v>0</v>
      </c>
      <c r="AZ32" s="88">
        <f t="shared" si="5"/>
        <v>0</v>
      </c>
      <c r="BA32" s="88">
        <f t="shared" si="5"/>
        <v>0</v>
      </c>
      <c r="BB32" s="88">
        <f t="shared" si="5"/>
        <v>0</v>
      </c>
      <c r="BC32" s="69"/>
      <c r="BD32" s="69"/>
      <c r="BE32" s="69"/>
      <c r="BF32" s="69"/>
      <c r="BG32" s="69"/>
      <c r="BH32" s="69"/>
    </row>
    <row r="33" spans="1:60" x14ac:dyDescent="0.25">
      <c r="A33" s="146" t="s">
        <v>234</v>
      </c>
      <c r="B33" s="90">
        <v>16</v>
      </c>
      <c r="C33" s="91">
        <v>2</v>
      </c>
      <c r="D33" s="91">
        <v>0</v>
      </c>
      <c r="E33" s="91">
        <v>1</v>
      </c>
      <c r="F33" s="91">
        <v>0</v>
      </c>
      <c r="G33" s="91">
        <v>0</v>
      </c>
      <c r="H33" s="91">
        <v>0</v>
      </c>
      <c r="I33" s="38">
        <v>1</v>
      </c>
      <c r="J33" s="38">
        <v>1</v>
      </c>
      <c r="K33" s="38">
        <v>0</v>
      </c>
      <c r="L33" s="38">
        <v>0</v>
      </c>
      <c r="M33" s="38">
        <v>1</v>
      </c>
      <c r="N33" s="38">
        <v>0</v>
      </c>
      <c r="O33" s="38">
        <v>0</v>
      </c>
      <c r="P33" s="38">
        <v>1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1</v>
      </c>
      <c r="Y33" s="38">
        <v>1</v>
      </c>
      <c r="Z33" s="38">
        <v>0</v>
      </c>
      <c r="AA33" s="38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21" t="s">
        <v>114</v>
      </c>
      <c r="BD33" s="21" t="s">
        <v>114</v>
      </c>
      <c r="BE33" s="21" t="s">
        <v>114</v>
      </c>
      <c r="BF33" s="21" t="s">
        <v>54</v>
      </c>
      <c r="BG33" s="21">
        <v>0</v>
      </c>
      <c r="BH33" s="21">
        <v>0</v>
      </c>
    </row>
    <row r="34" spans="1:60" ht="30" x14ac:dyDescent="0.25">
      <c r="A34" s="146" t="s">
        <v>235</v>
      </c>
      <c r="B34" s="90">
        <v>13</v>
      </c>
      <c r="C34" s="91">
        <v>1</v>
      </c>
      <c r="D34" s="91">
        <v>0</v>
      </c>
      <c r="E34" s="91">
        <v>0</v>
      </c>
      <c r="F34" s="91">
        <v>0</v>
      </c>
      <c r="G34" s="91">
        <v>0</v>
      </c>
      <c r="H34" s="91">
        <v>1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1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21" t="s">
        <v>114</v>
      </c>
      <c r="BD34" s="21" t="s">
        <v>114</v>
      </c>
      <c r="BE34" s="21" t="s">
        <v>114</v>
      </c>
      <c r="BF34" s="21" t="s">
        <v>54</v>
      </c>
      <c r="BG34" s="21">
        <v>0</v>
      </c>
      <c r="BH34" s="21">
        <v>0</v>
      </c>
    </row>
    <row r="35" spans="1:60" ht="18.75" x14ac:dyDescent="0.3">
      <c r="A35" s="97" t="s">
        <v>93</v>
      </c>
      <c r="B35" s="88">
        <f t="shared" ref="B35:AG35" si="6">B32+B26+B10</f>
        <v>385</v>
      </c>
      <c r="C35" s="88">
        <f t="shared" si="6"/>
        <v>60</v>
      </c>
      <c r="D35" s="88">
        <f t="shared" si="6"/>
        <v>7</v>
      </c>
      <c r="E35" s="88">
        <f t="shared" si="6"/>
        <v>13</v>
      </c>
      <c r="F35" s="88">
        <f t="shared" si="6"/>
        <v>14</v>
      </c>
      <c r="G35" s="88">
        <f t="shared" si="6"/>
        <v>15</v>
      </c>
      <c r="H35" s="88">
        <f t="shared" si="6"/>
        <v>25</v>
      </c>
      <c r="I35" s="88">
        <f t="shared" si="6"/>
        <v>7</v>
      </c>
      <c r="J35" s="88">
        <f t="shared" si="6"/>
        <v>20</v>
      </c>
      <c r="K35" s="88">
        <f t="shared" si="6"/>
        <v>5</v>
      </c>
      <c r="L35" s="88">
        <f t="shared" si="6"/>
        <v>7</v>
      </c>
      <c r="M35" s="88">
        <f t="shared" si="6"/>
        <v>10</v>
      </c>
      <c r="N35" s="88">
        <f t="shared" si="6"/>
        <v>11</v>
      </c>
      <c r="O35" s="88">
        <f t="shared" si="6"/>
        <v>13</v>
      </c>
      <c r="P35" s="88">
        <f t="shared" si="6"/>
        <v>15</v>
      </c>
      <c r="Q35" s="88">
        <f t="shared" si="6"/>
        <v>2</v>
      </c>
      <c r="R35" s="88">
        <f t="shared" si="6"/>
        <v>18</v>
      </c>
      <c r="S35" s="88">
        <f t="shared" si="6"/>
        <v>1</v>
      </c>
      <c r="T35" s="88">
        <f t="shared" si="6"/>
        <v>5</v>
      </c>
      <c r="U35" s="88">
        <f t="shared" si="6"/>
        <v>5</v>
      </c>
      <c r="V35" s="88">
        <f t="shared" si="6"/>
        <v>5</v>
      </c>
      <c r="W35" s="88">
        <f t="shared" si="6"/>
        <v>5</v>
      </c>
      <c r="X35" s="88">
        <f t="shared" si="6"/>
        <v>13</v>
      </c>
      <c r="Y35" s="88">
        <f t="shared" si="6"/>
        <v>20</v>
      </c>
      <c r="Z35" s="88">
        <f t="shared" si="6"/>
        <v>2</v>
      </c>
      <c r="AA35" s="88">
        <f t="shared" si="6"/>
        <v>2</v>
      </c>
      <c r="AB35" s="88">
        <f t="shared" si="6"/>
        <v>29</v>
      </c>
      <c r="AC35" s="88">
        <f t="shared" si="6"/>
        <v>18</v>
      </c>
      <c r="AD35" s="88">
        <f t="shared" si="6"/>
        <v>10</v>
      </c>
      <c r="AE35" s="88">
        <f t="shared" si="6"/>
        <v>0</v>
      </c>
      <c r="AF35" s="88">
        <f t="shared" si="6"/>
        <v>12</v>
      </c>
      <c r="AG35" s="88">
        <f t="shared" si="6"/>
        <v>0</v>
      </c>
      <c r="AH35" s="88">
        <f t="shared" ref="AH35:BB35" si="7">AH32+AH26+AH10</f>
        <v>3</v>
      </c>
      <c r="AI35" s="88">
        <f t="shared" si="7"/>
        <v>3</v>
      </c>
      <c r="AJ35" s="88">
        <f t="shared" si="7"/>
        <v>2</v>
      </c>
      <c r="AK35" s="88">
        <f t="shared" si="7"/>
        <v>2</v>
      </c>
      <c r="AL35" s="88">
        <f t="shared" si="7"/>
        <v>8</v>
      </c>
      <c r="AM35" s="88">
        <f t="shared" si="7"/>
        <v>12</v>
      </c>
      <c r="AN35" s="88">
        <f t="shared" si="7"/>
        <v>0</v>
      </c>
      <c r="AO35" s="88">
        <f t="shared" si="7"/>
        <v>0</v>
      </c>
      <c r="AP35" s="88">
        <f t="shared" si="7"/>
        <v>7</v>
      </c>
      <c r="AQ35" s="88">
        <f t="shared" si="7"/>
        <v>7</v>
      </c>
      <c r="AR35" s="88">
        <f t="shared" si="7"/>
        <v>0</v>
      </c>
      <c r="AS35" s="88">
        <f t="shared" si="7"/>
        <v>0</v>
      </c>
      <c r="AT35" s="88">
        <f t="shared" si="7"/>
        <v>4</v>
      </c>
      <c r="AU35" s="88">
        <f t="shared" si="7"/>
        <v>4</v>
      </c>
      <c r="AV35" s="88">
        <f t="shared" si="7"/>
        <v>0</v>
      </c>
      <c r="AW35" s="88">
        <f t="shared" si="7"/>
        <v>0</v>
      </c>
      <c r="AX35" s="88">
        <f t="shared" si="7"/>
        <v>0</v>
      </c>
      <c r="AY35" s="88">
        <f t="shared" si="7"/>
        <v>0</v>
      </c>
      <c r="AZ35" s="88">
        <f t="shared" si="7"/>
        <v>0</v>
      </c>
      <c r="BA35" s="88">
        <f t="shared" si="7"/>
        <v>0</v>
      </c>
      <c r="BB35" s="88">
        <f t="shared" si="7"/>
        <v>18</v>
      </c>
      <c r="BC35" s="69"/>
      <c r="BD35" s="69"/>
      <c r="BE35" s="69"/>
      <c r="BF35" s="69"/>
      <c r="BG35" s="69"/>
      <c r="BH35" s="69"/>
    </row>
    <row r="36" spans="1:60" x14ac:dyDescent="0.25">
      <c r="A36" s="44"/>
      <c r="B36" s="44"/>
      <c r="C36" s="44"/>
      <c r="D36" s="44"/>
      <c r="E36" s="44"/>
      <c r="F36" s="44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</row>
    <row r="37" spans="1:60" x14ac:dyDescent="0.25">
      <c r="A37" s="99"/>
      <c r="B37" s="99"/>
      <c r="C37" s="99"/>
      <c r="D37" s="99"/>
      <c r="E37" s="99"/>
      <c r="F37" s="99"/>
      <c r="G37" s="99"/>
      <c r="H37" s="9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454" t="s">
        <v>94</v>
      </c>
      <c r="B38" s="454"/>
      <c r="C38" s="101"/>
      <c r="D38" s="101"/>
      <c r="E38" s="102" t="s">
        <v>95</v>
      </c>
      <c r="F38" s="102" t="s">
        <v>95</v>
      </c>
      <c r="G38" s="102" t="s">
        <v>95</v>
      </c>
      <c r="H38" s="102" t="s">
        <v>95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01"/>
      <c r="B39" s="101"/>
      <c r="C39" s="101"/>
      <c r="D39" s="101"/>
      <c r="E39" s="455" t="s">
        <v>96</v>
      </c>
      <c r="F39" s="455"/>
      <c r="G39" s="455"/>
      <c r="H39" s="455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456" t="s">
        <v>95</v>
      </c>
      <c r="B40" s="456"/>
      <c r="C40" s="456"/>
      <c r="D40" s="456"/>
      <c r="E40" s="456"/>
      <c r="F40" s="456"/>
      <c r="G40" s="456"/>
      <c r="H40" s="456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455" t="s">
        <v>97</v>
      </c>
      <c r="B41" s="455"/>
      <c r="C41" s="455"/>
      <c r="D41" s="455"/>
      <c r="E41" s="455"/>
      <c r="F41" s="455"/>
      <c r="G41" s="103"/>
      <c r="H41" s="103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04"/>
      <c r="B42" s="104"/>
      <c r="C42" s="104"/>
      <c r="D42" s="104"/>
      <c r="E42" s="104"/>
      <c r="F42" s="104"/>
      <c r="G42" s="104"/>
      <c r="H42" s="10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104"/>
      <c r="B43" s="104"/>
      <c r="C43" s="104"/>
      <c r="D43" s="104"/>
      <c r="E43" s="104"/>
      <c r="F43" s="104"/>
      <c r="G43" s="104"/>
      <c r="H43" s="10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104"/>
      <c r="B44" s="104"/>
      <c r="C44" s="104"/>
      <c r="D44" s="104"/>
      <c r="E44" s="104"/>
      <c r="F44" s="104"/>
      <c r="G44" s="104"/>
      <c r="H44" s="10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1"/>
      <c r="B45" s="1"/>
      <c r="C45" s="1"/>
      <c r="D45" s="1"/>
      <c r="E45" s="1"/>
      <c r="F45" s="1"/>
      <c r="G45" s="1"/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"/>
      <c r="B46" s="1"/>
      <c r="C46" s="1"/>
      <c r="D46" s="1"/>
      <c r="E46" s="1"/>
      <c r="F46" s="1"/>
      <c r="G46" s="1"/>
      <c r="H46" s="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</sheetData>
  <mergeCells count="65">
    <mergeCell ref="A38:B38"/>
    <mergeCell ref="E39:H39"/>
    <mergeCell ref="A40:H40"/>
    <mergeCell ref="A41:F41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C11" r:id="rId1" xr:uid="{00000000-0004-0000-0500-000000000000}"/>
    <hyperlink ref="BC12" r:id="rId2" xr:uid="{00000000-0004-0000-0500-000001000000}"/>
    <hyperlink ref="BC14" r:id="rId3" xr:uid="{00000000-0004-0000-0500-000002000000}"/>
    <hyperlink ref="BC15" r:id="rId4" xr:uid="{00000000-0004-0000-0500-000003000000}"/>
    <hyperlink ref="BD15" r:id="rId5" xr:uid="{00000000-0004-0000-0500-000004000000}"/>
    <hyperlink ref="BC16" r:id="rId6" xr:uid="{00000000-0004-0000-0500-000005000000}"/>
    <hyperlink ref="BD16" r:id="rId7" xr:uid="{00000000-0004-0000-0500-000006000000}"/>
    <hyperlink ref="BC17" r:id="rId8" xr:uid="{00000000-0004-0000-0500-000007000000}"/>
    <hyperlink ref="BC18" r:id="rId9" xr:uid="{00000000-0004-0000-0500-000008000000}"/>
    <hyperlink ref="BD18" r:id="rId10" xr:uid="{00000000-0004-0000-0500-000009000000}"/>
    <hyperlink ref="BE18" r:id="rId11" xr:uid="{00000000-0004-0000-0500-00000A000000}"/>
    <hyperlink ref="BC20" r:id="rId12" xr:uid="{00000000-0004-0000-0500-00000B000000}"/>
    <hyperlink ref="BC21" r:id="rId13" xr:uid="{00000000-0004-0000-0500-00000C000000}"/>
    <hyperlink ref="BC22" r:id="rId14" xr:uid="{00000000-0004-0000-0500-00000D000000}"/>
    <hyperlink ref="BD22" r:id="rId15" xr:uid="{00000000-0004-0000-0500-00000E000000}"/>
    <hyperlink ref="BE22" r:id="rId16" xr:uid="{00000000-0004-0000-0500-00000F000000}"/>
    <hyperlink ref="BC23" r:id="rId17" xr:uid="{00000000-0004-0000-0500-000010000000}"/>
    <hyperlink ref="BC25" r:id="rId18" xr:uid="{00000000-0004-0000-0500-000011000000}"/>
    <hyperlink ref="BD27" r:id="rId19" xr:uid="{00000000-0004-0000-0500-000012000000}"/>
    <hyperlink ref="BE27" r:id="rId20" xr:uid="{00000000-0004-0000-0500-000013000000}"/>
    <hyperlink ref="BE28" r:id="rId21" xr:uid="{00000000-0004-0000-0500-000014000000}"/>
    <hyperlink ref="BG31" r:id="rId22" xr:uid="{00000000-0004-0000-0500-000015000000}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42"/>
  <sheetViews>
    <sheetView topLeftCell="AT16" workbookViewId="0"/>
  </sheetViews>
  <sheetFormatPr defaultRowHeight="15" x14ac:dyDescent="0.25"/>
  <cols>
    <col min="1" max="1" width="43.140625" customWidth="1"/>
    <col min="2" max="2" width="13.28515625" customWidth="1"/>
    <col min="3" max="10" width="12.5703125" bestFit="1"/>
    <col min="11" max="11" width="13.7109375" customWidth="1"/>
    <col min="12" max="53" width="12.5703125" bestFit="1"/>
    <col min="54" max="60" width="16.7109375" customWidth="1"/>
  </cols>
  <sheetData>
    <row r="1" spans="1:60" ht="22.9" customHeight="1" x14ac:dyDescent="0.25">
      <c r="A1" s="394" t="s">
        <v>236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x14ac:dyDescent="0.25">
      <c r="A2" s="399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147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9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2"/>
      <c r="BC5" s="411"/>
      <c r="BD5" s="411"/>
      <c r="BE5" s="411"/>
      <c r="BF5" s="411"/>
      <c r="BG5" s="411"/>
      <c r="BH5" s="411"/>
    </row>
    <row r="6" spans="1:60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58" t="s">
        <v>37</v>
      </c>
      <c r="BC6" s="411"/>
      <c r="BD6" s="411"/>
      <c r="BE6" s="411"/>
      <c r="BF6" s="411"/>
      <c r="BG6" s="411"/>
      <c r="BH6" s="411"/>
    </row>
    <row r="7" spans="1:60" ht="29.45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58" t="s">
        <v>37</v>
      </c>
      <c r="BC7" s="411"/>
      <c r="BD7" s="411"/>
      <c r="BE7" s="411"/>
      <c r="BF7" s="411"/>
      <c r="BG7" s="411"/>
      <c r="BH7" s="411"/>
    </row>
    <row r="8" spans="1:60" ht="137.25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58" t="s">
        <v>37</v>
      </c>
      <c r="BC8" s="411"/>
      <c r="BD8" s="411"/>
      <c r="BE8" s="411"/>
      <c r="BF8" s="411"/>
      <c r="BG8" s="411"/>
      <c r="BH8" s="411"/>
    </row>
    <row r="9" spans="1:60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7.45" customHeight="1" x14ac:dyDescent="0.3">
      <c r="A10" s="56" t="s">
        <v>74</v>
      </c>
      <c r="B10" s="74">
        <f t="shared" ref="B10:AG10" si="0">B11+B12+B13+B14+B15+B16+B17+B18+B19+B20+B21+B22+B23</f>
        <v>328</v>
      </c>
      <c r="C10" s="74">
        <f t="shared" si="0"/>
        <v>46</v>
      </c>
      <c r="D10" s="74">
        <f t="shared" si="0"/>
        <v>8</v>
      </c>
      <c r="E10" s="74">
        <f t="shared" si="0"/>
        <v>9</v>
      </c>
      <c r="F10" s="74">
        <f t="shared" si="0"/>
        <v>13</v>
      </c>
      <c r="G10" s="74">
        <f t="shared" si="0"/>
        <v>6</v>
      </c>
      <c r="H10" s="74">
        <f t="shared" si="0"/>
        <v>32</v>
      </c>
      <c r="I10" s="74">
        <f t="shared" si="0"/>
        <v>0</v>
      </c>
      <c r="J10" s="74">
        <f t="shared" si="0"/>
        <v>14</v>
      </c>
      <c r="K10" s="74">
        <f t="shared" si="0"/>
        <v>4</v>
      </c>
      <c r="L10" s="74">
        <f t="shared" si="0"/>
        <v>7</v>
      </c>
      <c r="M10" s="74">
        <f t="shared" si="0"/>
        <v>3</v>
      </c>
      <c r="N10" s="74">
        <f t="shared" si="0"/>
        <v>1</v>
      </c>
      <c r="O10" s="74">
        <f t="shared" si="0"/>
        <v>4</v>
      </c>
      <c r="P10" s="74">
        <f t="shared" si="0"/>
        <v>13</v>
      </c>
      <c r="Q10" s="74">
        <f t="shared" si="0"/>
        <v>0</v>
      </c>
      <c r="R10" s="74">
        <f t="shared" si="0"/>
        <v>5</v>
      </c>
      <c r="S10" s="74">
        <f t="shared" si="0"/>
        <v>1</v>
      </c>
      <c r="T10" s="74">
        <f t="shared" si="0"/>
        <v>0</v>
      </c>
      <c r="U10" s="74">
        <f t="shared" si="0"/>
        <v>0</v>
      </c>
      <c r="V10" s="74">
        <f t="shared" si="0"/>
        <v>6</v>
      </c>
      <c r="W10" s="74">
        <f t="shared" si="0"/>
        <v>6</v>
      </c>
      <c r="X10" s="74">
        <f t="shared" si="0"/>
        <v>7</v>
      </c>
      <c r="Y10" s="74">
        <f t="shared" si="0"/>
        <v>7</v>
      </c>
      <c r="Z10" s="74">
        <f t="shared" si="0"/>
        <v>2</v>
      </c>
      <c r="AA10" s="74">
        <f t="shared" si="0"/>
        <v>5</v>
      </c>
      <c r="AB10" s="74">
        <f t="shared" si="0"/>
        <v>13</v>
      </c>
      <c r="AC10" s="74">
        <f t="shared" si="0"/>
        <v>3</v>
      </c>
      <c r="AD10" s="74">
        <f t="shared" si="0"/>
        <v>5</v>
      </c>
      <c r="AE10" s="74">
        <f t="shared" si="0"/>
        <v>5</v>
      </c>
      <c r="AF10" s="74">
        <f t="shared" si="0"/>
        <v>4</v>
      </c>
      <c r="AG10" s="74">
        <f t="shared" si="0"/>
        <v>0</v>
      </c>
      <c r="AH10" s="74">
        <f t="shared" ref="AH10:BM10" si="1">AH11+AH12+AH13+AH14+AH15+AH16+AH17+AH18+AH19+AH20+AH21+AH22+AH23</f>
        <v>0</v>
      </c>
      <c r="AI10" s="74">
        <f t="shared" si="1"/>
        <v>0</v>
      </c>
      <c r="AJ10" s="74">
        <f t="shared" si="1"/>
        <v>4</v>
      </c>
      <c r="AK10" s="74">
        <f t="shared" si="1"/>
        <v>4</v>
      </c>
      <c r="AL10" s="74">
        <f t="shared" si="1"/>
        <v>1</v>
      </c>
      <c r="AM10" s="74">
        <f t="shared" si="1"/>
        <v>1</v>
      </c>
      <c r="AN10" s="74">
        <f t="shared" si="1"/>
        <v>0</v>
      </c>
      <c r="AO10" s="74">
        <f t="shared" si="1"/>
        <v>0</v>
      </c>
      <c r="AP10" s="74">
        <f t="shared" si="1"/>
        <v>0</v>
      </c>
      <c r="AQ10" s="74">
        <f t="shared" si="1"/>
        <v>0</v>
      </c>
      <c r="AR10" s="74">
        <f t="shared" si="1"/>
        <v>2</v>
      </c>
      <c r="AS10" s="74">
        <f t="shared" si="1"/>
        <v>2</v>
      </c>
      <c r="AT10" s="74">
        <f t="shared" si="1"/>
        <v>1</v>
      </c>
      <c r="AU10" s="74">
        <f t="shared" si="1"/>
        <v>1</v>
      </c>
      <c r="AV10" s="74">
        <f t="shared" si="1"/>
        <v>0</v>
      </c>
      <c r="AW10" s="74">
        <f t="shared" si="1"/>
        <v>0</v>
      </c>
      <c r="AX10" s="74">
        <f t="shared" si="1"/>
        <v>0</v>
      </c>
      <c r="AY10" s="74">
        <f t="shared" si="1"/>
        <v>0</v>
      </c>
      <c r="AZ10" s="74">
        <f t="shared" si="1"/>
        <v>0</v>
      </c>
      <c r="BA10" s="74">
        <f t="shared" si="1"/>
        <v>1</v>
      </c>
      <c r="BB10" s="74">
        <f t="shared" si="1"/>
        <v>5</v>
      </c>
      <c r="BC10" s="58"/>
      <c r="BD10" s="58"/>
      <c r="BE10" s="58"/>
      <c r="BF10" s="58"/>
      <c r="BG10" s="58"/>
      <c r="BH10" s="58"/>
    </row>
    <row r="11" spans="1:60" s="1" customFormat="1" ht="30" x14ac:dyDescent="0.25">
      <c r="A11" s="148" t="s">
        <v>237</v>
      </c>
      <c r="B11" s="149">
        <v>36</v>
      </c>
      <c r="C11" s="77">
        <v>1</v>
      </c>
      <c r="D11" s="77">
        <v>1</v>
      </c>
      <c r="E11" s="77">
        <v>0</v>
      </c>
      <c r="F11" s="77">
        <v>1</v>
      </c>
      <c r="G11" s="77">
        <v>0</v>
      </c>
      <c r="H11" s="77">
        <v>0</v>
      </c>
      <c r="I11" s="77">
        <v>0</v>
      </c>
      <c r="J11" s="77">
        <v>1</v>
      </c>
      <c r="K11" s="77">
        <v>0</v>
      </c>
      <c r="L11" s="77">
        <v>1</v>
      </c>
      <c r="M11" s="77">
        <v>0</v>
      </c>
      <c r="N11" s="77">
        <v>0</v>
      </c>
      <c r="O11" s="77">
        <v>1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8">
        <v>1</v>
      </c>
      <c r="AC11" s="78">
        <v>0</v>
      </c>
      <c r="AD11" s="78">
        <v>1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80" t="s">
        <v>54</v>
      </c>
      <c r="BD11" s="93" t="s">
        <v>238</v>
      </c>
      <c r="BE11" s="93" t="s">
        <v>239</v>
      </c>
      <c r="BF11" s="80" t="s">
        <v>54</v>
      </c>
      <c r="BG11" s="80">
        <v>0</v>
      </c>
      <c r="BH11" s="80">
        <v>4300</v>
      </c>
    </row>
    <row r="12" spans="1:60" s="1" customFormat="1" ht="30" x14ac:dyDescent="0.25">
      <c r="A12" s="148" t="s">
        <v>240</v>
      </c>
      <c r="B12" s="149">
        <v>59</v>
      </c>
      <c r="C12" s="77">
        <v>9</v>
      </c>
      <c r="D12" s="77">
        <v>0</v>
      </c>
      <c r="E12" s="77">
        <v>0</v>
      </c>
      <c r="F12" s="77">
        <v>0</v>
      </c>
      <c r="G12" s="77">
        <v>1</v>
      </c>
      <c r="H12" s="77">
        <v>9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1</v>
      </c>
      <c r="P12" s="77">
        <v>4</v>
      </c>
      <c r="Q12" s="77">
        <v>0</v>
      </c>
      <c r="R12" s="77">
        <v>2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2</v>
      </c>
      <c r="Y12" s="77">
        <v>2</v>
      </c>
      <c r="Z12" s="77">
        <v>1</v>
      </c>
      <c r="AA12" s="77">
        <v>1</v>
      </c>
      <c r="AB12" s="78">
        <v>2</v>
      </c>
      <c r="AC12" s="78">
        <v>0</v>
      </c>
      <c r="AD12" s="78">
        <v>1</v>
      </c>
      <c r="AE12" s="78">
        <v>1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1</v>
      </c>
      <c r="AM12" s="78">
        <v>1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1</v>
      </c>
      <c r="AU12" s="78">
        <v>1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3</v>
      </c>
      <c r="BC12" s="80" t="s">
        <v>54</v>
      </c>
      <c r="BD12" s="93" t="s">
        <v>241</v>
      </c>
      <c r="BE12" s="93" t="s">
        <v>242</v>
      </c>
      <c r="BF12" s="80" t="s">
        <v>57</v>
      </c>
      <c r="BG12" s="80">
        <v>2000</v>
      </c>
      <c r="BH12" s="80">
        <v>0</v>
      </c>
    </row>
    <row r="13" spans="1:60" s="1" customFormat="1" ht="30" x14ac:dyDescent="0.25">
      <c r="A13" s="148" t="s">
        <v>243</v>
      </c>
      <c r="B13" s="150">
        <v>56</v>
      </c>
      <c r="C13" s="82">
        <v>11</v>
      </c>
      <c r="D13" s="82">
        <v>2</v>
      </c>
      <c r="E13" s="82">
        <v>3</v>
      </c>
      <c r="F13" s="82">
        <v>5</v>
      </c>
      <c r="G13" s="82">
        <v>1</v>
      </c>
      <c r="H13" s="77">
        <v>9</v>
      </c>
      <c r="I13" s="77">
        <v>0</v>
      </c>
      <c r="J13" s="77">
        <v>2</v>
      </c>
      <c r="K13" s="77">
        <v>0</v>
      </c>
      <c r="L13" s="77">
        <v>2</v>
      </c>
      <c r="M13" s="77">
        <v>2</v>
      </c>
      <c r="N13" s="77">
        <v>0</v>
      </c>
      <c r="O13" s="77">
        <v>0</v>
      </c>
      <c r="P13" s="77">
        <v>3</v>
      </c>
      <c r="Q13" s="77">
        <v>0</v>
      </c>
      <c r="R13" s="77">
        <v>2</v>
      </c>
      <c r="S13" s="77">
        <v>0</v>
      </c>
      <c r="T13" s="77">
        <v>0</v>
      </c>
      <c r="U13" s="77">
        <v>0</v>
      </c>
      <c r="V13" s="77">
        <v>3</v>
      </c>
      <c r="W13" s="77">
        <v>3</v>
      </c>
      <c r="X13" s="77">
        <v>5</v>
      </c>
      <c r="Y13" s="77">
        <v>5</v>
      </c>
      <c r="Z13" s="77">
        <v>0</v>
      </c>
      <c r="AA13" s="77">
        <v>0</v>
      </c>
      <c r="AB13" s="78">
        <v>4</v>
      </c>
      <c r="AC13" s="78">
        <v>3</v>
      </c>
      <c r="AD13" s="78">
        <v>1</v>
      </c>
      <c r="AE13" s="78">
        <v>0</v>
      </c>
      <c r="AF13" s="78">
        <v>3</v>
      </c>
      <c r="AG13" s="78">
        <v>0</v>
      </c>
      <c r="AH13" s="78">
        <v>0</v>
      </c>
      <c r="AI13" s="78">
        <v>0</v>
      </c>
      <c r="AJ13" s="78">
        <v>3</v>
      </c>
      <c r="AK13" s="78">
        <v>3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2</v>
      </c>
      <c r="AS13" s="78">
        <v>2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2</v>
      </c>
      <c r="BC13" s="80" t="s">
        <v>54</v>
      </c>
      <c r="BD13" s="151" t="s">
        <v>244</v>
      </c>
      <c r="BE13" s="80"/>
      <c r="BF13" s="80" t="s">
        <v>57</v>
      </c>
      <c r="BG13" s="80">
        <v>2000</v>
      </c>
      <c r="BH13" s="80">
        <v>3300</v>
      </c>
    </row>
    <row r="14" spans="1:60" s="1" customFormat="1" x14ac:dyDescent="0.25">
      <c r="A14" s="148" t="s">
        <v>245</v>
      </c>
      <c r="B14" s="152">
        <v>27</v>
      </c>
      <c r="C14" s="85">
        <v>12</v>
      </c>
      <c r="D14" s="85">
        <v>3</v>
      </c>
      <c r="E14" s="85">
        <v>1</v>
      </c>
      <c r="F14" s="85">
        <v>4</v>
      </c>
      <c r="G14" s="85">
        <v>2</v>
      </c>
      <c r="H14" s="77">
        <v>4</v>
      </c>
      <c r="I14" s="77">
        <v>0</v>
      </c>
      <c r="J14" s="77">
        <v>8</v>
      </c>
      <c r="K14" s="77">
        <v>4</v>
      </c>
      <c r="L14" s="77">
        <v>3</v>
      </c>
      <c r="M14" s="77">
        <v>0</v>
      </c>
      <c r="N14" s="77">
        <v>0</v>
      </c>
      <c r="O14" s="77">
        <v>0</v>
      </c>
      <c r="P14" s="77">
        <v>3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2</v>
      </c>
      <c r="W14" s="77">
        <v>2</v>
      </c>
      <c r="X14" s="77">
        <v>0</v>
      </c>
      <c r="Y14" s="77">
        <v>0</v>
      </c>
      <c r="Z14" s="77">
        <v>0</v>
      </c>
      <c r="AA14" s="77">
        <v>0</v>
      </c>
      <c r="AB14" s="78">
        <v>1</v>
      </c>
      <c r="AC14" s="78">
        <v>0</v>
      </c>
      <c r="AD14" s="78">
        <v>1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1</v>
      </c>
      <c r="AK14" s="78">
        <v>1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0</v>
      </c>
      <c r="AS14" s="78">
        <v>0</v>
      </c>
      <c r="AT14" s="78">
        <v>0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80" t="s">
        <v>54</v>
      </c>
      <c r="BD14" s="93" t="s">
        <v>246</v>
      </c>
      <c r="BE14" s="93" t="s">
        <v>247</v>
      </c>
      <c r="BF14" s="93" t="s">
        <v>57</v>
      </c>
      <c r="BG14" s="80">
        <v>0</v>
      </c>
      <c r="BH14" s="80">
        <v>7800</v>
      </c>
    </row>
    <row r="15" spans="1:60" s="1" customFormat="1" ht="45" x14ac:dyDescent="0.25">
      <c r="A15" s="148" t="s">
        <v>248</v>
      </c>
      <c r="B15" s="150">
        <v>12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80" t="s">
        <v>54</v>
      </c>
      <c r="BD15" s="80">
        <v>0</v>
      </c>
      <c r="BE15" s="80">
        <v>0</v>
      </c>
      <c r="BF15" s="80" t="s">
        <v>54</v>
      </c>
      <c r="BG15" s="80">
        <v>0</v>
      </c>
      <c r="BH15" s="80">
        <v>0</v>
      </c>
    </row>
    <row r="16" spans="1:60" s="1" customFormat="1" x14ac:dyDescent="0.25">
      <c r="A16" s="148" t="s">
        <v>249</v>
      </c>
      <c r="B16" s="152">
        <v>26</v>
      </c>
      <c r="C16" s="85">
        <v>4</v>
      </c>
      <c r="D16" s="85">
        <v>0</v>
      </c>
      <c r="E16" s="85">
        <v>0</v>
      </c>
      <c r="F16" s="77">
        <v>2</v>
      </c>
      <c r="G16" s="77">
        <v>1</v>
      </c>
      <c r="H16" s="77">
        <v>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1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1</v>
      </c>
      <c r="AA16" s="77">
        <v>4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80" t="s">
        <v>54</v>
      </c>
      <c r="BD16" s="93" t="s">
        <v>250</v>
      </c>
      <c r="BE16" s="93" t="s">
        <v>250</v>
      </c>
      <c r="BF16" s="80" t="s">
        <v>57</v>
      </c>
      <c r="BG16" s="80">
        <v>0</v>
      </c>
      <c r="BH16" s="80">
        <v>0</v>
      </c>
    </row>
    <row r="17" spans="1:60" s="1" customFormat="1" ht="30" x14ac:dyDescent="0.25">
      <c r="A17" s="148" t="s">
        <v>251</v>
      </c>
      <c r="B17" s="152">
        <v>20</v>
      </c>
      <c r="C17" s="85">
        <v>3</v>
      </c>
      <c r="D17" s="85">
        <v>1</v>
      </c>
      <c r="E17" s="85">
        <v>3</v>
      </c>
      <c r="F17" s="77">
        <v>0</v>
      </c>
      <c r="G17" s="77">
        <v>0</v>
      </c>
      <c r="H17" s="77">
        <v>2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1</v>
      </c>
      <c r="Q17" s="77">
        <v>0</v>
      </c>
      <c r="R17" s="77">
        <v>0</v>
      </c>
      <c r="S17" s="77">
        <v>1</v>
      </c>
      <c r="T17" s="77">
        <v>0</v>
      </c>
      <c r="U17" s="77">
        <v>0</v>
      </c>
      <c r="V17" s="77">
        <v>1</v>
      </c>
      <c r="W17" s="77">
        <v>1</v>
      </c>
      <c r="X17" s="77">
        <v>0</v>
      </c>
      <c r="Y17" s="77">
        <v>0</v>
      </c>
      <c r="Z17" s="77">
        <v>0</v>
      </c>
      <c r="AA17" s="77">
        <v>0</v>
      </c>
      <c r="AB17" s="78">
        <v>2</v>
      </c>
      <c r="AC17" s="78">
        <v>0</v>
      </c>
      <c r="AD17" s="78">
        <v>0</v>
      </c>
      <c r="AE17" s="78">
        <v>2</v>
      </c>
      <c r="AF17" s="78">
        <v>1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80" t="s">
        <v>54</v>
      </c>
      <c r="BD17" s="93" t="s">
        <v>252</v>
      </c>
      <c r="BE17" s="93" t="s">
        <v>253</v>
      </c>
      <c r="BF17" s="80" t="s">
        <v>57</v>
      </c>
      <c r="BG17" s="80">
        <v>0</v>
      </c>
      <c r="BH17" s="80">
        <v>7300</v>
      </c>
    </row>
    <row r="18" spans="1:60" s="1" customFormat="1" ht="30" x14ac:dyDescent="0.25">
      <c r="A18" s="148" t="s">
        <v>254</v>
      </c>
      <c r="B18" s="152">
        <v>11</v>
      </c>
      <c r="C18" s="85">
        <v>3</v>
      </c>
      <c r="D18" s="85">
        <v>0</v>
      </c>
      <c r="E18" s="85">
        <v>1</v>
      </c>
      <c r="F18" s="77">
        <v>1</v>
      </c>
      <c r="G18" s="77">
        <v>0</v>
      </c>
      <c r="H18" s="77">
        <v>2</v>
      </c>
      <c r="I18" s="77">
        <v>0</v>
      </c>
      <c r="J18" s="77">
        <v>2</v>
      </c>
      <c r="K18" s="77">
        <v>0</v>
      </c>
      <c r="L18" s="77">
        <v>0</v>
      </c>
      <c r="M18" s="77">
        <v>1</v>
      </c>
      <c r="N18" s="77">
        <v>1</v>
      </c>
      <c r="O18" s="77">
        <v>1</v>
      </c>
      <c r="P18" s="77">
        <v>1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80" t="s">
        <v>54</v>
      </c>
      <c r="BD18" s="93" t="s">
        <v>255</v>
      </c>
      <c r="BE18" s="93" t="s">
        <v>256</v>
      </c>
      <c r="BF18" s="80" t="s">
        <v>54</v>
      </c>
      <c r="BG18" s="80">
        <v>0</v>
      </c>
      <c r="BH18" s="80">
        <v>0</v>
      </c>
    </row>
    <row r="19" spans="1:60" s="1" customFormat="1" ht="30" x14ac:dyDescent="0.25">
      <c r="A19" s="148" t="s">
        <v>257</v>
      </c>
      <c r="B19" s="152">
        <v>14</v>
      </c>
      <c r="C19" s="85">
        <v>1</v>
      </c>
      <c r="D19" s="85">
        <v>0</v>
      </c>
      <c r="E19" s="85">
        <v>0</v>
      </c>
      <c r="F19" s="77">
        <v>0</v>
      </c>
      <c r="G19" s="77">
        <v>0</v>
      </c>
      <c r="H19" s="77">
        <v>0</v>
      </c>
      <c r="I19" s="77">
        <v>0</v>
      </c>
      <c r="J19" s="77">
        <v>1</v>
      </c>
      <c r="K19" s="77">
        <v>0</v>
      </c>
      <c r="L19" s="77">
        <v>0</v>
      </c>
      <c r="M19" s="77">
        <v>0</v>
      </c>
      <c r="N19" s="77">
        <v>0</v>
      </c>
      <c r="O19" s="77">
        <v>1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8">
        <v>1</v>
      </c>
      <c r="AC19" s="78">
        <v>0</v>
      </c>
      <c r="AD19" s="78">
        <v>0</v>
      </c>
      <c r="AE19" s="78">
        <v>1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1</v>
      </c>
      <c r="BB19" s="78">
        <v>0</v>
      </c>
      <c r="BC19" s="80" t="s">
        <v>54</v>
      </c>
      <c r="BD19" s="93" t="s">
        <v>258</v>
      </c>
      <c r="BE19" s="93" t="s">
        <v>258</v>
      </c>
      <c r="BF19" s="80" t="s">
        <v>54</v>
      </c>
      <c r="BG19" s="80">
        <v>0</v>
      </c>
      <c r="BH19" s="80">
        <v>0</v>
      </c>
    </row>
    <row r="20" spans="1:60" s="153" customFormat="1" ht="30" x14ac:dyDescent="0.25">
      <c r="A20" s="154" t="s">
        <v>259</v>
      </c>
      <c r="B20" s="155">
        <v>14</v>
      </c>
      <c r="C20" s="155">
        <v>1</v>
      </c>
      <c r="D20" s="155">
        <v>0</v>
      </c>
      <c r="E20" s="155">
        <v>0</v>
      </c>
      <c r="F20" s="156">
        <v>0</v>
      </c>
      <c r="G20" s="156">
        <v>1</v>
      </c>
      <c r="H20" s="156">
        <v>1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1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7">
        <v>0</v>
      </c>
      <c r="AC20" s="157">
        <v>0</v>
      </c>
      <c r="AD20" s="157">
        <v>0</v>
      </c>
      <c r="AE20" s="157">
        <v>0</v>
      </c>
      <c r="AF20" s="157">
        <v>0</v>
      </c>
      <c r="AG20" s="157">
        <v>0</v>
      </c>
      <c r="AH20" s="157">
        <v>0</v>
      </c>
      <c r="AI20" s="157">
        <v>0</v>
      </c>
      <c r="AJ20" s="157">
        <v>0</v>
      </c>
      <c r="AK20" s="157">
        <v>0</v>
      </c>
      <c r="AL20" s="157">
        <v>0</v>
      </c>
      <c r="AM20" s="157">
        <v>0</v>
      </c>
      <c r="AN20" s="157">
        <v>0</v>
      </c>
      <c r="AO20" s="157">
        <v>0</v>
      </c>
      <c r="AP20" s="157">
        <v>0</v>
      </c>
      <c r="AQ20" s="157">
        <v>0</v>
      </c>
      <c r="AR20" s="157">
        <v>0</v>
      </c>
      <c r="AS20" s="157">
        <v>0</v>
      </c>
      <c r="AT20" s="157">
        <v>0</v>
      </c>
      <c r="AU20" s="157">
        <v>0</v>
      </c>
      <c r="AV20" s="157">
        <v>0</v>
      </c>
      <c r="AW20" s="157">
        <v>0</v>
      </c>
      <c r="AX20" s="157">
        <v>0</v>
      </c>
      <c r="AY20" s="157">
        <v>0</v>
      </c>
      <c r="AZ20" s="157">
        <v>0</v>
      </c>
      <c r="BA20" s="157">
        <v>0</v>
      </c>
      <c r="BB20" s="157">
        <v>0</v>
      </c>
      <c r="BC20" s="158" t="s">
        <v>54</v>
      </c>
      <c r="BD20" s="159" t="s">
        <v>260</v>
      </c>
      <c r="BE20" s="159" t="s">
        <v>261</v>
      </c>
      <c r="BF20" s="158" t="s">
        <v>54</v>
      </c>
      <c r="BG20" s="158">
        <v>0</v>
      </c>
      <c r="BH20" s="158">
        <v>0</v>
      </c>
    </row>
    <row r="21" spans="1:60" s="1" customFormat="1" ht="30" x14ac:dyDescent="0.25">
      <c r="A21" s="148" t="s">
        <v>262</v>
      </c>
      <c r="B21" s="152">
        <v>17</v>
      </c>
      <c r="C21" s="85">
        <v>0</v>
      </c>
      <c r="D21" s="85">
        <v>0</v>
      </c>
      <c r="E21" s="85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/>
      <c r="BB21" s="78">
        <v>0</v>
      </c>
      <c r="BC21" s="80" t="s">
        <v>54</v>
      </c>
      <c r="BD21" s="93" t="s">
        <v>263</v>
      </c>
      <c r="BE21" s="93" t="s">
        <v>263</v>
      </c>
      <c r="BF21" s="93" t="s">
        <v>57</v>
      </c>
      <c r="BG21" s="80">
        <v>0</v>
      </c>
      <c r="BH21" s="80">
        <v>0</v>
      </c>
    </row>
    <row r="22" spans="1:60" s="153" customFormat="1" ht="30" x14ac:dyDescent="0.25">
      <c r="A22" s="154" t="s">
        <v>264</v>
      </c>
      <c r="B22" s="155">
        <v>19</v>
      </c>
      <c r="C22" s="155">
        <v>1</v>
      </c>
      <c r="D22" s="155">
        <v>1</v>
      </c>
      <c r="E22" s="155">
        <v>1</v>
      </c>
      <c r="F22" s="156">
        <v>0</v>
      </c>
      <c r="G22" s="156">
        <v>0</v>
      </c>
      <c r="H22" s="156">
        <v>1</v>
      </c>
      <c r="I22" s="156">
        <v>0</v>
      </c>
      <c r="J22" s="156">
        <v>0</v>
      </c>
      <c r="K22" s="156">
        <v>0</v>
      </c>
      <c r="L22" s="156">
        <v>1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7">
        <v>2</v>
      </c>
      <c r="AC22" s="157">
        <v>0</v>
      </c>
      <c r="AD22" s="157">
        <v>1</v>
      </c>
      <c r="AE22" s="157">
        <v>1</v>
      </c>
      <c r="AF22" s="157">
        <v>0</v>
      </c>
      <c r="AG22" s="157">
        <v>0</v>
      </c>
      <c r="AH22" s="157">
        <v>0</v>
      </c>
      <c r="AI22" s="157">
        <v>0</v>
      </c>
      <c r="AJ22" s="157">
        <v>0</v>
      </c>
      <c r="AK22" s="157">
        <v>0</v>
      </c>
      <c r="AL22" s="157">
        <v>0</v>
      </c>
      <c r="AM22" s="157">
        <v>0</v>
      </c>
      <c r="AN22" s="157">
        <v>0</v>
      </c>
      <c r="AO22" s="157">
        <v>0</v>
      </c>
      <c r="AP22" s="157">
        <v>0</v>
      </c>
      <c r="AQ22" s="157">
        <v>0</v>
      </c>
      <c r="AR22" s="157">
        <v>0</v>
      </c>
      <c r="AS22" s="157">
        <v>0</v>
      </c>
      <c r="AT22" s="157">
        <v>0</v>
      </c>
      <c r="AU22" s="157">
        <v>0</v>
      </c>
      <c r="AV22" s="157">
        <v>0</v>
      </c>
      <c r="AW22" s="157">
        <v>0</v>
      </c>
      <c r="AX22" s="157">
        <v>0</v>
      </c>
      <c r="AY22" s="157">
        <v>0</v>
      </c>
      <c r="AZ22" s="157">
        <v>0</v>
      </c>
      <c r="BA22" s="157">
        <v>0</v>
      </c>
      <c r="BB22" s="157">
        <v>0</v>
      </c>
      <c r="BC22" s="158" t="s">
        <v>54</v>
      </c>
      <c r="BD22" s="159" t="s">
        <v>265</v>
      </c>
      <c r="BE22" s="159" t="s">
        <v>266</v>
      </c>
      <c r="BF22" s="158" t="s">
        <v>57</v>
      </c>
      <c r="BG22" s="158">
        <v>0</v>
      </c>
      <c r="BH22" s="158">
        <v>1000</v>
      </c>
    </row>
    <row r="23" spans="1:60" s="1" customFormat="1" ht="30" x14ac:dyDescent="0.25">
      <c r="A23" s="148" t="s">
        <v>267</v>
      </c>
      <c r="B23" s="152">
        <v>17</v>
      </c>
      <c r="C23" s="85">
        <v>0</v>
      </c>
      <c r="D23" s="85">
        <v>0</v>
      </c>
      <c r="E23" s="85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0</v>
      </c>
      <c r="BC23" s="80" t="s">
        <v>54</v>
      </c>
      <c r="BD23" s="93" t="s">
        <v>268</v>
      </c>
      <c r="BE23" s="93" t="s">
        <v>269</v>
      </c>
      <c r="BF23" s="80" t="s">
        <v>54</v>
      </c>
      <c r="BG23" s="80">
        <v>0</v>
      </c>
      <c r="BH23" s="80">
        <v>0</v>
      </c>
    </row>
    <row r="24" spans="1:60" ht="18.75" x14ac:dyDescent="0.3">
      <c r="A24" s="66" t="s">
        <v>85</v>
      </c>
      <c r="B24" s="43">
        <f>B25+B26+B27+B28+B29+B30+B31</f>
        <v>203</v>
      </c>
      <c r="C24" s="43">
        <f>C25+C26+C27+C28+C29+C30+C31</f>
        <v>16</v>
      </c>
      <c r="D24" s="43">
        <v>0</v>
      </c>
      <c r="E24" s="43">
        <f t="shared" ref="E24:K24" si="2">E25+E26+E27+E28+E29+E30+E31</f>
        <v>9</v>
      </c>
      <c r="F24" s="43">
        <f t="shared" si="2"/>
        <v>5</v>
      </c>
      <c r="G24" s="43">
        <f t="shared" si="2"/>
        <v>5</v>
      </c>
      <c r="H24" s="43">
        <f t="shared" si="2"/>
        <v>5</v>
      </c>
      <c r="I24" s="43">
        <f t="shared" si="2"/>
        <v>2</v>
      </c>
      <c r="J24" s="43">
        <f t="shared" si="2"/>
        <v>10</v>
      </c>
      <c r="K24" s="43">
        <f t="shared" si="2"/>
        <v>0</v>
      </c>
      <c r="L24" s="43">
        <v>0</v>
      </c>
      <c r="M24" s="43">
        <f t="shared" ref="M24:BB24" si="3">M25+M26+M27+M28+M29+M30+M31</f>
        <v>5</v>
      </c>
      <c r="N24" s="43">
        <f t="shared" si="3"/>
        <v>5</v>
      </c>
      <c r="O24" s="43">
        <f t="shared" si="3"/>
        <v>1</v>
      </c>
      <c r="P24" s="43">
        <f t="shared" si="3"/>
        <v>4</v>
      </c>
      <c r="Q24" s="43">
        <f t="shared" si="3"/>
        <v>0</v>
      </c>
      <c r="R24" s="43">
        <f t="shared" si="3"/>
        <v>9</v>
      </c>
      <c r="S24" s="43">
        <f t="shared" si="3"/>
        <v>0</v>
      </c>
      <c r="T24" s="43">
        <f t="shared" si="3"/>
        <v>8</v>
      </c>
      <c r="U24" s="43">
        <f t="shared" si="3"/>
        <v>10</v>
      </c>
      <c r="V24" s="43">
        <f t="shared" si="3"/>
        <v>3</v>
      </c>
      <c r="W24" s="43">
        <f t="shared" si="3"/>
        <v>7</v>
      </c>
      <c r="X24" s="43">
        <f t="shared" si="3"/>
        <v>6</v>
      </c>
      <c r="Y24" s="43">
        <f t="shared" si="3"/>
        <v>5</v>
      </c>
      <c r="Z24" s="43">
        <f t="shared" si="3"/>
        <v>0</v>
      </c>
      <c r="AA24" s="43">
        <f t="shared" si="3"/>
        <v>0</v>
      </c>
      <c r="AB24" s="43">
        <f t="shared" si="3"/>
        <v>17</v>
      </c>
      <c r="AC24" s="43">
        <f t="shared" si="3"/>
        <v>14</v>
      </c>
      <c r="AD24" s="43">
        <f t="shared" si="3"/>
        <v>3</v>
      </c>
      <c r="AE24" s="43">
        <f t="shared" si="3"/>
        <v>0</v>
      </c>
      <c r="AF24" s="43">
        <f t="shared" si="3"/>
        <v>8</v>
      </c>
      <c r="AG24" s="43">
        <f t="shared" si="3"/>
        <v>0</v>
      </c>
      <c r="AH24" s="43">
        <f t="shared" si="3"/>
        <v>2</v>
      </c>
      <c r="AI24" s="43">
        <f t="shared" si="3"/>
        <v>2</v>
      </c>
      <c r="AJ24" s="43">
        <f t="shared" si="3"/>
        <v>5</v>
      </c>
      <c r="AK24" s="43">
        <f t="shared" si="3"/>
        <v>12</v>
      </c>
      <c r="AL24" s="43">
        <f t="shared" si="3"/>
        <v>8</v>
      </c>
      <c r="AM24" s="43">
        <f t="shared" si="3"/>
        <v>8</v>
      </c>
      <c r="AN24" s="43">
        <f t="shared" si="3"/>
        <v>0</v>
      </c>
      <c r="AO24" s="43">
        <f t="shared" si="3"/>
        <v>0</v>
      </c>
      <c r="AP24" s="43">
        <f t="shared" si="3"/>
        <v>4</v>
      </c>
      <c r="AQ24" s="43">
        <f t="shared" si="3"/>
        <v>4</v>
      </c>
      <c r="AR24" s="43">
        <f t="shared" si="3"/>
        <v>0</v>
      </c>
      <c r="AS24" s="43">
        <f t="shared" si="3"/>
        <v>0</v>
      </c>
      <c r="AT24" s="43">
        <f t="shared" si="3"/>
        <v>0</v>
      </c>
      <c r="AU24" s="43">
        <f t="shared" si="3"/>
        <v>0</v>
      </c>
      <c r="AV24" s="43">
        <f t="shared" si="3"/>
        <v>0</v>
      </c>
      <c r="AW24" s="43">
        <f t="shared" si="3"/>
        <v>0</v>
      </c>
      <c r="AX24" s="43">
        <f t="shared" si="3"/>
        <v>0</v>
      </c>
      <c r="AY24" s="43">
        <f t="shared" si="3"/>
        <v>0</v>
      </c>
      <c r="AZ24" s="43">
        <f t="shared" si="3"/>
        <v>0</v>
      </c>
      <c r="BA24" s="43" t="e">
        <f t="shared" si="3"/>
        <v>#VALUE!</v>
      </c>
      <c r="BB24" s="43">
        <f t="shared" si="3"/>
        <v>9</v>
      </c>
      <c r="BC24" s="69"/>
      <c r="BD24" s="69"/>
      <c r="BE24" s="69"/>
      <c r="BF24" s="69"/>
      <c r="BG24" s="69"/>
      <c r="BH24" s="69"/>
    </row>
    <row r="25" spans="1:60" s="1" customFormat="1" ht="30" x14ac:dyDescent="0.25">
      <c r="A25" s="34" t="s">
        <v>270</v>
      </c>
      <c r="B25" s="116">
        <v>75</v>
      </c>
      <c r="C25" s="91">
        <v>0</v>
      </c>
      <c r="D25" s="91">
        <v>1</v>
      </c>
      <c r="E25" s="91">
        <v>1</v>
      </c>
      <c r="F25" s="91">
        <v>0</v>
      </c>
      <c r="G25" s="91">
        <v>0</v>
      </c>
      <c r="H25" s="91">
        <v>0</v>
      </c>
      <c r="I25" s="91">
        <v>0</v>
      </c>
      <c r="J25" s="91">
        <v>1</v>
      </c>
      <c r="K25" s="91">
        <v>0</v>
      </c>
      <c r="L25" s="91">
        <v>1</v>
      </c>
      <c r="M25" s="91">
        <v>0</v>
      </c>
      <c r="N25" s="91">
        <v>1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2</v>
      </c>
      <c r="U25" s="91">
        <v>2</v>
      </c>
      <c r="V25" s="91">
        <v>1</v>
      </c>
      <c r="W25" s="91">
        <v>2</v>
      </c>
      <c r="X25" s="91">
        <v>2</v>
      </c>
      <c r="Y25" s="91">
        <v>2</v>
      </c>
      <c r="Z25" s="91">
        <v>0</v>
      </c>
      <c r="AA25" s="91">
        <v>0</v>
      </c>
      <c r="AB25" s="92">
        <v>2</v>
      </c>
      <c r="AC25" s="92">
        <v>2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2">
        <v>2</v>
      </c>
      <c r="AK25" s="92">
        <v>2</v>
      </c>
      <c r="AL25" s="92">
        <v>2</v>
      </c>
      <c r="AM25" s="92">
        <v>2</v>
      </c>
      <c r="AN25" s="92">
        <v>0</v>
      </c>
      <c r="AO25" s="92">
        <v>0</v>
      </c>
      <c r="AP25" s="92">
        <v>0</v>
      </c>
      <c r="AQ25" s="92">
        <v>0</v>
      </c>
      <c r="AR25" s="92">
        <v>0</v>
      </c>
      <c r="AS25" s="92">
        <v>0</v>
      </c>
      <c r="AT25" s="92"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0</v>
      </c>
      <c r="AZ25" s="92">
        <v>0</v>
      </c>
      <c r="BA25" s="92">
        <v>0</v>
      </c>
      <c r="BB25" s="92">
        <v>3</v>
      </c>
      <c r="BC25" s="93" t="s">
        <v>271</v>
      </c>
      <c r="BD25" s="93" t="s">
        <v>271</v>
      </c>
      <c r="BE25" s="93" t="s">
        <v>271</v>
      </c>
      <c r="BF25" s="80" t="s">
        <v>57</v>
      </c>
      <c r="BG25" s="80">
        <v>0</v>
      </c>
      <c r="BH25" s="80">
        <v>1300</v>
      </c>
    </row>
    <row r="26" spans="1:60" s="1" customFormat="1" x14ac:dyDescent="0.25">
      <c r="A26" s="34" t="s">
        <v>272</v>
      </c>
      <c r="B26" s="116">
        <v>18</v>
      </c>
      <c r="C26" s="91">
        <v>3</v>
      </c>
      <c r="D26" s="91">
        <v>0</v>
      </c>
      <c r="E26" s="91">
        <v>0</v>
      </c>
      <c r="F26" s="91">
        <v>3</v>
      </c>
      <c r="G26" s="91">
        <v>0</v>
      </c>
      <c r="H26" s="91">
        <v>2</v>
      </c>
      <c r="I26" s="91">
        <v>0</v>
      </c>
      <c r="J26" s="91">
        <v>1</v>
      </c>
      <c r="K26" s="91">
        <v>0</v>
      </c>
      <c r="L26" s="91">
        <v>2</v>
      </c>
      <c r="M26" s="91"/>
      <c r="N26" s="91">
        <v>1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2">
        <v>4</v>
      </c>
      <c r="AC26" s="92">
        <v>4</v>
      </c>
      <c r="AD26" s="92">
        <v>0</v>
      </c>
      <c r="AE26" s="92">
        <v>0</v>
      </c>
      <c r="AF26" s="92">
        <v>0</v>
      </c>
      <c r="AG26" s="92">
        <v>0</v>
      </c>
      <c r="AH26" s="92">
        <v>0</v>
      </c>
      <c r="AI26" s="92">
        <v>0</v>
      </c>
      <c r="AJ26" s="92"/>
      <c r="AK26" s="92">
        <v>0</v>
      </c>
      <c r="AL26" s="92">
        <v>1</v>
      </c>
      <c r="AM26" s="92">
        <v>1</v>
      </c>
      <c r="AN26" s="92">
        <v>0</v>
      </c>
      <c r="AO26" s="92">
        <v>0</v>
      </c>
      <c r="AP26" s="92">
        <v>0</v>
      </c>
      <c r="AQ26" s="92">
        <v>0</v>
      </c>
      <c r="AR26" s="92">
        <v>0</v>
      </c>
      <c r="AS26" s="92">
        <v>0</v>
      </c>
      <c r="AT26" s="92">
        <v>0</v>
      </c>
      <c r="AU26" s="92">
        <v>0</v>
      </c>
      <c r="AV26" s="92">
        <v>0</v>
      </c>
      <c r="AW26" s="92">
        <v>0</v>
      </c>
      <c r="AX26" s="92">
        <v>0</v>
      </c>
      <c r="AY26" s="92">
        <v>0</v>
      </c>
      <c r="AZ26" s="92">
        <v>0</v>
      </c>
      <c r="BA26" s="92">
        <v>0</v>
      </c>
      <c r="BB26" s="92">
        <v>0</v>
      </c>
      <c r="BC26" s="93" t="s">
        <v>273</v>
      </c>
      <c r="BD26" s="93" t="s">
        <v>273</v>
      </c>
      <c r="BE26" s="93" t="s">
        <v>273</v>
      </c>
      <c r="BF26" s="80" t="s">
        <v>57</v>
      </c>
      <c r="BG26" s="80">
        <v>0</v>
      </c>
      <c r="BH26" s="80">
        <v>0</v>
      </c>
    </row>
    <row r="27" spans="1:60" s="1" customFormat="1" x14ac:dyDescent="0.25">
      <c r="A27" s="34" t="s">
        <v>274</v>
      </c>
      <c r="B27" s="116">
        <v>19</v>
      </c>
      <c r="C27" s="91">
        <v>0</v>
      </c>
      <c r="D27" s="91">
        <v>0</v>
      </c>
      <c r="E27" s="91">
        <v>2</v>
      </c>
      <c r="F27" s="91">
        <v>0</v>
      </c>
      <c r="G27" s="91">
        <v>0</v>
      </c>
      <c r="H27" s="91">
        <v>1</v>
      </c>
      <c r="I27" s="91">
        <v>0</v>
      </c>
      <c r="J27" s="91">
        <v>1</v>
      </c>
      <c r="K27" s="91">
        <v>0</v>
      </c>
      <c r="L27" s="91">
        <v>0</v>
      </c>
      <c r="M27" s="91">
        <v>2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1</v>
      </c>
      <c r="W27" s="91">
        <v>2</v>
      </c>
      <c r="X27" s="91">
        <v>2</v>
      </c>
      <c r="Y27" s="91">
        <v>2</v>
      </c>
      <c r="Z27" s="91">
        <v>0</v>
      </c>
      <c r="AA27" s="91">
        <v>0</v>
      </c>
      <c r="AB27" s="92">
        <v>1</v>
      </c>
      <c r="AC27" s="92">
        <v>1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1</v>
      </c>
      <c r="AK27" s="92">
        <v>1</v>
      </c>
      <c r="AL27" s="92">
        <v>1</v>
      </c>
      <c r="AM27" s="92">
        <v>1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2</v>
      </c>
      <c r="BC27" s="93" t="s">
        <v>275</v>
      </c>
      <c r="BD27" s="93" t="s">
        <v>275</v>
      </c>
      <c r="BE27" s="93" t="s">
        <v>276</v>
      </c>
      <c r="BF27" s="93" t="s">
        <v>57</v>
      </c>
      <c r="BG27" s="93">
        <v>0</v>
      </c>
      <c r="BH27" s="80">
        <v>0</v>
      </c>
    </row>
    <row r="28" spans="1:60" s="1" customFormat="1" ht="21.75" customHeight="1" x14ac:dyDescent="0.25">
      <c r="A28" s="34" t="s">
        <v>277</v>
      </c>
      <c r="B28" s="116">
        <v>19</v>
      </c>
      <c r="C28" s="91">
        <v>4</v>
      </c>
      <c r="D28" s="91">
        <v>0</v>
      </c>
      <c r="E28" s="91">
        <v>0</v>
      </c>
      <c r="F28" s="91">
        <v>1</v>
      </c>
      <c r="G28" s="91">
        <v>3</v>
      </c>
      <c r="H28" s="91">
        <v>1</v>
      </c>
      <c r="I28" s="91">
        <v>0</v>
      </c>
      <c r="J28" s="91">
        <v>3</v>
      </c>
      <c r="K28" s="91">
        <v>0</v>
      </c>
      <c r="L28" s="91">
        <v>2</v>
      </c>
      <c r="M28" s="91">
        <v>1</v>
      </c>
      <c r="N28" s="91">
        <v>1</v>
      </c>
      <c r="O28" s="91">
        <v>1</v>
      </c>
      <c r="P28" s="91">
        <v>3</v>
      </c>
      <c r="Q28" s="91">
        <v>0</v>
      </c>
      <c r="R28" s="91">
        <v>4</v>
      </c>
      <c r="S28" s="91">
        <v>0</v>
      </c>
      <c r="T28" s="91">
        <v>4</v>
      </c>
      <c r="U28" s="91">
        <v>7</v>
      </c>
      <c r="V28" s="91">
        <v>1</v>
      </c>
      <c r="W28" s="91">
        <v>3</v>
      </c>
      <c r="X28" s="91">
        <v>0</v>
      </c>
      <c r="Y28" s="91">
        <v>0</v>
      </c>
      <c r="Z28" s="91">
        <v>0</v>
      </c>
      <c r="AA28" s="91">
        <v>0</v>
      </c>
      <c r="AB28" s="92">
        <v>4</v>
      </c>
      <c r="AC28" s="92">
        <v>3</v>
      </c>
      <c r="AD28" s="92">
        <v>1</v>
      </c>
      <c r="AE28" s="92">
        <v>0</v>
      </c>
      <c r="AF28" s="92">
        <v>4</v>
      </c>
      <c r="AG28" s="92">
        <v>0</v>
      </c>
      <c r="AH28" s="92">
        <v>0</v>
      </c>
      <c r="AI28" s="92">
        <v>0</v>
      </c>
      <c r="AJ28" s="92">
        <v>1</v>
      </c>
      <c r="AK28" s="92">
        <v>8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2">
        <v>0</v>
      </c>
      <c r="BA28" s="92">
        <v>0</v>
      </c>
      <c r="BB28" s="92">
        <v>4</v>
      </c>
      <c r="BC28" s="93" t="s">
        <v>278</v>
      </c>
      <c r="BD28" s="93" t="s">
        <v>278</v>
      </c>
      <c r="BE28" s="93" t="s">
        <v>278</v>
      </c>
      <c r="BF28" s="80" t="s">
        <v>57</v>
      </c>
      <c r="BG28" s="80">
        <v>0</v>
      </c>
      <c r="BH28" s="80">
        <v>0</v>
      </c>
    </row>
    <row r="29" spans="1:60" s="1" customFormat="1" x14ac:dyDescent="0.25">
      <c r="A29" s="34" t="s">
        <v>279</v>
      </c>
      <c r="B29" s="116">
        <v>22</v>
      </c>
      <c r="C29" s="91">
        <v>2</v>
      </c>
      <c r="D29" s="91">
        <v>0</v>
      </c>
      <c r="E29" s="91">
        <v>2</v>
      </c>
      <c r="F29" s="91">
        <v>0</v>
      </c>
      <c r="G29" s="91">
        <v>0</v>
      </c>
      <c r="H29" s="91">
        <v>0</v>
      </c>
      <c r="I29" s="91">
        <v>1</v>
      </c>
      <c r="J29" s="91">
        <v>1</v>
      </c>
      <c r="K29" s="91">
        <v>0</v>
      </c>
      <c r="L29" s="91">
        <v>0</v>
      </c>
      <c r="M29" s="91">
        <v>2</v>
      </c>
      <c r="N29" s="91">
        <v>0</v>
      </c>
      <c r="O29" s="91">
        <v>0</v>
      </c>
      <c r="P29" s="91">
        <v>0</v>
      </c>
      <c r="Q29" s="91">
        <v>0</v>
      </c>
      <c r="R29" s="91">
        <v>1</v>
      </c>
      <c r="S29" s="91">
        <v>0</v>
      </c>
      <c r="T29" s="91">
        <v>2</v>
      </c>
      <c r="U29" s="91">
        <v>1</v>
      </c>
      <c r="V29" s="91">
        <v>0</v>
      </c>
      <c r="W29" s="91">
        <v>0</v>
      </c>
      <c r="X29" s="91">
        <v>2</v>
      </c>
      <c r="Y29" s="91">
        <v>1</v>
      </c>
      <c r="Z29" s="91">
        <v>0</v>
      </c>
      <c r="AA29" s="91">
        <v>0</v>
      </c>
      <c r="AB29" s="92">
        <v>2</v>
      </c>
      <c r="AC29" s="92">
        <v>2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2</v>
      </c>
      <c r="AM29" s="92">
        <v>2</v>
      </c>
      <c r="AN29" s="92">
        <v>0</v>
      </c>
      <c r="AO29" s="92">
        <v>0</v>
      </c>
      <c r="AP29" s="92">
        <v>0</v>
      </c>
      <c r="AQ29" s="92">
        <v>0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2">
        <v>0</v>
      </c>
      <c r="BA29" s="92">
        <v>0</v>
      </c>
      <c r="BB29" s="92">
        <v>0</v>
      </c>
      <c r="BC29" s="93" t="s">
        <v>280</v>
      </c>
      <c r="BD29" s="93" t="s">
        <v>280</v>
      </c>
      <c r="BE29" s="93" t="s">
        <v>280</v>
      </c>
      <c r="BF29" s="80" t="s">
        <v>57</v>
      </c>
      <c r="BG29" s="80">
        <v>1500</v>
      </c>
      <c r="BH29" s="80">
        <v>0</v>
      </c>
    </row>
    <row r="30" spans="1:60" s="1" customFormat="1" x14ac:dyDescent="0.25">
      <c r="A30" s="34" t="s">
        <v>281</v>
      </c>
      <c r="B30" s="116">
        <v>16</v>
      </c>
      <c r="C30" s="91">
        <v>3</v>
      </c>
      <c r="D30" s="91">
        <v>0</v>
      </c>
      <c r="E30" s="91">
        <v>1</v>
      </c>
      <c r="F30" s="91">
        <v>1</v>
      </c>
      <c r="G30" s="91">
        <v>1</v>
      </c>
      <c r="H30" s="91">
        <v>0</v>
      </c>
      <c r="I30" s="91">
        <v>0</v>
      </c>
      <c r="J30" s="91">
        <v>3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/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3" t="s">
        <v>282</v>
      </c>
      <c r="BD30" s="93" t="s">
        <v>282</v>
      </c>
      <c r="BE30" s="93" t="s">
        <v>282</v>
      </c>
      <c r="BF30" s="80" t="s">
        <v>54</v>
      </c>
      <c r="BG30" s="80">
        <v>0</v>
      </c>
      <c r="BH30" s="80">
        <v>0</v>
      </c>
    </row>
    <row r="31" spans="1:60" s="1" customFormat="1" x14ac:dyDescent="0.25">
      <c r="A31" s="34" t="s">
        <v>283</v>
      </c>
      <c r="B31" s="116">
        <v>34</v>
      </c>
      <c r="C31" s="160">
        <v>4</v>
      </c>
      <c r="D31" s="160">
        <v>4</v>
      </c>
      <c r="E31" s="160">
        <v>3</v>
      </c>
      <c r="F31" s="91">
        <v>0</v>
      </c>
      <c r="G31" s="91">
        <v>1</v>
      </c>
      <c r="H31" s="91">
        <v>1</v>
      </c>
      <c r="I31" s="91">
        <v>1</v>
      </c>
      <c r="J31" s="91">
        <v>0</v>
      </c>
      <c r="K31" s="91">
        <v>0</v>
      </c>
      <c r="L31" s="91">
        <v>2</v>
      </c>
      <c r="M31" s="91">
        <v>0</v>
      </c>
      <c r="N31" s="91">
        <v>2</v>
      </c>
      <c r="O31" s="91">
        <v>0</v>
      </c>
      <c r="P31" s="91">
        <v>1</v>
      </c>
      <c r="Q31" s="91">
        <v>0</v>
      </c>
      <c r="R31" s="91">
        <v>4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2">
        <v>4</v>
      </c>
      <c r="AC31" s="92">
        <v>2</v>
      </c>
      <c r="AD31" s="92">
        <v>2</v>
      </c>
      <c r="AE31" s="92">
        <v>0</v>
      </c>
      <c r="AF31" s="92">
        <v>4</v>
      </c>
      <c r="AG31" s="92">
        <v>0</v>
      </c>
      <c r="AH31" s="92">
        <v>2</v>
      </c>
      <c r="AI31" s="92">
        <v>2</v>
      </c>
      <c r="AJ31" s="92">
        <v>1</v>
      </c>
      <c r="AK31" s="92">
        <v>1</v>
      </c>
      <c r="AL31" s="92">
        <v>2</v>
      </c>
      <c r="AM31" s="92">
        <v>2</v>
      </c>
      <c r="AN31" s="92">
        <v>0</v>
      </c>
      <c r="AO31" s="92">
        <v>0</v>
      </c>
      <c r="AP31" s="92">
        <v>4</v>
      </c>
      <c r="AQ31" s="92">
        <v>4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 t="s">
        <v>284</v>
      </c>
      <c r="BB31" s="92">
        <v>0</v>
      </c>
      <c r="BC31" s="93" t="s">
        <v>285</v>
      </c>
      <c r="BD31" s="93" t="s">
        <v>285</v>
      </c>
      <c r="BE31" s="93" t="s">
        <v>286</v>
      </c>
      <c r="BF31" s="80" t="s">
        <v>57</v>
      </c>
      <c r="BG31" s="80">
        <v>4000</v>
      </c>
      <c r="BH31" s="80">
        <v>0</v>
      </c>
    </row>
    <row r="32" spans="1:60" ht="18.75" x14ac:dyDescent="0.3">
      <c r="A32" s="66" t="s">
        <v>90</v>
      </c>
      <c r="B32" s="43">
        <f t="shared" ref="B32:AG32" si="4">B33+B34+B35</f>
        <v>69</v>
      </c>
      <c r="C32" s="43">
        <f t="shared" si="4"/>
        <v>5</v>
      </c>
      <c r="D32" s="43">
        <f t="shared" si="4"/>
        <v>0</v>
      </c>
      <c r="E32" s="43">
        <f t="shared" si="4"/>
        <v>0</v>
      </c>
      <c r="F32" s="43">
        <f t="shared" si="4"/>
        <v>1</v>
      </c>
      <c r="G32" s="43">
        <f t="shared" si="4"/>
        <v>1</v>
      </c>
      <c r="H32" s="43">
        <f t="shared" si="4"/>
        <v>3</v>
      </c>
      <c r="I32" s="43">
        <f t="shared" si="4"/>
        <v>0</v>
      </c>
      <c r="J32" s="43">
        <f t="shared" si="4"/>
        <v>1</v>
      </c>
      <c r="K32" s="43">
        <f t="shared" si="4"/>
        <v>2</v>
      </c>
      <c r="L32" s="43">
        <f t="shared" si="4"/>
        <v>0</v>
      </c>
      <c r="M32" s="43">
        <f t="shared" si="4"/>
        <v>1</v>
      </c>
      <c r="N32" s="43">
        <f t="shared" si="4"/>
        <v>0</v>
      </c>
      <c r="O32" s="43">
        <f t="shared" si="4"/>
        <v>5</v>
      </c>
      <c r="P32" s="43">
        <f t="shared" si="4"/>
        <v>0</v>
      </c>
      <c r="Q32" s="43">
        <f t="shared" si="4"/>
        <v>0</v>
      </c>
      <c r="R32" s="43">
        <f t="shared" si="4"/>
        <v>0</v>
      </c>
      <c r="S32" s="43">
        <f t="shared" si="4"/>
        <v>0</v>
      </c>
      <c r="T32" s="43">
        <f t="shared" si="4"/>
        <v>0</v>
      </c>
      <c r="U32" s="43">
        <f t="shared" si="4"/>
        <v>0</v>
      </c>
      <c r="V32" s="43">
        <f t="shared" si="4"/>
        <v>0</v>
      </c>
      <c r="W32" s="43">
        <f t="shared" si="4"/>
        <v>0</v>
      </c>
      <c r="X32" s="43">
        <f t="shared" si="4"/>
        <v>0</v>
      </c>
      <c r="Y32" s="43">
        <f t="shared" si="4"/>
        <v>0</v>
      </c>
      <c r="Z32" s="43">
        <f t="shared" si="4"/>
        <v>0</v>
      </c>
      <c r="AA32" s="43">
        <f t="shared" si="4"/>
        <v>0</v>
      </c>
      <c r="AB32" s="43">
        <f t="shared" si="4"/>
        <v>1</v>
      </c>
      <c r="AC32" s="43">
        <f t="shared" si="4"/>
        <v>0</v>
      </c>
      <c r="AD32" s="43">
        <f t="shared" si="4"/>
        <v>1</v>
      </c>
      <c r="AE32" s="43">
        <f t="shared" si="4"/>
        <v>0</v>
      </c>
      <c r="AF32" s="43">
        <f t="shared" si="4"/>
        <v>0</v>
      </c>
      <c r="AG32" s="43">
        <f t="shared" si="4"/>
        <v>0</v>
      </c>
      <c r="AH32" s="43">
        <f t="shared" ref="AH32:BM32" si="5">AH33+AH34+AH35</f>
        <v>0</v>
      </c>
      <c r="AI32" s="43">
        <f t="shared" si="5"/>
        <v>0</v>
      </c>
      <c r="AJ32" s="43">
        <f t="shared" si="5"/>
        <v>0</v>
      </c>
      <c r="AK32" s="43">
        <f t="shared" si="5"/>
        <v>0</v>
      </c>
      <c r="AL32" s="43">
        <f t="shared" si="5"/>
        <v>0</v>
      </c>
      <c r="AM32" s="43">
        <f t="shared" si="5"/>
        <v>0</v>
      </c>
      <c r="AN32" s="43">
        <f t="shared" si="5"/>
        <v>0</v>
      </c>
      <c r="AO32" s="43">
        <f t="shared" si="5"/>
        <v>0</v>
      </c>
      <c r="AP32" s="43">
        <f t="shared" si="5"/>
        <v>0</v>
      </c>
      <c r="AQ32" s="43">
        <f t="shared" si="5"/>
        <v>0</v>
      </c>
      <c r="AR32" s="43">
        <f t="shared" si="5"/>
        <v>0</v>
      </c>
      <c r="AS32" s="43">
        <f t="shared" si="5"/>
        <v>0</v>
      </c>
      <c r="AT32" s="43">
        <f t="shared" si="5"/>
        <v>0</v>
      </c>
      <c r="AU32" s="43">
        <f t="shared" si="5"/>
        <v>0</v>
      </c>
      <c r="AV32" s="43">
        <f t="shared" si="5"/>
        <v>0</v>
      </c>
      <c r="AW32" s="43">
        <f t="shared" si="5"/>
        <v>0</v>
      </c>
      <c r="AX32" s="43">
        <f t="shared" si="5"/>
        <v>0</v>
      </c>
      <c r="AY32" s="43">
        <f t="shared" si="5"/>
        <v>0</v>
      </c>
      <c r="AZ32" s="43">
        <f t="shared" si="5"/>
        <v>0</v>
      </c>
      <c r="BA32" s="43">
        <f t="shared" si="5"/>
        <v>0</v>
      </c>
      <c r="BB32" s="43">
        <f t="shared" si="5"/>
        <v>1</v>
      </c>
      <c r="BC32" s="69"/>
      <c r="BD32" s="21"/>
      <c r="BE32" s="69"/>
      <c r="BF32" s="69"/>
      <c r="BG32" s="69"/>
      <c r="BH32" s="69"/>
    </row>
    <row r="33" spans="1:60" x14ac:dyDescent="0.25">
      <c r="A33" s="148" t="s">
        <v>287</v>
      </c>
      <c r="B33" s="37">
        <v>25</v>
      </c>
      <c r="C33" s="38">
        <v>2</v>
      </c>
      <c r="D33" s="38">
        <v>0</v>
      </c>
      <c r="E33" s="38">
        <v>0</v>
      </c>
      <c r="F33" s="38">
        <v>1</v>
      </c>
      <c r="G33" s="38">
        <v>1</v>
      </c>
      <c r="H33" s="38">
        <v>1</v>
      </c>
      <c r="I33" s="38">
        <v>0</v>
      </c>
      <c r="J33" s="38">
        <v>1</v>
      </c>
      <c r="K33" s="38">
        <v>1</v>
      </c>
      <c r="L33" s="38">
        <v>0</v>
      </c>
      <c r="M33" s="38">
        <v>1</v>
      </c>
      <c r="N33" s="38">
        <v>0</v>
      </c>
      <c r="O33" s="38">
        <v>2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9">
        <v>1</v>
      </c>
      <c r="AC33" s="39">
        <v>0</v>
      </c>
      <c r="AD33" s="39">
        <v>1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/>
      <c r="AL33" s="39"/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1</v>
      </c>
      <c r="BC33" s="161" t="s">
        <v>288</v>
      </c>
      <c r="BD33" s="21"/>
      <c r="BE33" s="161" t="s">
        <v>288</v>
      </c>
      <c r="BF33" s="21" t="s">
        <v>57</v>
      </c>
      <c r="BG33" s="21">
        <v>2000</v>
      </c>
      <c r="BH33" s="21">
        <v>0</v>
      </c>
    </row>
    <row r="34" spans="1:60" ht="30" x14ac:dyDescent="0.25">
      <c r="A34" s="148" t="s">
        <v>289</v>
      </c>
      <c r="B34" s="37">
        <v>14</v>
      </c>
      <c r="C34" s="38">
        <v>3</v>
      </c>
      <c r="D34" s="38">
        <v>0</v>
      </c>
      <c r="E34" s="38">
        <v>0</v>
      </c>
      <c r="F34" s="38">
        <v>0</v>
      </c>
      <c r="G34" s="38">
        <v>0</v>
      </c>
      <c r="H34" s="38">
        <v>2</v>
      </c>
      <c r="I34" s="38">
        <v>0</v>
      </c>
      <c r="J34" s="38">
        <v>0</v>
      </c>
      <c r="K34" s="38">
        <v>1</v>
      </c>
      <c r="L34" s="38">
        <v>0</v>
      </c>
      <c r="M34" s="38">
        <v>0</v>
      </c>
      <c r="N34" s="38">
        <v>0</v>
      </c>
      <c r="O34" s="38">
        <v>3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23" t="s">
        <v>290</v>
      </c>
      <c r="BD34" s="23" t="s">
        <v>290</v>
      </c>
      <c r="BE34" s="23" t="s">
        <v>291</v>
      </c>
      <c r="BF34" s="21" t="s">
        <v>57</v>
      </c>
      <c r="BG34" s="21">
        <v>0</v>
      </c>
      <c r="BH34" s="21">
        <v>0</v>
      </c>
    </row>
    <row r="35" spans="1:60" ht="30" x14ac:dyDescent="0.25">
      <c r="A35" s="148" t="s">
        <v>292</v>
      </c>
      <c r="B35" s="37">
        <v>30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</row>
    <row r="36" spans="1:60" ht="18.75" x14ac:dyDescent="0.3">
      <c r="A36" s="71" t="s">
        <v>93</v>
      </c>
      <c r="B36" s="43">
        <f t="shared" ref="B36:AG36" si="6">B32+B24+B10</f>
        <v>600</v>
      </c>
      <c r="C36" s="43">
        <f t="shared" si="6"/>
        <v>67</v>
      </c>
      <c r="D36" s="43">
        <f t="shared" si="6"/>
        <v>8</v>
      </c>
      <c r="E36" s="43">
        <f t="shared" si="6"/>
        <v>18</v>
      </c>
      <c r="F36" s="43">
        <f t="shared" si="6"/>
        <v>19</v>
      </c>
      <c r="G36" s="43">
        <f t="shared" si="6"/>
        <v>12</v>
      </c>
      <c r="H36" s="43">
        <f t="shared" si="6"/>
        <v>40</v>
      </c>
      <c r="I36" s="43">
        <f t="shared" si="6"/>
        <v>2</v>
      </c>
      <c r="J36" s="43">
        <f t="shared" si="6"/>
        <v>25</v>
      </c>
      <c r="K36" s="43">
        <f t="shared" si="6"/>
        <v>6</v>
      </c>
      <c r="L36" s="43">
        <f t="shared" si="6"/>
        <v>7</v>
      </c>
      <c r="M36" s="43">
        <f t="shared" si="6"/>
        <v>9</v>
      </c>
      <c r="N36" s="43">
        <f t="shared" si="6"/>
        <v>6</v>
      </c>
      <c r="O36" s="43">
        <f t="shared" si="6"/>
        <v>10</v>
      </c>
      <c r="P36" s="43">
        <f t="shared" si="6"/>
        <v>17</v>
      </c>
      <c r="Q36" s="43">
        <f t="shared" si="6"/>
        <v>0</v>
      </c>
      <c r="R36" s="43">
        <f t="shared" si="6"/>
        <v>14</v>
      </c>
      <c r="S36" s="43">
        <f t="shared" si="6"/>
        <v>1</v>
      </c>
      <c r="T36" s="43">
        <f t="shared" si="6"/>
        <v>8</v>
      </c>
      <c r="U36" s="43">
        <f t="shared" si="6"/>
        <v>10</v>
      </c>
      <c r="V36" s="43">
        <f t="shared" si="6"/>
        <v>9</v>
      </c>
      <c r="W36" s="43">
        <f t="shared" si="6"/>
        <v>13</v>
      </c>
      <c r="X36" s="43">
        <f t="shared" si="6"/>
        <v>13</v>
      </c>
      <c r="Y36" s="43">
        <f t="shared" si="6"/>
        <v>12</v>
      </c>
      <c r="Z36" s="43">
        <f t="shared" si="6"/>
        <v>2</v>
      </c>
      <c r="AA36" s="43">
        <f t="shared" si="6"/>
        <v>5</v>
      </c>
      <c r="AB36" s="43">
        <f t="shared" si="6"/>
        <v>31</v>
      </c>
      <c r="AC36" s="43">
        <f t="shared" si="6"/>
        <v>17</v>
      </c>
      <c r="AD36" s="43">
        <f t="shared" si="6"/>
        <v>9</v>
      </c>
      <c r="AE36" s="43">
        <f t="shared" si="6"/>
        <v>5</v>
      </c>
      <c r="AF36" s="43">
        <f t="shared" si="6"/>
        <v>12</v>
      </c>
      <c r="AG36" s="43">
        <f t="shared" si="6"/>
        <v>0</v>
      </c>
      <c r="AH36" s="43">
        <f t="shared" ref="AH36:BB36" si="7">AH32+AH24+AH10</f>
        <v>2</v>
      </c>
      <c r="AI36" s="43">
        <f t="shared" si="7"/>
        <v>2</v>
      </c>
      <c r="AJ36" s="43">
        <f t="shared" si="7"/>
        <v>9</v>
      </c>
      <c r="AK36" s="43">
        <f t="shared" si="7"/>
        <v>16</v>
      </c>
      <c r="AL36" s="43">
        <f t="shared" si="7"/>
        <v>9</v>
      </c>
      <c r="AM36" s="43">
        <f t="shared" si="7"/>
        <v>9</v>
      </c>
      <c r="AN36" s="43">
        <f t="shared" si="7"/>
        <v>0</v>
      </c>
      <c r="AO36" s="43">
        <f t="shared" si="7"/>
        <v>0</v>
      </c>
      <c r="AP36" s="43">
        <f t="shared" si="7"/>
        <v>4</v>
      </c>
      <c r="AQ36" s="43">
        <f t="shared" si="7"/>
        <v>4</v>
      </c>
      <c r="AR36" s="43">
        <f t="shared" si="7"/>
        <v>2</v>
      </c>
      <c r="AS36" s="43">
        <f t="shared" si="7"/>
        <v>2</v>
      </c>
      <c r="AT36" s="43">
        <f t="shared" si="7"/>
        <v>1</v>
      </c>
      <c r="AU36" s="43">
        <f t="shared" si="7"/>
        <v>1</v>
      </c>
      <c r="AV36" s="43">
        <f t="shared" si="7"/>
        <v>0</v>
      </c>
      <c r="AW36" s="43">
        <f t="shared" si="7"/>
        <v>0</v>
      </c>
      <c r="AX36" s="43">
        <f t="shared" si="7"/>
        <v>0</v>
      </c>
      <c r="AY36" s="43">
        <f t="shared" si="7"/>
        <v>0</v>
      </c>
      <c r="AZ36" s="43">
        <f t="shared" si="7"/>
        <v>0</v>
      </c>
      <c r="BA36" s="43" t="e">
        <f t="shared" si="7"/>
        <v>#VALUE!</v>
      </c>
      <c r="BB36" s="43">
        <f t="shared" si="7"/>
        <v>15</v>
      </c>
      <c r="BC36" s="69"/>
      <c r="BD36" s="69"/>
      <c r="BE36" s="69"/>
      <c r="BF36" s="69"/>
      <c r="BG36" s="69"/>
      <c r="BH36" s="69"/>
    </row>
    <row r="37" spans="1:60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</row>
    <row r="38" spans="1:60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451" t="s">
        <v>94</v>
      </c>
      <c r="B39" s="451"/>
      <c r="C39" s="2"/>
      <c r="D39" s="2"/>
      <c r="E39" s="72" t="s">
        <v>293</v>
      </c>
      <c r="F39" s="72" t="s">
        <v>294</v>
      </c>
      <c r="G39" s="72" t="s">
        <v>295</v>
      </c>
      <c r="H39" s="72" t="s">
        <v>95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2"/>
      <c r="B40" s="2"/>
      <c r="C40" s="2"/>
      <c r="D40" s="2"/>
      <c r="E40" s="452" t="s">
        <v>96</v>
      </c>
      <c r="F40" s="452"/>
      <c r="G40" s="452"/>
      <c r="H40" s="452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453" t="s">
        <v>296</v>
      </c>
      <c r="B41" s="453"/>
      <c r="C41" s="453"/>
      <c r="D41" s="453"/>
      <c r="E41" s="453"/>
      <c r="F41" s="453"/>
      <c r="G41" s="453"/>
      <c r="H41" s="453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452" t="s">
        <v>97</v>
      </c>
      <c r="B42" s="452"/>
      <c r="C42" s="452"/>
      <c r="D42" s="452"/>
      <c r="E42" s="452"/>
      <c r="F42" s="452"/>
      <c r="G42" s="142"/>
      <c r="H42" s="142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</sheetData>
  <mergeCells count="65">
    <mergeCell ref="A39:B39"/>
    <mergeCell ref="E40:H40"/>
    <mergeCell ref="A41:H41"/>
    <mergeCell ref="A42:F42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D11" r:id="rId1" xr:uid="{00000000-0004-0000-0600-000000000000}"/>
    <hyperlink ref="BE11" r:id="rId2" xr:uid="{00000000-0004-0000-0600-000001000000}"/>
    <hyperlink ref="BD12" r:id="rId3" xr:uid="{00000000-0004-0000-0600-000002000000}"/>
    <hyperlink ref="BE12" r:id="rId4" xr:uid="{00000000-0004-0000-0600-000003000000}"/>
    <hyperlink ref="BD13" r:id="rId5" xr:uid="{00000000-0004-0000-0600-000004000000}"/>
    <hyperlink ref="BD14" r:id="rId6" xr:uid="{00000000-0004-0000-0600-000005000000}"/>
    <hyperlink ref="BE14" r:id="rId7" xr:uid="{00000000-0004-0000-0600-000006000000}"/>
    <hyperlink ref="BF14" r:id="rId8" xr:uid="{00000000-0004-0000-0600-000007000000}"/>
    <hyperlink ref="BD16" r:id="rId9" xr:uid="{00000000-0004-0000-0600-000008000000}"/>
    <hyperlink ref="BE16" r:id="rId10" xr:uid="{00000000-0004-0000-0600-000009000000}"/>
    <hyperlink ref="BD17" r:id="rId11" xr:uid="{00000000-0004-0000-0600-00000A000000}"/>
    <hyperlink ref="BE17" r:id="rId12" xr:uid="{00000000-0004-0000-0600-00000B000000}"/>
    <hyperlink ref="BD18" r:id="rId13" xr:uid="{00000000-0004-0000-0600-00000C000000}"/>
    <hyperlink ref="BE18" r:id="rId14" xr:uid="{00000000-0004-0000-0600-00000D000000}"/>
    <hyperlink ref="BD19" r:id="rId15" xr:uid="{00000000-0004-0000-0600-00000E000000}"/>
    <hyperlink ref="BE19" r:id="rId16" xr:uid="{00000000-0004-0000-0600-00000F000000}"/>
    <hyperlink ref="BD20" r:id="rId17" xr:uid="{00000000-0004-0000-0600-000010000000}"/>
    <hyperlink ref="BE20" r:id="rId18" xr:uid="{00000000-0004-0000-0600-000011000000}"/>
    <hyperlink ref="BD21" r:id="rId19" xr:uid="{00000000-0004-0000-0600-000012000000}"/>
    <hyperlink ref="BE21" r:id="rId20" xr:uid="{00000000-0004-0000-0600-000013000000}"/>
    <hyperlink ref="BF21" r:id="rId21" xr:uid="{00000000-0004-0000-0600-000014000000}"/>
    <hyperlink ref="BD22" r:id="rId22" xr:uid="{00000000-0004-0000-0600-000015000000}"/>
    <hyperlink ref="BE22" r:id="rId23" xr:uid="{00000000-0004-0000-0600-000016000000}"/>
    <hyperlink ref="BD23" r:id="rId24" xr:uid="{00000000-0004-0000-0600-000017000000}"/>
    <hyperlink ref="BE23" r:id="rId25" xr:uid="{00000000-0004-0000-0600-000018000000}"/>
    <hyperlink ref="BC25" r:id="rId26" xr:uid="{00000000-0004-0000-0600-000019000000}"/>
    <hyperlink ref="BD25" r:id="rId27" xr:uid="{00000000-0004-0000-0600-00001A000000}"/>
    <hyperlink ref="BE25" r:id="rId28" xr:uid="{00000000-0004-0000-0600-00001B000000}"/>
    <hyperlink ref="BC26" r:id="rId29" xr:uid="{00000000-0004-0000-0600-00001C000000}"/>
    <hyperlink ref="BD26" r:id="rId30" xr:uid="{00000000-0004-0000-0600-00001D000000}"/>
    <hyperlink ref="BE26" r:id="rId31" xr:uid="{00000000-0004-0000-0600-00001E000000}"/>
    <hyperlink ref="BC27" r:id="rId32" xr:uid="{00000000-0004-0000-0600-00001F000000}"/>
    <hyperlink ref="BD27" r:id="rId33" xr:uid="{00000000-0004-0000-0600-000020000000}"/>
    <hyperlink ref="BE27" r:id="rId34" xr:uid="{00000000-0004-0000-0600-000021000000}"/>
    <hyperlink ref="BF27" r:id="rId35" xr:uid="{00000000-0004-0000-0600-000022000000}"/>
    <hyperlink ref="BC28" r:id="rId36" xr:uid="{00000000-0004-0000-0600-000023000000}"/>
    <hyperlink ref="BD28" r:id="rId37" xr:uid="{00000000-0004-0000-0600-000024000000}"/>
    <hyperlink ref="BE28" r:id="rId38" xr:uid="{00000000-0004-0000-0600-000025000000}"/>
    <hyperlink ref="BC29" r:id="rId39" xr:uid="{00000000-0004-0000-0600-000026000000}"/>
    <hyperlink ref="BD29" r:id="rId40" xr:uid="{00000000-0004-0000-0600-000027000000}"/>
    <hyperlink ref="BE29" r:id="rId41" xr:uid="{00000000-0004-0000-0600-000028000000}"/>
    <hyperlink ref="BC30" r:id="rId42" xr:uid="{00000000-0004-0000-0600-000029000000}"/>
    <hyperlink ref="BD30" r:id="rId43" xr:uid="{00000000-0004-0000-0600-00002A000000}"/>
    <hyperlink ref="BE30" r:id="rId44" xr:uid="{00000000-0004-0000-0600-00002B000000}"/>
    <hyperlink ref="BC31" r:id="rId45" xr:uid="{00000000-0004-0000-0600-00002C000000}"/>
    <hyperlink ref="BD31" r:id="rId46" xr:uid="{00000000-0004-0000-0600-00002D000000}"/>
    <hyperlink ref="BE31" r:id="rId47" xr:uid="{00000000-0004-0000-0600-00002E000000}"/>
    <hyperlink ref="BC33" r:id="rId48" xr:uid="{00000000-0004-0000-0600-00002F000000}"/>
    <hyperlink ref="BE33" r:id="rId49" xr:uid="{00000000-0004-0000-0600-000030000000}"/>
    <hyperlink ref="BC34" r:id="rId50" xr:uid="{00000000-0004-0000-0600-000031000000}"/>
    <hyperlink ref="BD34" r:id="rId51" xr:uid="{00000000-0004-0000-0600-000032000000}"/>
    <hyperlink ref="BE34" r:id="rId52" xr:uid="{00000000-0004-0000-0600-000033000000}"/>
  </hyperlinks>
  <printOptions headings="1"/>
  <pageMargins left="0.70078740157480324" right="0.70078740157480324" top="0.75196850393700776" bottom="0.75196850393700776" header="0.3" footer="0.3"/>
  <pageSetup paperSize="9" firstPageNumber="2147483648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3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6.140625" customWidth="1"/>
    <col min="2" max="2" width="12.85546875" customWidth="1"/>
    <col min="3" max="54" width="12.5703125" bestFit="1"/>
    <col min="55" max="60" width="16.7109375" customWidth="1"/>
  </cols>
  <sheetData>
    <row r="1" spans="1:60" ht="24" customHeight="1" x14ac:dyDescent="0.25">
      <c r="A1" s="394" t="s">
        <v>297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x14ac:dyDescent="0.25">
      <c r="A2" s="399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 t="s">
        <v>6</v>
      </c>
      <c r="BD3" s="410" t="s">
        <v>7</v>
      </c>
      <c r="BE3" s="410" t="s">
        <v>8</v>
      </c>
      <c r="BF3" s="410" t="s">
        <v>9</v>
      </c>
      <c r="BG3" s="410" t="s">
        <v>10</v>
      </c>
      <c r="BH3" s="410" t="s">
        <v>11</v>
      </c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 t="s">
        <v>99</v>
      </c>
      <c r="AY6" s="440"/>
      <c r="AZ6" s="440"/>
      <c r="BA6" s="441"/>
      <c r="BB6" s="423" t="s">
        <v>37</v>
      </c>
      <c r="BC6" s="411"/>
      <c r="BD6" s="411"/>
      <c r="BE6" s="411"/>
      <c r="BF6" s="411"/>
      <c r="BG6" s="411"/>
      <c r="BH6" s="411"/>
    </row>
    <row r="7" spans="1:60" ht="28.9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 t="s">
        <v>44</v>
      </c>
      <c r="AS7" s="438"/>
      <c r="AT7" s="436" t="s">
        <v>45</v>
      </c>
      <c r="AU7" s="438"/>
      <c r="AV7" s="436" t="s">
        <v>46</v>
      </c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04.45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435"/>
      <c r="BC8" s="411"/>
      <c r="BD8" s="411"/>
      <c r="BE8" s="411"/>
      <c r="BF8" s="411"/>
      <c r="BG8" s="411"/>
      <c r="BH8" s="411"/>
    </row>
    <row r="9" spans="1:60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62" t="s">
        <v>74</v>
      </c>
      <c r="B10" s="74">
        <f t="shared" ref="B10:AG10" si="0">B11+B12+B13+B14+B15+B16+B17+B18</f>
        <v>217</v>
      </c>
      <c r="C10" s="74">
        <f t="shared" si="0"/>
        <v>35</v>
      </c>
      <c r="D10" s="74">
        <f t="shared" si="0"/>
        <v>8</v>
      </c>
      <c r="E10" s="74">
        <f t="shared" si="0"/>
        <v>7</v>
      </c>
      <c r="F10" s="74">
        <f t="shared" si="0"/>
        <v>4</v>
      </c>
      <c r="G10" s="74">
        <f t="shared" si="0"/>
        <v>8</v>
      </c>
      <c r="H10" s="74">
        <f t="shared" si="0"/>
        <v>19</v>
      </c>
      <c r="I10" s="74">
        <f t="shared" si="0"/>
        <v>6</v>
      </c>
      <c r="J10" s="74">
        <f t="shared" si="0"/>
        <v>12</v>
      </c>
      <c r="K10" s="74">
        <f t="shared" si="0"/>
        <v>1</v>
      </c>
      <c r="L10" s="74">
        <f t="shared" si="0"/>
        <v>12</v>
      </c>
      <c r="M10" s="74">
        <f t="shared" si="0"/>
        <v>6</v>
      </c>
      <c r="N10" s="74">
        <f t="shared" si="0"/>
        <v>1</v>
      </c>
      <c r="O10" s="74">
        <f t="shared" si="0"/>
        <v>15</v>
      </c>
      <c r="P10" s="74">
        <f t="shared" si="0"/>
        <v>7</v>
      </c>
      <c r="Q10" s="74">
        <f t="shared" si="0"/>
        <v>1</v>
      </c>
      <c r="R10" s="74">
        <f t="shared" si="0"/>
        <v>11</v>
      </c>
      <c r="S10" s="74">
        <f t="shared" si="0"/>
        <v>2</v>
      </c>
      <c r="T10" s="74">
        <f t="shared" si="0"/>
        <v>12</v>
      </c>
      <c r="U10" s="74">
        <f t="shared" si="0"/>
        <v>12</v>
      </c>
      <c r="V10" s="74">
        <f t="shared" si="0"/>
        <v>10</v>
      </c>
      <c r="W10" s="74">
        <f t="shared" si="0"/>
        <v>7</v>
      </c>
      <c r="X10" s="74">
        <f t="shared" si="0"/>
        <v>8</v>
      </c>
      <c r="Y10" s="74">
        <f t="shared" si="0"/>
        <v>5</v>
      </c>
      <c r="Z10" s="74">
        <f t="shared" si="0"/>
        <v>2</v>
      </c>
      <c r="AA10" s="74">
        <f t="shared" si="0"/>
        <v>2</v>
      </c>
      <c r="AB10" s="74">
        <f t="shared" si="0"/>
        <v>19</v>
      </c>
      <c r="AC10" s="74">
        <f t="shared" si="0"/>
        <v>9</v>
      </c>
      <c r="AD10" s="74">
        <f t="shared" si="0"/>
        <v>6</v>
      </c>
      <c r="AE10" s="74">
        <f t="shared" si="0"/>
        <v>4</v>
      </c>
      <c r="AF10" s="74">
        <f t="shared" si="0"/>
        <v>7</v>
      </c>
      <c r="AG10" s="74">
        <f t="shared" si="0"/>
        <v>2</v>
      </c>
      <c r="AH10" s="74">
        <f t="shared" ref="AH10:BM10" si="1">AH11+AH12+AH13+AH14+AH15+AH16+AH17+AH18</f>
        <v>11</v>
      </c>
      <c r="AI10" s="74">
        <f t="shared" si="1"/>
        <v>11</v>
      </c>
      <c r="AJ10" s="74">
        <f t="shared" si="1"/>
        <v>6</v>
      </c>
      <c r="AK10" s="74">
        <f t="shared" si="1"/>
        <v>5</v>
      </c>
      <c r="AL10" s="74">
        <f t="shared" si="1"/>
        <v>8</v>
      </c>
      <c r="AM10" s="74">
        <f t="shared" si="1"/>
        <v>13</v>
      </c>
      <c r="AN10" s="74">
        <f t="shared" si="1"/>
        <v>0</v>
      </c>
      <c r="AO10" s="74">
        <f t="shared" si="1"/>
        <v>0</v>
      </c>
      <c r="AP10" s="74">
        <f t="shared" si="1"/>
        <v>9</v>
      </c>
      <c r="AQ10" s="74">
        <f t="shared" si="1"/>
        <v>9</v>
      </c>
      <c r="AR10" s="74">
        <f t="shared" si="1"/>
        <v>2</v>
      </c>
      <c r="AS10" s="74">
        <f t="shared" si="1"/>
        <v>2</v>
      </c>
      <c r="AT10" s="74">
        <f t="shared" si="1"/>
        <v>2</v>
      </c>
      <c r="AU10" s="74">
        <f t="shared" si="1"/>
        <v>2</v>
      </c>
      <c r="AV10" s="74">
        <f t="shared" si="1"/>
        <v>0</v>
      </c>
      <c r="AW10" s="74">
        <f t="shared" si="1"/>
        <v>0</v>
      </c>
      <c r="AX10" s="74">
        <f t="shared" si="1"/>
        <v>4</v>
      </c>
      <c r="AY10" s="74">
        <f t="shared" si="1"/>
        <v>0</v>
      </c>
      <c r="AZ10" s="74">
        <f t="shared" si="1"/>
        <v>0</v>
      </c>
      <c r="BA10" s="74">
        <f t="shared" si="1"/>
        <v>1</v>
      </c>
      <c r="BB10" s="74">
        <f t="shared" si="1"/>
        <v>8</v>
      </c>
      <c r="BC10" s="58"/>
      <c r="BD10" s="58"/>
      <c r="BE10" s="58"/>
      <c r="BF10" s="58"/>
      <c r="BG10" s="58"/>
      <c r="BH10" s="58"/>
    </row>
    <row r="11" spans="1:60" x14ac:dyDescent="0.25">
      <c r="A11" s="146" t="s">
        <v>298</v>
      </c>
      <c r="B11" s="76">
        <v>67</v>
      </c>
      <c r="C11" s="77">
        <v>7</v>
      </c>
      <c r="D11" s="77">
        <v>2</v>
      </c>
      <c r="E11" s="77">
        <v>0</v>
      </c>
      <c r="F11" s="77">
        <v>2</v>
      </c>
      <c r="G11" s="77">
        <v>0</v>
      </c>
      <c r="H11" s="77">
        <v>6</v>
      </c>
      <c r="I11" s="77">
        <v>0</v>
      </c>
      <c r="J11" s="77">
        <v>1</v>
      </c>
      <c r="K11" s="77">
        <v>0</v>
      </c>
      <c r="L11" s="77">
        <v>6</v>
      </c>
      <c r="M11" s="77">
        <v>1</v>
      </c>
      <c r="N11" s="77">
        <v>0</v>
      </c>
      <c r="O11" s="77">
        <v>3</v>
      </c>
      <c r="P11" s="77">
        <v>2</v>
      </c>
      <c r="Q11" s="77">
        <v>0</v>
      </c>
      <c r="R11" s="77">
        <v>1</v>
      </c>
      <c r="S11" s="77">
        <v>1</v>
      </c>
      <c r="T11" s="77">
        <v>6</v>
      </c>
      <c r="U11" s="77">
        <v>6</v>
      </c>
      <c r="V11" s="77">
        <v>1</v>
      </c>
      <c r="W11" s="77">
        <v>1</v>
      </c>
      <c r="X11" s="77">
        <v>1</v>
      </c>
      <c r="Y11" s="77">
        <v>1</v>
      </c>
      <c r="Z11" s="77">
        <v>0</v>
      </c>
      <c r="AA11" s="77">
        <v>0</v>
      </c>
      <c r="AB11" s="78">
        <v>7</v>
      </c>
      <c r="AC11" s="78">
        <v>5</v>
      </c>
      <c r="AD11" s="78">
        <v>2</v>
      </c>
      <c r="AE11" s="78">
        <v>0</v>
      </c>
      <c r="AF11" s="78">
        <v>2</v>
      </c>
      <c r="AG11" s="78">
        <v>2</v>
      </c>
      <c r="AH11" s="78">
        <v>7</v>
      </c>
      <c r="AI11" s="78">
        <v>7</v>
      </c>
      <c r="AJ11" s="78">
        <v>3</v>
      </c>
      <c r="AK11" s="78">
        <v>3</v>
      </c>
      <c r="AL11" s="78">
        <v>2</v>
      </c>
      <c r="AM11" s="78">
        <v>2</v>
      </c>
      <c r="AN11" s="78">
        <v>0</v>
      </c>
      <c r="AO11" s="78">
        <v>0</v>
      </c>
      <c r="AP11" s="78">
        <v>2</v>
      </c>
      <c r="AQ11" s="78">
        <v>2</v>
      </c>
      <c r="AR11" s="78">
        <v>2</v>
      </c>
      <c r="AS11" s="78">
        <v>2</v>
      </c>
      <c r="AT11" s="78">
        <v>2</v>
      </c>
      <c r="AU11" s="78">
        <v>2</v>
      </c>
      <c r="AV11" s="78">
        <v>0</v>
      </c>
      <c r="AW11" s="78">
        <v>0</v>
      </c>
      <c r="AX11" s="78">
        <v>1</v>
      </c>
      <c r="AY11" s="78">
        <v>0</v>
      </c>
      <c r="AZ11" s="78">
        <v>0</v>
      </c>
      <c r="BA11" s="78">
        <v>1</v>
      </c>
      <c r="BB11" s="78">
        <v>0</v>
      </c>
      <c r="BC11" s="80" t="s">
        <v>299</v>
      </c>
      <c r="BD11" s="93" t="s">
        <v>300</v>
      </c>
      <c r="BE11" s="80" t="s">
        <v>57</v>
      </c>
      <c r="BF11" s="80" t="s">
        <v>57</v>
      </c>
      <c r="BG11" s="80">
        <v>500</v>
      </c>
      <c r="BH11" s="80">
        <v>6000</v>
      </c>
    </row>
    <row r="12" spans="1:60" ht="30" x14ac:dyDescent="0.25">
      <c r="A12" s="146" t="s">
        <v>301</v>
      </c>
      <c r="B12" s="76">
        <v>47</v>
      </c>
      <c r="C12" s="77">
        <v>4</v>
      </c>
      <c r="D12" s="77">
        <v>0</v>
      </c>
      <c r="E12" s="77">
        <v>0</v>
      </c>
      <c r="F12" s="77">
        <v>0</v>
      </c>
      <c r="G12" s="77">
        <v>1</v>
      </c>
      <c r="H12" s="77">
        <v>3</v>
      </c>
      <c r="I12" s="77">
        <v>3</v>
      </c>
      <c r="J12" s="77">
        <v>1</v>
      </c>
      <c r="K12" s="77">
        <v>0</v>
      </c>
      <c r="L12" s="77">
        <v>0</v>
      </c>
      <c r="M12" s="77">
        <v>0</v>
      </c>
      <c r="N12" s="77">
        <v>0</v>
      </c>
      <c r="O12" s="77">
        <v>3</v>
      </c>
      <c r="P12" s="77">
        <v>0</v>
      </c>
      <c r="Q12" s="77">
        <v>0</v>
      </c>
      <c r="R12" s="77">
        <v>1</v>
      </c>
      <c r="S12" s="77">
        <v>1</v>
      </c>
      <c r="T12" s="77">
        <v>0</v>
      </c>
      <c r="U12" s="77">
        <v>0</v>
      </c>
      <c r="V12" s="77">
        <v>4</v>
      </c>
      <c r="W12" s="77">
        <v>2</v>
      </c>
      <c r="X12" s="77">
        <v>4</v>
      </c>
      <c r="Y12" s="77">
        <v>1</v>
      </c>
      <c r="Z12" s="77">
        <v>0</v>
      </c>
      <c r="AA12" s="77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80" t="s">
        <v>54</v>
      </c>
      <c r="BD12" s="80" t="s">
        <v>54</v>
      </c>
      <c r="BE12" s="80" t="s">
        <v>54</v>
      </c>
      <c r="BF12" s="80" t="s">
        <v>54</v>
      </c>
      <c r="BG12" s="80" t="s">
        <v>78</v>
      </c>
      <c r="BH12" s="80" t="s">
        <v>78</v>
      </c>
    </row>
    <row r="13" spans="1:60" ht="16.899999999999999" customHeight="1" x14ac:dyDescent="0.25">
      <c r="A13" s="146" t="s">
        <v>302</v>
      </c>
      <c r="B13" s="81">
        <v>16</v>
      </c>
      <c r="C13" s="82">
        <v>3</v>
      </c>
      <c r="D13" s="82">
        <v>3</v>
      </c>
      <c r="E13" s="82">
        <v>2</v>
      </c>
      <c r="F13" s="82">
        <v>1</v>
      </c>
      <c r="G13" s="82">
        <v>0</v>
      </c>
      <c r="H13" s="77">
        <v>0</v>
      </c>
      <c r="I13" s="77">
        <v>1</v>
      </c>
      <c r="J13" s="77">
        <v>2</v>
      </c>
      <c r="K13" s="77">
        <v>0</v>
      </c>
      <c r="L13" s="77">
        <v>3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8">
        <v>3</v>
      </c>
      <c r="AC13" s="78">
        <v>0</v>
      </c>
      <c r="AD13" s="78">
        <v>1</v>
      </c>
      <c r="AE13" s="78">
        <v>2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3</v>
      </c>
      <c r="AQ13" s="78">
        <v>3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3</v>
      </c>
      <c r="AY13" s="78">
        <v>0</v>
      </c>
      <c r="AZ13" s="78">
        <v>0</v>
      </c>
      <c r="BA13" s="78">
        <v>0</v>
      </c>
      <c r="BB13" s="78">
        <v>3</v>
      </c>
      <c r="BC13" s="80" t="s">
        <v>54</v>
      </c>
      <c r="BD13" s="80" t="s">
        <v>54</v>
      </c>
      <c r="BE13" s="80" t="s">
        <v>54</v>
      </c>
      <c r="BF13" s="80" t="s">
        <v>57</v>
      </c>
      <c r="BG13" s="80" t="s">
        <v>54</v>
      </c>
      <c r="BH13" s="80">
        <v>6200</v>
      </c>
    </row>
    <row r="14" spans="1:60" ht="15.6" customHeight="1" x14ac:dyDescent="0.25">
      <c r="A14" s="146" t="s">
        <v>303</v>
      </c>
      <c r="B14" s="84">
        <v>15</v>
      </c>
      <c r="C14" s="85">
        <v>1</v>
      </c>
      <c r="D14" s="85">
        <v>1</v>
      </c>
      <c r="E14" s="85">
        <v>1</v>
      </c>
      <c r="F14" s="85">
        <v>0</v>
      </c>
      <c r="G14" s="85">
        <v>0</v>
      </c>
      <c r="H14" s="77">
        <v>0</v>
      </c>
      <c r="I14" s="77">
        <v>0</v>
      </c>
      <c r="J14" s="77">
        <v>1</v>
      </c>
      <c r="K14" s="77">
        <v>0</v>
      </c>
      <c r="L14" s="77">
        <v>1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8">
        <v>2</v>
      </c>
      <c r="AC14" s="78">
        <v>0</v>
      </c>
      <c r="AD14" s="78">
        <v>1</v>
      </c>
      <c r="AE14" s="78">
        <v>1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0</v>
      </c>
      <c r="AS14" s="78">
        <v>0</v>
      </c>
      <c r="AT14" s="78">
        <v>0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1</v>
      </c>
      <c r="BC14" s="93" t="s">
        <v>304</v>
      </c>
      <c r="BD14" s="80"/>
      <c r="BE14" s="80"/>
      <c r="BF14" s="80" t="s">
        <v>57</v>
      </c>
      <c r="BG14" s="80" t="s">
        <v>305</v>
      </c>
      <c r="BH14" s="80" t="s">
        <v>306</v>
      </c>
    </row>
    <row r="15" spans="1:60" x14ac:dyDescent="0.25">
      <c r="A15" s="146" t="s">
        <v>307</v>
      </c>
      <c r="B15" s="81">
        <v>17</v>
      </c>
      <c r="C15" s="82">
        <v>5</v>
      </c>
      <c r="D15" s="82">
        <v>1</v>
      </c>
      <c r="E15" s="82">
        <v>0</v>
      </c>
      <c r="F15" s="82">
        <v>0</v>
      </c>
      <c r="G15" s="82">
        <v>2</v>
      </c>
      <c r="H15" s="77">
        <v>4</v>
      </c>
      <c r="I15" s="77">
        <v>0</v>
      </c>
      <c r="J15" s="77">
        <v>1</v>
      </c>
      <c r="K15" s="77">
        <v>0</v>
      </c>
      <c r="L15" s="77">
        <v>1</v>
      </c>
      <c r="M15" s="77">
        <v>0</v>
      </c>
      <c r="N15" s="77">
        <v>0</v>
      </c>
      <c r="O15" s="77">
        <v>1</v>
      </c>
      <c r="P15" s="77">
        <v>4</v>
      </c>
      <c r="Q15" s="77">
        <v>0</v>
      </c>
      <c r="R15" s="77">
        <v>3</v>
      </c>
      <c r="S15" s="77">
        <v>0</v>
      </c>
      <c r="T15" s="77">
        <v>0</v>
      </c>
      <c r="U15" s="77">
        <v>0</v>
      </c>
      <c r="V15" s="77">
        <v>2</v>
      </c>
      <c r="W15" s="77">
        <v>2</v>
      </c>
      <c r="X15" s="77">
        <v>3</v>
      </c>
      <c r="Y15" s="77">
        <v>3</v>
      </c>
      <c r="Z15" s="77">
        <v>2</v>
      </c>
      <c r="AA15" s="77">
        <v>2</v>
      </c>
      <c r="AB15" s="78">
        <v>1</v>
      </c>
      <c r="AC15" s="78">
        <v>1</v>
      </c>
      <c r="AD15" s="78">
        <v>0</v>
      </c>
      <c r="AE15" s="78">
        <v>0</v>
      </c>
      <c r="AF15" s="78">
        <v>1</v>
      </c>
      <c r="AG15" s="78">
        <v>0</v>
      </c>
      <c r="AH15" s="78">
        <v>0</v>
      </c>
      <c r="AI15" s="78">
        <v>0</v>
      </c>
      <c r="AJ15" s="78">
        <v>1</v>
      </c>
      <c r="AK15" s="78">
        <v>1</v>
      </c>
      <c r="AL15" s="78">
        <v>1</v>
      </c>
      <c r="AM15" s="78">
        <v>1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80" t="s">
        <v>54</v>
      </c>
      <c r="BD15" s="80" t="s">
        <v>54</v>
      </c>
      <c r="BE15" s="80" t="s">
        <v>57</v>
      </c>
      <c r="BF15" s="80" t="s">
        <v>54</v>
      </c>
      <c r="BG15" s="80">
        <v>0</v>
      </c>
      <c r="BH15" s="80">
        <v>1800</v>
      </c>
    </row>
    <row r="16" spans="1:60" x14ac:dyDescent="0.25">
      <c r="A16" s="146" t="s">
        <v>308</v>
      </c>
      <c r="B16" s="84">
        <v>17</v>
      </c>
      <c r="C16" s="85">
        <v>4</v>
      </c>
      <c r="D16" s="85">
        <v>0</v>
      </c>
      <c r="E16" s="85">
        <v>1</v>
      </c>
      <c r="F16" s="77">
        <v>0</v>
      </c>
      <c r="G16" s="77">
        <v>0</v>
      </c>
      <c r="H16" s="77">
        <v>3</v>
      </c>
      <c r="I16" s="77">
        <v>0</v>
      </c>
      <c r="J16" s="77">
        <v>1</v>
      </c>
      <c r="K16" s="77">
        <v>0</v>
      </c>
      <c r="L16" s="77">
        <v>0</v>
      </c>
      <c r="M16" s="77">
        <v>1</v>
      </c>
      <c r="N16" s="77">
        <v>0</v>
      </c>
      <c r="O16" s="77">
        <v>2</v>
      </c>
      <c r="P16" s="77">
        <v>1</v>
      </c>
      <c r="Q16" s="77">
        <v>0</v>
      </c>
      <c r="R16" s="77">
        <v>2</v>
      </c>
      <c r="S16" s="77">
        <v>0</v>
      </c>
      <c r="T16" s="77">
        <v>1</v>
      </c>
      <c r="U16" s="77">
        <v>1</v>
      </c>
      <c r="V16" s="77">
        <v>1</v>
      </c>
      <c r="W16" s="77">
        <v>1</v>
      </c>
      <c r="X16" s="77">
        <v>0</v>
      </c>
      <c r="Y16" s="77">
        <v>0</v>
      </c>
      <c r="Z16" s="77">
        <v>0</v>
      </c>
      <c r="AA16" s="77">
        <v>0</v>
      </c>
      <c r="AB16" s="78">
        <v>1</v>
      </c>
      <c r="AC16" s="78">
        <v>0</v>
      </c>
      <c r="AD16" s="78">
        <v>1</v>
      </c>
      <c r="AE16" s="78">
        <v>0</v>
      </c>
      <c r="AF16" s="78">
        <v>1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80" t="s">
        <v>54</v>
      </c>
      <c r="BD16" s="80" t="s">
        <v>54</v>
      </c>
      <c r="BE16" s="80" t="s">
        <v>57</v>
      </c>
      <c r="BF16" s="80" t="s">
        <v>57</v>
      </c>
      <c r="BG16" s="80">
        <v>0</v>
      </c>
      <c r="BH16" s="80">
        <v>0</v>
      </c>
    </row>
    <row r="17" spans="1:66" x14ac:dyDescent="0.25">
      <c r="A17" s="146" t="s">
        <v>309</v>
      </c>
      <c r="B17" s="84">
        <v>17</v>
      </c>
      <c r="C17" s="85">
        <v>6</v>
      </c>
      <c r="D17" s="85">
        <v>1</v>
      </c>
      <c r="E17" s="85">
        <v>1</v>
      </c>
      <c r="F17" s="77">
        <v>0</v>
      </c>
      <c r="G17" s="77">
        <v>3</v>
      </c>
      <c r="H17" s="77">
        <v>2</v>
      </c>
      <c r="I17" s="77">
        <v>0</v>
      </c>
      <c r="J17" s="77">
        <v>3</v>
      </c>
      <c r="K17" s="77">
        <v>0</v>
      </c>
      <c r="L17" s="77">
        <v>1</v>
      </c>
      <c r="M17" s="77">
        <v>0</v>
      </c>
      <c r="N17" s="77">
        <v>0</v>
      </c>
      <c r="O17" s="77">
        <v>5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1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8">
        <v>1</v>
      </c>
      <c r="AC17" s="78">
        <v>0</v>
      </c>
      <c r="AD17" s="78">
        <v>1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1</v>
      </c>
      <c r="AK17" s="78">
        <v>0</v>
      </c>
      <c r="AL17" s="78">
        <v>1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80"/>
      <c r="BD17" s="80"/>
      <c r="BE17" s="80"/>
      <c r="BF17" s="80" t="s">
        <v>57</v>
      </c>
      <c r="BG17" s="80"/>
      <c r="BH17" s="80">
        <v>1400</v>
      </c>
    </row>
    <row r="18" spans="1:66" ht="18.600000000000001" customHeight="1" x14ac:dyDescent="0.25">
      <c r="A18" s="146" t="s">
        <v>310</v>
      </c>
      <c r="B18" s="84">
        <v>21</v>
      </c>
      <c r="C18" s="85">
        <v>5</v>
      </c>
      <c r="D18" s="85">
        <v>0</v>
      </c>
      <c r="E18" s="85">
        <v>2</v>
      </c>
      <c r="F18" s="77">
        <v>1</v>
      </c>
      <c r="G18" s="77">
        <v>2</v>
      </c>
      <c r="H18" s="77">
        <v>1</v>
      </c>
      <c r="I18" s="77">
        <v>2</v>
      </c>
      <c r="J18" s="77">
        <v>2</v>
      </c>
      <c r="K18" s="77">
        <v>1</v>
      </c>
      <c r="L18" s="77">
        <v>0</v>
      </c>
      <c r="M18" s="77">
        <v>4</v>
      </c>
      <c r="N18" s="77">
        <v>1</v>
      </c>
      <c r="O18" s="77">
        <v>1</v>
      </c>
      <c r="P18" s="77">
        <v>0</v>
      </c>
      <c r="Q18" s="77">
        <v>1</v>
      </c>
      <c r="R18" s="77">
        <v>4</v>
      </c>
      <c r="S18" s="77">
        <v>0</v>
      </c>
      <c r="T18" s="77">
        <v>5</v>
      </c>
      <c r="U18" s="77">
        <v>5</v>
      </c>
      <c r="V18" s="77">
        <v>1</v>
      </c>
      <c r="W18" s="77">
        <v>1</v>
      </c>
      <c r="X18" s="77">
        <v>0</v>
      </c>
      <c r="Y18" s="77">
        <v>0</v>
      </c>
      <c r="Z18" s="77">
        <v>0</v>
      </c>
      <c r="AA18" s="77">
        <v>0</v>
      </c>
      <c r="AB18" s="78">
        <v>4</v>
      </c>
      <c r="AC18" s="78">
        <v>3</v>
      </c>
      <c r="AD18" s="78">
        <v>0</v>
      </c>
      <c r="AE18" s="78">
        <v>1</v>
      </c>
      <c r="AF18" s="78">
        <v>3</v>
      </c>
      <c r="AG18" s="78">
        <v>0</v>
      </c>
      <c r="AH18" s="78">
        <v>4</v>
      </c>
      <c r="AI18" s="78">
        <v>4</v>
      </c>
      <c r="AJ18" s="78">
        <v>1</v>
      </c>
      <c r="AK18" s="78">
        <v>1</v>
      </c>
      <c r="AL18" s="78">
        <v>4</v>
      </c>
      <c r="AM18" s="78">
        <v>10</v>
      </c>
      <c r="AN18" s="78">
        <v>0</v>
      </c>
      <c r="AO18" s="78">
        <v>0</v>
      </c>
      <c r="AP18" s="78">
        <v>4</v>
      </c>
      <c r="AQ18" s="78">
        <v>4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4</v>
      </c>
      <c r="BC18" s="80" t="s">
        <v>54</v>
      </c>
      <c r="BD18" s="93" t="s">
        <v>311</v>
      </c>
      <c r="BE18" s="80"/>
      <c r="BF18" s="80" t="s">
        <v>57</v>
      </c>
      <c r="BG18" s="80">
        <v>1000</v>
      </c>
      <c r="BH18" s="80">
        <v>0</v>
      </c>
    </row>
    <row r="19" spans="1:66" ht="18.75" x14ac:dyDescent="0.3">
      <c r="A19" s="163" t="s">
        <v>85</v>
      </c>
      <c r="B19" s="43">
        <f t="shared" ref="B19:AG19" si="2">B20+B21</f>
        <v>23</v>
      </c>
      <c r="C19" s="43">
        <f t="shared" si="2"/>
        <v>3</v>
      </c>
      <c r="D19" s="43">
        <f t="shared" si="2"/>
        <v>0</v>
      </c>
      <c r="E19" s="43">
        <f t="shared" si="2"/>
        <v>0</v>
      </c>
      <c r="F19" s="43">
        <f t="shared" si="2"/>
        <v>0</v>
      </c>
      <c r="G19" s="43">
        <f t="shared" si="2"/>
        <v>0</v>
      </c>
      <c r="H19" s="43">
        <f t="shared" si="2"/>
        <v>1</v>
      </c>
      <c r="I19" s="43">
        <f t="shared" si="2"/>
        <v>1</v>
      </c>
      <c r="J19" s="43">
        <f t="shared" si="2"/>
        <v>1</v>
      </c>
      <c r="K19" s="43">
        <f t="shared" si="2"/>
        <v>0</v>
      </c>
      <c r="L19" s="43">
        <f t="shared" si="2"/>
        <v>0</v>
      </c>
      <c r="M19" s="43">
        <f t="shared" si="2"/>
        <v>0</v>
      </c>
      <c r="N19" s="43">
        <f t="shared" si="2"/>
        <v>0</v>
      </c>
      <c r="O19" s="43">
        <f t="shared" si="2"/>
        <v>1</v>
      </c>
      <c r="P19" s="43">
        <f t="shared" si="2"/>
        <v>2</v>
      </c>
      <c r="Q19" s="43">
        <f t="shared" si="2"/>
        <v>0</v>
      </c>
      <c r="R19" s="43">
        <f t="shared" si="2"/>
        <v>0</v>
      </c>
      <c r="S19" s="43">
        <f t="shared" si="2"/>
        <v>0</v>
      </c>
      <c r="T19" s="43">
        <f t="shared" si="2"/>
        <v>1</v>
      </c>
      <c r="U19" s="43">
        <f t="shared" si="2"/>
        <v>1</v>
      </c>
      <c r="V19" s="43">
        <f t="shared" si="2"/>
        <v>1</v>
      </c>
      <c r="W19" s="43">
        <f t="shared" si="2"/>
        <v>1</v>
      </c>
      <c r="X19" s="43">
        <f t="shared" si="2"/>
        <v>1</v>
      </c>
      <c r="Y19" s="43">
        <f t="shared" si="2"/>
        <v>1</v>
      </c>
      <c r="Z19" s="43">
        <f t="shared" si="2"/>
        <v>0</v>
      </c>
      <c r="AA19" s="43">
        <f t="shared" si="2"/>
        <v>0</v>
      </c>
      <c r="AB19" s="43">
        <f t="shared" si="2"/>
        <v>0</v>
      </c>
      <c r="AC19" s="43">
        <f t="shared" si="2"/>
        <v>0</v>
      </c>
      <c r="AD19" s="43">
        <f t="shared" si="2"/>
        <v>0</v>
      </c>
      <c r="AE19" s="43">
        <f t="shared" si="2"/>
        <v>0</v>
      </c>
      <c r="AF19" s="43">
        <f t="shared" si="2"/>
        <v>0</v>
      </c>
      <c r="AG19" s="43">
        <f t="shared" si="2"/>
        <v>0</v>
      </c>
      <c r="AH19" s="43">
        <f t="shared" ref="AH19:BM19" si="3">AH20+AH21</f>
        <v>0</v>
      </c>
      <c r="AI19" s="43">
        <f t="shared" si="3"/>
        <v>0</v>
      </c>
      <c r="AJ19" s="43">
        <f t="shared" si="3"/>
        <v>0</v>
      </c>
      <c r="AK19" s="43">
        <f t="shared" si="3"/>
        <v>0</v>
      </c>
      <c r="AL19" s="43">
        <f t="shared" si="3"/>
        <v>0</v>
      </c>
      <c r="AM19" s="43">
        <f t="shared" si="3"/>
        <v>0</v>
      </c>
      <c r="AN19" s="43">
        <f t="shared" si="3"/>
        <v>0</v>
      </c>
      <c r="AO19" s="43">
        <f t="shared" si="3"/>
        <v>0</v>
      </c>
      <c r="AP19" s="43">
        <f t="shared" si="3"/>
        <v>0</v>
      </c>
      <c r="AQ19" s="43">
        <f t="shared" si="3"/>
        <v>0</v>
      </c>
      <c r="AR19" s="43">
        <f t="shared" si="3"/>
        <v>0</v>
      </c>
      <c r="AS19" s="43">
        <f t="shared" si="3"/>
        <v>0</v>
      </c>
      <c r="AT19" s="43">
        <f t="shared" si="3"/>
        <v>0</v>
      </c>
      <c r="AU19" s="43">
        <f t="shared" si="3"/>
        <v>0</v>
      </c>
      <c r="AV19" s="43">
        <f t="shared" si="3"/>
        <v>0</v>
      </c>
      <c r="AW19" s="43">
        <f t="shared" si="3"/>
        <v>0</v>
      </c>
      <c r="AX19" s="43">
        <f t="shared" si="3"/>
        <v>0</v>
      </c>
      <c r="AY19" s="43">
        <f t="shared" si="3"/>
        <v>0</v>
      </c>
      <c r="AZ19" s="43">
        <f t="shared" si="3"/>
        <v>0</v>
      </c>
      <c r="BA19" s="43">
        <f t="shared" si="3"/>
        <v>0</v>
      </c>
      <c r="BB19" s="43">
        <f t="shared" si="3"/>
        <v>0</v>
      </c>
      <c r="BC19" s="69"/>
      <c r="BD19" s="69"/>
      <c r="BE19" s="69"/>
      <c r="BF19" s="69"/>
      <c r="BG19" s="69"/>
      <c r="BH19" s="69"/>
    </row>
    <row r="20" spans="1:66" ht="18.75" x14ac:dyDescent="0.3">
      <c r="A20" s="164" t="s">
        <v>312</v>
      </c>
      <c r="B20" s="43">
        <v>15</v>
      </c>
      <c r="C20" s="165">
        <v>1</v>
      </c>
      <c r="D20" s="165">
        <v>0</v>
      </c>
      <c r="E20" s="165">
        <v>0</v>
      </c>
      <c r="F20" s="165">
        <v>0</v>
      </c>
      <c r="G20" s="165">
        <v>0</v>
      </c>
      <c r="H20" s="165">
        <v>1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1</v>
      </c>
      <c r="Q20" s="165">
        <v>0</v>
      </c>
      <c r="R20" s="165">
        <v>0</v>
      </c>
      <c r="S20" s="165">
        <v>0</v>
      </c>
      <c r="T20" s="165">
        <v>1</v>
      </c>
      <c r="U20" s="165">
        <v>1</v>
      </c>
      <c r="V20" s="165">
        <v>1</v>
      </c>
      <c r="W20" s="165">
        <v>1</v>
      </c>
      <c r="X20" s="165">
        <v>1</v>
      </c>
      <c r="Y20" s="165">
        <v>1</v>
      </c>
      <c r="Z20" s="165">
        <v>0</v>
      </c>
      <c r="AA20" s="165">
        <v>0</v>
      </c>
      <c r="AB20" s="166">
        <v>0</v>
      </c>
      <c r="AC20" s="166">
        <v>0</v>
      </c>
      <c r="AD20" s="166">
        <v>0</v>
      </c>
      <c r="AE20" s="166">
        <v>0</v>
      </c>
      <c r="AF20" s="166">
        <v>0</v>
      </c>
      <c r="AG20" s="166">
        <v>0</v>
      </c>
      <c r="AH20" s="166">
        <v>0</v>
      </c>
      <c r="AI20" s="166">
        <v>0</v>
      </c>
      <c r="AJ20" s="166">
        <v>0</v>
      </c>
      <c r="AK20" s="166">
        <v>0</v>
      </c>
      <c r="AL20" s="166">
        <v>0</v>
      </c>
      <c r="AM20" s="166">
        <v>0</v>
      </c>
      <c r="AN20" s="166">
        <v>0</v>
      </c>
      <c r="AO20" s="166">
        <v>0</v>
      </c>
      <c r="AP20" s="166">
        <v>0</v>
      </c>
      <c r="AQ20" s="166">
        <v>0</v>
      </c>
      <c r="AR20" s="166">
        <v>0</v>
      </c>
      <c r="AS20" s="166">
        <v>0</v>
      </c>
      <c r="AT20" s="166">
        <v>0</v>
      </c>
      <c r="AU20" s="166">
        <v>0</v>
      </c>
      <c r="AV20" s="166">
        <v>0</v>
      </c>
      <c r="AW20" s="166">
        <v>0</v>
      </c>
      <c r="AX20" s="166">
        <v>0</v>
      </c>
      <c r="AY20" s="166">
        <v>0</v>
      </c>
      <c r="AZ20" s="166">
        <v>0</v>
      </c>
      <c r="BA20" s="166">
        <v>0</v>
      </c>
      <c r="BB20" s="166">
        <v>0</v>
      </c>
      <c r="BC20" s="58" t="s">
        <v>54</v>
      </c>
      <c r="BD20" s="58" t="s">
        <v>54</v>
      </c>
      <c r="BE20" s="58" t="s">
        <v>57</v>
      </c>
      <c r="BF20" s="58" t="s">
        <v>54</v>
      </c>
      <c r="BG20" s="58" t="s">
        <v>54</v>
      </c>
      <c r="BH20" s="58" t="s">
        <v>54</v>
      </c>
      <c r="BI20" s="167"/>
      <c r="BJ20" s="167"/>
      <c r="BK20" s="167"/>
      <c r="BL20" s="167"/>
      <c r="BM20" s="167"/>
      <c r="BN20" s="167"/>
    </row>
    <row r="21" spans="1:66" ht="30" x14ac:dyDescent="0.25">
      <c r="A21" s="34" t="s">
        <v>313</v>
      </c>
      <c r="B21" s="116">
        <v>8</v>
      </c>
      <c r="C21" s="91">
        <v>2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1</v>
      </c>
      <c r="J21" s="91">
        <v>1</v>
      </c>
      <c r="K21" s="91">
        <v>0</v>
      </c>
      <c r="L21" s="91">
        <v>0</v>
      </c>
      <c r="M21" s="91">
        <v>0</v>
      </c>
      <c r="N21" s="91">
        <v>0</v>
      </c>
      <c r="O21" s="91">
        <v>1</v>
      </c>
      <c r="P21" s="91">
        <v>1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/>
      <c r="AH21" s="92">
        <v>0</v>
      </c>
      <c r="AI21" s="92">
        <v>0</v>
      </c>
      <c r="AJ21" s="92">
        <v>0</v>
      </c>
      <c r="AK21" s="92">
        <v>0</v>
      </c>
      <c r="AL21" s="92">
        <v>0</v>
      </c>
      <c r="AM21" s="92">
        <v>0</v>
      </c>
      <c r="AN21" s="92">
        <v>0</v>
      </c>
      <c r="AO21" s="92">
        <v>0</v>
      </c>
      <c r="AP21" s="92">
        <v>0</v>
      </c>
      <c r="AQ21" s="92">
        <v>0</v>
      </c>
      <c r="AR21" s="92">
        <v>0</v>
      </c>
      <c r="AS21" s="92">
        <v>0</v>
      </c>
      <c r="AT21" s="92">
        <v>0</v>
      </c>
      <c r="AU21" s="92">
        <v>0</v>
      </c>
      <c r="AV21" s="92">
        <v>0</v>
      </c>
      <c r="AW21" s="92">
        <v>0</v>
      </c>
      <c r="AX21" s="92">
        <v>0</v>
      </c>
      <c r="AY21" s="92">
        <v>0</v>
      </c>
      <c r="AZ21" s="92">
        <v>0</v>
      </c>
      <c r="BA21" s="92">
        <v>0</v>
      </c>
      <c r="BB21" s="92">
        <v>0</v>
      </c>
      <c r="BC21" s="80" t="s">
        <v>54</v>
      </c>
      <c r="BD21" s="80" t="s">
        <v>54</v>
      </c>
      <c r="BE21" s="80" t="s">
        <v>54</v>
      </c>
      <c r="BF21" s="80" t="s">
        <v>54</v>
      </c>
      <c r="BG21" s="80" t="s">
        <v>54</v>
      </c>
      <c r="BH21" s="80" t="s">
        <v>54</v>
      </c>
    </row>
    <row r="22" spans="1:66" ht="18.75" x14ac:dyDescent="0.3">
      <c r="A22" s="168" t="s">
        <v>90</v>
      </c>
      <c r="B22" s="43">
        <f t="shared" ref="B22:AG22" si="4">B23+B24+B25+B26</f>
        <v>36</v>
      </c>
      <c r="C22" s="43">
        <f t="shared" si="4"/>
        <v>5</v>
      </c>
      <c r="D22" s="43">
        <f t="shared" si="4"/>
        <v>0</v>
      </c>
      <c r="E22" s="43">
        <f t="shared" si="4"/>
        <v>2</v>
      </c>
      <c r="F22" s="43">
        <f t="shared" si="4"/>
        <v>0</v>
      </c>
      <c r="G22" s="43">
        <f t="shared" si="4"/>
        <v>1</v>
      </c>
      <c r="H22" s="43">
        <f t="shared" si="4"/>
        <v>3</v>
      </c>
      <c r="I22" s="43">
        <f t="shared" si="4"/>
        <v>0</v>
      </c>
      <c r="J22" s="43">
        <f t="shared" si="4"/>
        <v>2</v>
      </c>
      <c r="K22" s="43">
        <f t="shared" si="4"/>
        <v>0</v>
      </c>
      <c r="L22" s="43">
        <f t="shared" si="4"/>
        <v>0</v>
      </c>
      <c r="M22" s="43">
        <f t="shared" si="4"/>
        <v>0</v>
      </c>
      <c r="N22" s="43">
        <f t="shared" si="4"/>
        <v>0</v>
      </c>
      <c r="O22" s="43">
        <f t="shared" si="4"/>
        <v>2</v>
      </c>
      <c r="P22" s="43">
        <f t="shared" si="4"/>
        <v>0</v>
      </c>
      <c r="Q22" s="43">
        <f t="shared" si="4"/>
        <v>0</v>
      </c>
      <c r="R22" s="43">
        <f t="shared" si="4"/>
        <v>0</v>
      </c>
      <c r="S22" s="43">
        <f t="shared" si="4"/>
        <v>0</v>
      </c>
      <c r="T22" s="43">
        <f t="shared" si="4"/>
        <v>0</v>
      </c>
      <c r="U22" s="43">
        <f t="shared" si="4"/>
        <v>0</v>
      </c>
      <c r="V22" s="43">
        <f t="shared" si="4"/>
        <v>0</v>
      </c>
      <c r="W22" s="43">
        <f t="shared" si="4"/>
        <v>0</v>
      </c>
      <c r="X22" s="43">
        <f t="shared" si="4"/>
        <v>1</v>
      </c>
      <c r="Y22" s="43">
        <f t="shared" si="4"/>
        <v>0</v>
      </c>
      <c r="Z22" s="43">
        <f t="shared" si="4"/>
        <v>1</v>
      </c>
      <c r="AA22" s="43">
        <f t="shared" si="4"/>
        <v>1</v>
      </c>
      <c r="AB22" s="43">
        <f t="shared" si="4"/>
        <v>2</v>
      </c>
      <c r="AC22" s="43">
        <f t="shared" si="4"/>
        <v>1</v>
      </c>
      <c r="AD22" s="43">
        <f t="shared" si="4"/>
        <v>1</v>
      </c>
      <c r="AE22" s="43">
        <f t="shared" si="4"/>
        <v>0</v>
      </c>
      <c r="AF22" s="43">
        <f t="shared" si="4"/>
        <v>0</v>
      </c>
      <c r="AG22" s="43">
        <f t="shared" si="4"/>
        <v>0</v>
      </c>
      <c r="AH22" s="43">
        <f t="shared" ref="AH22:BM22" si="5">AH23+AH24+AH25+AH26</f>
        <v>0</v>
      </c>
      <c r="AI22" s="43">
        <f t="shared" si="5"/>
        <v>0</v>
      </c>
      <c r="AJ22" s="43">
        <f t="shared" si="5"/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si="5"/>
        <v>0</v>
      </c>
      <c r="BA22" s="43">
        <f t="shared" si="5"/>
        <v>0</v>
      </c>
      <c r="BB22" s="43">
        <f t="shared" si="5"/>
        <v>4</v>
      </c>
      <c r="BC22" s="69"/>
      <c r="BD22" s="69"/>
      <c r="BE22" s="69"/>
      <c r="BF22" s="69"/>
      <c r="BG22" s="69"/>
      <c r="BH22" s="69"/>
    </row>
    <row r="23" spans="1:66" x14ac:dyDescent="0.25">
      <c r="A23" s="169" t="s">
        <v>314</v>
      </c>
      <c r="B23" s="170">
        <v>14</v>
      </c>
      <c r="C23" s="38">
        <v>1</v>
      </c>
      <c r="D23" s="38">
        <v>0</v>
      </c>
      <c r="E23" s="38">
        <v>1</v>
      </c>
      <c r="F23" s="38">
        <v>0</v>
      </c>
      <c r="G23" s="38">
        <v>0</v>
      </c>
      <c r="H23" s="38">
        <v>0</v>
      </c>
      <c r="I23" s="38">
        <v>0</v>
      </c>
      <c r="J23" s="38">
        <v>1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9">
        <v>1</v>
      </c>
      <c r="AC23" s="39">
        <v>1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1</v>
      </c>
      <c r="BC23" s="21" t="s">
        <v>54</v>
      </c>
      <c r="BD23" s="21" t="s">
        <v>54</v>
      </c>
      <c r="BE23" s="21" t="s">
        <v>54</v>
      </c>
      <c r="BF23" s="21" t="s">
        <v>54</v>
      </c>
      <c r="BG23" s="21" t="s">
        <v>54</v>
      </c>
      <c r="BH23" s="21" t="s">
        <v>54</v>
      </c>
    </row>
    <row r="24" spans="1:66" x14ac:dyDescent="0.25">
      <c r="A24" s="169" t="s">
        <v>315</v>
      </c>
      <c r="B24" s="170">
        <v>12</v>
      </c>
      <c r="C24" s="38">
        <v>2</v>
      </c>
      <c r="D24" s="38">
        <v>0</v>
      </c>
      <c r="E24" s="38">
        <v>1</v>
      </c>
      <c r="F24" s="38">
        <v>0</v>
      </c>
      <c r="G24" s="38">
        <v>1</v>
      </c>
      <c r="H24" s="38">
        <v>2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1</v>
      </c>
      <c r="Y24" s="38">
        <v>0</v>
      </c>
      <c r="Z24" s="38">
        <v>0</v>
      </c>
      <c r="AA24" s="38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1</v>
      </c>
      <c r="BC24" s="21" t="s">
        <v>54</v>
      </c>
      <c r="BD24" s="21" t="s">
        <v>54</v>
      </c>
      <c r="BE24" s="21" t="s">
        <v>54</v>
      </c>
      <c r="BF24" s="21" t="s">
        <v>54</v>
      </c>
      <c r="BG24" s="21" t="s">
        <v>54</v>
      </c>
      <c r="BH24" s="21" t="s">
        <v>54</v>
      </c>
    </row>
    <row r="25" spans="1:66" x14ac:dyDescent="0.25">
      <c r="A25" s="169" t="s">
        <v>316</v>
      </c>
      <c r="B25" s="170">
        <v>6</v>
      </c>
      <c r="C25" s="38">
        <v>1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1</v>
      </c>
      <c r="K25" s="38">
        <v>0</v>
      </c>
      <c r="L25" s="38">
        <v>0</v>
      </c>
      <c r="M25" s="38">
        <v>0</v>
      </c>
      <c r="N25" s="38">
        <v>0</v>
      </c>
      <c r="O25" s="38">
        <v>1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1</v>
      </c>
      <c r="BC25" s="21" t="s">
        <v>54</v>
      </c>
      <c r="BD25" s="21" t="s">
        <v>54</v>
      </c>
      <c r="BE25" s="21" t="s">
        <v>54</v>
      </c>
      <c r="BF25" s="21" t="s">
        <v>54</v>
      </c>
      <c r="BG25" s="21" t="s">
        <v>54</v>
      </c>
      <c r="BH25" s="21" t="s">
        <v>54</v>
      </c>
    </row>
    <row r="26" spans="1:66" x14ac:dyDescent="0.25">
      <c r="A26" s="169" t="s">
        <v>317</v>
      </c>
      <c r="B26" s="170">
        <v>4</v>
      </c>
      <c r="C26" s="38">
        <v>1</v>
      </c>
      <c r="D26" s="38">
        <v>0</v>
      </c>
      <c r="E26" s="38">
        <v>0</v>
      </c>
      <c r="F26" s="38">
        <v>0</v>
      </c>
      <c r="G26" s="38">
        <v>0</v>
      </c>
      <c r="H26" s="38">
        <v>1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1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1</v>
      </c>
      <c r="AA26" s="38">
        <v>1</v>
      </c>
      <c r="AB26" s="39">
        <v>1</v>
      </c>
      <c r="AC26" s="39"/>
      <c r="AD26" s="39">
        <v>1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  <c r="BB26" s="39">
        <v>1</v>
      </c>
      <c r="BC26" s="21" t="s">
        <v>54</v>
      </c>
      <c r="BD26" s="21" t="s">
        <v>54</v>
      </c>
      <c r="BE26" s="21" t="s">
        <v>54</v>
      </c>
      <c r="BF26" s="21" t="s">
        <v>54</v>
      </c>
      <c r="BG26" s="21" t="s">
        <v>54</v>
      </c>
      <c r="BH26" s="21" t="s">
        <v>54</v>
      </c>
    </row>
    <row r="27" spans="1:66" ht="18.75" x14ac:dyDescent="0.3">
      <c r="A27" s="171" t="s">
        <v>93</v>
      </c>
      <c r="B27" s="43">
        <f t="shared" ref="B27:AG27" si="6">B22+B19+B10</f>
        <v>276</v>
      </c>
      <c r="C27" s="43">
        <f t="shared" si="6"/>
        <v>43</v>
      </c>
      <c r="D27" s="43">
        <f t="shared" si="6"/>
        <v>8</v>
      </c>
      <c r="E27" s="43">
        <f t="shared" si="6"/>
        <v>9</v>
      </c>
      <c r="F27" s="43">
        <f t="shared" si="6"/>
        <v>4</v>
      </c>
      <c r="G27" s="43">
        <f t="shared" si="6"/>
        <v>9</v>
      </c>
      <c r="H27" s="43">
        <f t="shared" si="6"/>
        <v>23</v>
      </c>
      <c r="I27" s="43">
        <f t="shared" si="6"/>
        <v>7</v>
      </c>
      <c r="J27" s="43">
        <f t="shared" si="6"/>
        <v>15</v>
      </c>
      <c r="K27" s="43">
        <f t="shared" si="6"/>
        <v>1</v>
      </c>
      <c r="L27" s="43">
        <f t="shared" si="6"/>
        <v>12</v>
      </c>
      <c r="M27" s="43">
        <f t="shared" si="6"/>
        <v>6</v>
      </c>
      <c r="N27" s="43">
        <f t="shared" si="6"/>
        <v>1</v>
      </c>
      <c r="O27" s="43">
        <f t="shared" si="6"/>
        <v>18</v>
      </c>
      <c r="P27" s="43">
        <f t="shared" si="6"/>
        <v>9</v>
      </c>
      <c r="Q27" s="43">
        <f t="shared" si="6"/>
        <v>1</v>
      </c>
      <c r="R27" s="43">
        <f t="shared" si="6"/>
        <v>11</v>
      </c>
      <c r="S27" s="43">
        <f t="shared" si="6"/>
        <v>2</v>
      </c>
      <c r="T27" s="43">
        <f t="shared" si="6"/>
        <v>13</v>
      </c>
      <c r="U27" s="43">
        <f t="shared" si="6"/>
        <v>13</v>
      </c>
      <c r="V27" s="43">
        <f t="shared" si="6"/>
        <v>11</v>
      </c>
      <c r="W27" s="43">
        <f t="shared" si="6"/>
        <v>8</v>
      </c>
      <c r="X27" s="43">
        <f t="shared" si="6"/>
        <v>10</v>
      </c>
      <c r="Y27" s="43">
        <f t="shared" si="6"/>
        <v>6</v>
      </c>
      <c r="Z27" s="43">
        <f t="shared" si="6"/>
        <v>3</v>
      </c>
      <c r="AA27" s="43">
        <f t="shared" si="6"/>
        <v>3</v>
      </c>
      <c r="AB27" s="43">
        <f t="shared" si="6"/>
        <v>21</v>
      </c>
      <c r="AC27" s="43">
        <f t="shared" si="6"/>
        <v>10</v>
      </c>
      <c r="AD27" s="43">
        <f t="shared" si="6"/>
        <v>7</v>
      </c>
      <c r="AE27" s="43">
        <f t="shared" si="6"/>
        <v>4</v>
      </c>
      <c r="AF27" s="43">
        <f t="shared" si="6"/>
        <v>7</v>
      </c>
      <c r="AG27" s="43">
        <f t="shared" si="6"/>
        <v>2</v>
      </c>
      <c r="AH27" s="43">
        <f t="shared" ref="AH27:BB27" si="7">AH22+AH19+AH10</f>
        <v>11</v>
      </c>
      <c r="AI27" s="43">
        <f t="shared" si="7"/>
        <v>11</v>
      </c>
      <c r="AJ27" s="43">
        <f t="shared" si="7"/>
        <v>6</v>
      </c>
      <c r="AK27" s="43">
        <f t="shared" si="7"/>
        <v>5</v>
      </c>
      <c r="AL27" s="43">
        <f t="shared" si="7"/>
        <v>8</v>
      </c>
      <c r="AM27" s="43">
        <f t="shared" si="7"/>
        <v>13</v>
      </c>
      <c r="AN27" s="43">
        <f t="shared" si="7"/>
        <v>0</v>
      </c>
      <c r="AO27" s="43">
        <f t="shared" si="7"/>
        <v>0</v>
      </c>
      <c r="AP27" s="43">
        <f t="shared" si="7"/>
        <v>9</v>
      </c>
      <c r="AQ27" s="43">
        <f t="shared" si="7"/>
        <v>9</v>
      </c>
      <c r="AR27" s="43">
        <f t="shared" si="7"/>
        <v>2</v>
      </c>
      <c r="AS27" s="43">
        <f t="shared" si="7"/>
        <v>2</v>
      </c>
      <c r="AT27" s="43">
        <f t="shared" si="7"/>
        <v>2</v>
      </c>
      <c r="AU27" s="43">
        <f t="shared" si="7"/>
        <v>2</v>
      </c>
      <c r="AV27" s="43">
        <f t="shared" si="7"/>
        <v>0</v>
      </c>
      <c r="AW27" s="43">
        <f t="shared" si="7"/>
        <v>0</v>
      </c>
      <c r="AX27" s="43">
        <f t="shared" si="7"/>
        <v>4</v>
      </c>
      <c r="AY27" s="43">
        <f t="shared" si="7"/>
        <v>0</v>
      </c>
      <c r="AZ27" s="43">
        <f t="shared" si="7"/>
        <v>0</v>
      </c>
      <c r="BA27" s="43">
        <f t="shared" si="7"/>
        <v>1</v>
      </c>
      <c r="BB27" s="43">
        <f t="shared" si="7"/>
        <v>12</v>
      </c>
      <c r="BC27" s="69"/>
      <c r="BD27" s="69"/>
      <c r="BE27" s="69"/>
      <c r="BF27" s="69"/>
      <c r="BG27" s="69"/>
      <c r="BH27" s="69"/>
    </row>
    <row r="28" spans="1:66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</row>
    <row r="29" spans="1:6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6" ht="60" x14ac:dyDescent="0.25">
      <c r="A30" s="451" t="s">
        <v>94</v>
      </c>
      <c r="B30" s="451"/>
      <c r="C30" s="2"/>
      <c r="D30" s="2"/>
      <c r="E30" s="72" t="s">
        <v>318</v>
      </c>
      <c r="F30" s="72" t="s">
        <v>95</v>
      </c>
      <c r="G30" s="72" t="s">
        <v>95</v>
      </c>
      <c r="H30" s="72" t="s">
        <v>95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6" x14ac:dyDescent="0.25">
      <c r="A31" s="2"/>
      <c r="B31" s="2"/>
      <c r="C31" s="2"/>
      <c r="D31" s="2"/>
      <c r="E31" s="452" t="s">
        <v>96</v>
      </c>
      <c r="F31" s="452"/>
      <c r="G31" s="452"/>
      <c r="H31" s="452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6" x14ac:dyDescent="0.25">
      <c r="A32" s="453" t="s">
        <v>319</v>
      </c>
      <c r="B32" s="453"/>
      <c r="C32" s="453"/>
      <c r="D32" s="453"/>
      <c r="E32" s="453"/>
      <c r="F32" s="453"/>
      <c r="G32" s="453"/>
      <c r="H32" s="453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452" t="s">
        <v>97</v>
      </c>
      <c r="B33" s="452"/>
      <c r="C33" s="452"/>
      <c r="D33" s="452"/>
      <c r="E33" s="452"/>
      <c r="F33" s="452"/>
      <c r="G33" s="142"/>
      <c r="H33" s="142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</sheetData>
  <mergeCells count="65">
    <mergeCell ref="A30:B30"/>
    <mergeCell ref="E31:H31"/>
    <mergeCell ref="A32:H32"/>
    <mergeCell ref="A33:F33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hyperlinks>
    <hyperlink ref="BD11" r:id="rId1" xr:uid="{00000000-0004-0000-0700-000000000000}"/>
    <hyperlink ref="BC14" r:id="rId2" xr:uid="{00000000-0004-0000-0700-000001000000}"/>
    <hyperlink ref="BD18" r:id="rId3" xr:uid="{00000000-0004-0000-0700-000002000000}"/>
  </hyperlinks>
  <pageMargins left="0.70078740157480324" right="0.70078740157480324" top="0.75196850393700776" bottom="0.75196850393700776" header="0.3" footer="0.3"/>
  <pageSetup paperSize="9" firstPageNumber="214748364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H41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7.42578125" customWidth="1"/>
    <col min="2" max="2" width="13.140625" customWidth="1"/>
    <col min="3" max="53" width="12.5703125" bestFit="1"/>
    <col min="54" max="54" width="17" customWidth="1"/>
    <col min="55" max="60" width="16.7109375" customWidth="1"/>
  </cols>
  <sheetData>
    <row r="1" spans="1:60" ht="24" customHeight="1" x14ac:dyDescent="0.25">
      <c r="A1" s="459" t="s">
        <v>320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96"/>
      <c r="AY1" s="396"/>
      <c r="AZ1" s="396"/>
      <c r="BA1" s="3"/>
      <c r="BB1" s="3"/>
      <c r="BC1" s="4"/>
      <c r="BD1" s="4"/>
      <c r="BE1" s="4"/>
      <c r="BF1" s="4"/>
      <c r="BG1" s="4"/>
      <c r="BH1" s="4"/>
    </row>
    <row r="2" spans="1:60" ht="19.899999999999999" customHeight="1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397"/>
      <c r="AY2" s="397"/>
      <c r="AZ2" s="397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400" t="s">
        <v>2</v>
      </c>
      <c r="B3" s="402" t="s">
        <v>3</v>
      </c>
      <c r="C3" s="404" t="s">
        <v>4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6"/>
      <c r="AB3" s="407" t="s">
        <v>5</v>
      </c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9"/>
      <c r="BB3" s="8"/>
      <c r="BC3" s="410"/>
      <c r="BD3" s="410"/>
      <c r="BE3" s="410"/>
      <c r="BF3" s="410"/>
      <c r="BG3" s="410"/>
      <c r="BH3" s="410"/>
    </row>
    <row r="4" spans="1:60" ht="15.75" x14ac:dyDescent="0.25">
      <c r="A4" s="401"/>
      <c r="B4" s="403"/>
      <c r="C4" s="412" t="s">
        <v>12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4"/>
      <c r="AB4" s="415" t="s">
        <v>13</v>
      </c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7"/>
      <c r="BB4" s="10"/>
      <c r="BC4" s="411"/>
      <c r="BD4" s="411"/>
      <c r="BE4" s="411"/>
      <c r="BF4" s="411"/>
      <c r="BG4" s="411"/>
      <c r="BH4" s="411"/>
    </row>
    <row r="5" spans="1:60" ht="13.15" customHeight="1" x14ac:dyDescent="0.25">
      <c r="A5" s="401"/>
      <c r="B5" s="403"/>
      <c r="C5" s="418" t="s">
        <v>14</v>
      </c>
      <c r="D5" s="11"/>
      <c r="E5" s="420" t="s">
        <v>15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2"/>
      <c r="AB5" s="423" t="s">
        <v>16</v>
      </c>
      <c r="AC5" s="425" t="s">
        <v>17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7"/>
      <c r="BB5" s="13"/>
      <c r="BC5" s="411"/>
      <c r="BD5" s="411"/>
      <c r="BE5" s="411"/>
      <c r="BF5" s="411"/>
      <c r="BG5" s="411"/>
      <c r="BH5" s="411"/>
    </row>
    <row r="6" spans="1:60" ht="24.6" customHeight="1" x14ac:dyDescent="0.25">
      <c r="A6" s="401"/>
      <c r="B6" s="403"/>
      <c r="C6" s="419"/>
      <c r="D6" s="418" t="s">
        <v>18</v>
      </c>
      <c r="E6" s="418" t="s">
        <v>19</v>
      </c>
      <c r="F6" s="418" t="s">
        <v>20</v>
      </c>
      <c r="G6" s="418" t="s">
        <v>21</v>
      </c>
      <c r="H6" s="418" t="s">
        <v>22</v>
      </c>
      <c r="I6" s="418" t="s">
        <v>23</v>
      </c>
      <c r="J6" s="418" t="s">
        <v>24</v>
      </c>
      <c r="K6" s="418" t="s">
        <v>25</v>
      </c>
      <c r="L6" s="429" t="s">
        <v>26</v>
      </c>
      <c r="M6" s="430"/>
      <c r="N6" s="431"/>
      <c r="O6" s="429" t="s">
        <v>27</v>
      </c>
      <c r="P6" s="430"/>
      <c r="Q6" s="431"/>
      <c r="R6" s="418" t="s">
        <v>28</v>
      </c>
      <c r="S6" s="418" t="s">
        <v>29</v>
      </c>
      <c r="T6" s="429" t="s">
        <v>30</v>
      </c>
      <c r="U6" s="430"/>
      <c r="V6" s="430"/>
      <c r="W6" s="430"/>
      <c r="X6" s="430"/>
      <c r="Y6" s="430"/>
      <c r="Z6" s="430"/>
      <c r="AA6" s="431"/>
      <c r="AB6" s="424"/>
      <c r="AC6" s="423" t="s">
        <v>31</v>
      </c>
      <c r="AD6" s="423" t="s">
        <v>32</v>
      </c>
      <c r="AE6" s="423" t="s">
        <v>33</v>
      </c>
      <c r="AF6" s="423" t="s">
        <v>28</v>
      </c>
      <c r="AG6" s="423" t="s">
        <v>34</v>
      </c>
      <c r="AH6" s="436" t="s">
        <v>30</v>
      </c>
      <c r="AI6" s="437"/>
      <c r="AJ6" s="437"/>
      <c r="AK6" s="437"/>
      <c r="AL6" s="437"/>
      <c r="AM6" s="437"/>
      <c r="AN6" s="437"/>
      <c r="AO6" s="438"/>
      <c r="AP6" s="436" t="s">
        <v>35</v>
      </c>
      <c r="AQ6" s="437"/>
      <c r="AR6" s="437"/>
      <c r="AS6" s="437"/>
      <c r="AT6" s="437"/>
      <c r="AU6" s="437"/>
      <c r="AV6" s="437"/>
      <c r="AW6" s="438"/>
      <c r="AX6" s="439"/>
      <c r="AY6" s="440"/>
      <c r="AZ6" s="440"/>
      <c r="BA6" s="441"/>
      <c r="BB6" s="423"/>
      <c r="BC6" s="411"/>
      <c r="BD6" s="411"/>
      <c r="BE6" s="411"/>
      <c r="BF6" s="411"/>
      <c r="BG6" s="411"/>
      <c r="BH6" s="411"/>
    </row>
    <row r="7" spans="1:60" ht="33" customHeight="1" x14ac:dyDescent="0.25">
      <c r="A7" s="401"/>
      <c r="B7" s="403"/>
      <c r="C7" s="419"/>
      <c r="D7" s="419"/>
      <c r="E7" s="428"/>
      <c r="F7" s="428"/>
      <c r="G7" s="428"/>
      <c r="H7" s="428"/>
      <c r="I7" s="428"/>
      <c r="J7" s="428"/>
      <c r="K7" s="428"/>
      <c r="L7" s="418" t="s">
        <v>38</v>
      </c>
      <c r="M7" s="418" t="s">
        <v>39</v>
      </c>
      <c r="N7" s="418" t="s">
        <v>40</v>
      </c>
      <c r="O7" s="418" t="s">
        <v>41</v>
      </c>
      <c r="P7" s="418" t="s">
        <v>32</v>
      </c>
      <c r="Q7" s="418" t="s">
        <v>42</v>
      </c>
      <c r="R7" s="432"/>
      <c r="S7" s="419"/>
      <c r="T7" s="429" t="s">
        <v>43</v>
      </c>
      <c r="U7" s="431"/>
      <c r="V7" s="429" t="s">
        <v>44</v>
      </c>
      <c r="W7" s="431"/>
      <c r="X7" s="429" t="s">
        <v>45</v>
      </c>
      <c r="Y7" s="431"/>
      <c r="Z7" s="429" t="s">
        <v>46</v>
      </c>
      <c r="AA7" s="431"/>
      <c r="AB7" s="424"/>
      <c r="AC7" s="434"/>
      <c r="AD7" s="434"/>
      <c r="AE7" s="434"/>
      <c r="AF7" s="434"/>
      <c r="AG7" s="434"/>
      <c r="AH7" s="436" t="s">
        <v>43</v>
      </c>
      <c r="AI7" s="438"/>
      <c r="AJ7" s="436" t="s">
        <v>44</v>
      </c>
      <c r="AK7" s="438"/>
      <c r="AL7" s="436" t="s">
        <v>45</v>
      </c>
      <c r="AM7" s="438"/>
      <c r="AN7" s="436" t="s">
        <v>46</v>
      </c>
      <c r="AO7" s="438"/>
      <c r="AP7" s="436" t="s">
        <v>43</v>
      </c>
      <c r="AQ7" s="438"/>
      <c r="AR7" s="436"/>
      <c r="AS7" s="438"/>
      <c r="AT7" s="436"/>
      <c r="AU7" s="438"/>
      <c r="AV7" s="436"/>
      <c r="AW7" s="438"/>
      <c r="AX7" s="424"/>
      <c r="AY7" s="442"/>
      <c r="AZ7" s="442"/>
      <c r="BA7" s="442"/>
      <c r="BB7" s="434"/>
      <c r="BC7" s="411"/>
      <c r="BD7" s="411"/>
      <c r="BE7" s="411"/>
      <c r="BF7" s="411"/>
      <c r="BG7" s="411"/>
      <c r="BH7" s="411"/>
    </row>
    <row r="8" spans="1:60" ht="103.9" customHeight="1" x14ac:dyDescent="0.25">
      <c r="A8" s="401"/>
      <c r="B8" s="403"/>
      <c r="C8" s="419"/>
      <c r="D8" s="419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33"/>
      <c r="S8" s="419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424"/>
      <c r="AC8" s="435"/>
      <c r="AD8" s="435"/>
      <c r="AE8" s="435"/>
      <c r="AF8" s="435"/>
      <c r="AG8" s="435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435"/>
      <c r="BC8" s="411"/>
      <c r="BD8" s="411"/>
      <c r="BE8" s="411"/>
      <c r="BF8" s="411"/>
      <c r="BG8" s="411"/>
      <c r="BH8" s="411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spans="1:60" ht="18.75" x14ac:dyDescent="0.3">
      <c r="A10" s="126" t="s">
        <v>74</v>
      </c>
      <c r="B10" s="74">
        <f t="shared" ref="B10:AA10" si="0">B11+B12+B13+B14+B15+B16+B17+B18+B19+B20</f>
        <v>220</v>
      </c>
      <c r="C10" s="74">
        <f t="shared" si="0"/>
        <v>27</v>
      </c>
      <c r="D10" s="74">
        <f t="shared" si="0"/>
        <v>4</v>
      </c>
      <c r="E10" s="74">
        <f t="shared" si="0"/>
        <v>6</v>
      </c>
      <c r="F10" s="74">
        <f t="shared" si="0"/>
        <v>5</v>
      </c>
      <c r="G10" s="74">
        <f t="shared" si="0"/>
        <v>9</v>
      </c>
      <c r="H10" s="74">
        <f t="shared" si="0"/>
        <v>11</v>
      </c>
      <c r="I10" s="74">
        <f t="shared" si="0"/>
        <v>5</v>
      </c>
      <c r="J10" s="74">
        <f t="shared" si="0"/>
        <v>9</v>
      </c>
      <c r="K10" s="74">
        <f t="shared" si="0"/>
        <v>1</v>
      </c>
      <c r="L10" s="74">
        <f t="shared" si="0"/>
        <v>8</v>
      </c>
      <c r="M10" s="74">
        <f t="shared" si="0"/>
        <v>3</v>
      </c>
      <c r="N10" s="74">
        <f t="shared" si="0"/>
        <v>2</v>
      </c>
      <c r="O10" s="74">
        <f t="shared" si="0"/>
        <v>6</v>
      </c>
      <c r="P10" s="74">
        <f t="shared" si="0"/>
        <v>12</v>
      </c>
      <c r="Q10" s="74">
        <f t="shared" si="0"/>
        <v>0</v>
      </c>
      <c r="R10" s="74">
        <f t="shared" si="0"/>
        <v>2</v>
      </c>
      <c r="S10" s="74">
        <f t="shared" si="0"/>
        <v>1</v>
      </c>
      <c r="T10" s="74">
        <f t="shared" si="0"/>
        <v>4</v>
      </c>
      <c r="U10" s="74">
        <f t="shared" si="0"/>
        <v>4</v>
      </c>
      <c r="V10" s="74">
        <f t="shared" si="0"/>
        <v>10</v>
      </c>
      <c r="W10" s="74">
        <f t="shared" si="0"/>
        <v>10</v>
      </c>
      <c r="X10" s="74">
        <f t="shared" si="0"/>
        <v>6</v>
      </c>
      <c r="Y10" s="74">
        <f t="shared" si="0"/>
        <v>6</v>
      </c>
      <c r="Z10" s="74">
        <f t="shared" si="0"/>
        <v>0</v>
      </c>
      <c r="AA10" s="74">
        <f t="shared" si="0"/>
        <v>0</v>
      </c>
      <c r="AB10" s="74"/>
      <c r="AC10" s="74"/>
      <c r="AD10" s="74"/>
      <c r="AE10" s="74"/>
      <c r="AF10" s="74">
        <f t="shared" ref="AF10:AQ10" si="1">AF11+AF12+AF13+AF14+AF15+AF16+AF17+AF18+AF19+AF20</f>
        <v>2</v>
      </c>
      <c r="AG10" s="74">
        <f t="shared" si="1"/>
        <v>0</v>
      </c>
      <c r="AH10" s="74">
        <f t="shared" si="1"/>
        <v>0</v>
      </c>
      <c r="AI10" s="74">
        <f t="shared" si="1"/>
        <v>0</v>
      </c>
      <c r="AJ10" s="74">
        <f t="shared" si="1"/>
        <v>3</v>
      </c>
      <c r="AK10" s="74">
        <f t="shared" si="1"/>
        <v>3</v>
      </c>
      <c r="AL10" s="74">
        <f t="shared" si="1"/>
        <v>1</v>
      </c>
      <c r="AM10" s="74">
        <f t="shared" si="1"/>
        <v>1</v>
      </c>
      <c r="AN10" s="74">
        <f t="shared" si="1"/>
        <v>0</v>
      </c>
      <c r="AO10" s="74">
        <f t="shared" si="1"/>
        <v>0</v>
      </c>
      <c r="AP10" s="74">
        <f t="shared" si="1"/>
        <v>2</v>
      </c>
      <c r="AQ10" s="74">
        <f t="shared" si="1"/>
        <v>2</v>
      </c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58"/>
      <c r="BD10" s="58"/>
      <c r="BE10" s="58"/>
      <c r="BF10" s="58"/>
      <c r="BG10" s="58"/>
      <c r="BH10" s="58"/>
    </row>
    <row r="11" spans="1:60" x14ac:dyDescent="0.25">
      <c r="A11" s="75" t="s">
        <v>321</v>
      </c>
      <c r="B11" s="76">
        <v>15</v>
      </c>
      <c r="C11" s="77">
        <v>4</v>
      </c>
      <c r="D11" s="77">
        <v>0</v>
      </c>
      <c r="E11" s="77">
        <v>1</v>
      </c>
      <c r="F11" s="77">
        <v>0</v>
      </c>
      <c r="G11" s="77">
        <v>2</v>
      </c>
      <c r="H11" s="77">
        <v>2</v>
      </c>
      <c r="I11" s="77">
        <v>1</v>
      </c>
      <c r="J11" s="77">
        <v>1</v>
      </c>
      <c r="K11" s="77">
        <v>0</v>
      </c>
      <c r="L11" s="77">
        <v>1</v>
      </c>
      <c r="M11" s="77">
        <v>0</v>
      </c>
      <c r="N11" s="77">
        <v>0</v>
      </c>
      <c r="O11" s="77">
        <v>1</v>
      </c>
      <c r="P11" s="77">
        <v>1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8">
        <v>1</v>
      </c>
      <c r="AC11" s="78">
        <v>0</v>
      </c>
      <c r="AD11" s="78">
        <v>1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/>
      <c r="AN11" s="78">
        <v>0</v>
      </c>
      <c r="AO11" s="78"/>
      <c r="AP11" s="78">
        <v>0</v>
      </c>
      <c r="AQ11" s="78">
        <v>0</v>
      </c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80"/>
      <c r="BD11" s="80"/>
      <c r="BE11" s="80"/>
      <c r="BF11" s="80"/>
      <c r="BG11" s="80"/>
      <c r="BH11" s="80"/>
    </row>
    <row r="12" spans="1:60" x14ac:dyDescent="0.25">
      <c r="A12" s="75" t="s">
        <v>322</v>
      </c>
      <c r="B12" s="76">
        <v>12</v>
      </c>
      <c r="C12" s="77">
        <v>1</v>
      </c>
      <c r="D12" s="77">
        <v>1</v>
      </c>
      <c r="E12" s="77">
        <v>1</v>
      </c>
      <c r="F12" s="77">
        <v>1</v>
      </c>
      <c r="G12" s="77">
        <v>0</v>
      </c>
      <c r="H12" s="77">
        <v>1</v>
      </c>
      <c r="I12" s="77">
        <v>0</v>
      </c>
      <c r="J12" s="77">
        <v>0</v>
      </c>
      <c r="K12" s="77">
        <v>0</v>
      </c>
      <c r="L12" s="77">
        <v>1</v>
      </c>
      <c r="M12" s="77">
        <v>0</v>
      </c>
      <c r="N12" s="77">
        <v>0</v>
      </c>
      <c r="O12" s="77">
        <v>0</v>
      </c>
      <c r="P12" s="77">
        <v>0</v>
      </c>
      <c r="Q12" s="77"/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8">
        <v>1</v>
      </c>
      <c r="AC12" s="78">
        <v>1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80"/>
      <c r="BD12" s="80"/>
      <c r="BE12" s="80"/>
      <c r="BF12" s="80"/>
      <c r="BG12" s="80"/>
      <c r="BH12" s="80"/>
    </row>
    <row r="13" spans="1:60" x14ac:dyDescent="0.25">
      <c r="A13" s="75" t="s">
        <v>323</v>
      </c>
      <c r="B13" s="81">
        <v>8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80"/>
      <c r="BD13" s="80"/>
      <c r="BE13" s="80"/>
      <c r="BF13" s="80"/>
      <c r="BG13" s="80"/>
      <c r="BH13" s="80"/>
    </row>
    <row r="14" spans="1:60" x14ac:dyDescent="0.25">
      <c r="A14" s="75" t="s">
        <v>324</v>
      </c>
      <c r="B14" s="84">
        <v>12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80"/>
      <c r="BD14" s="80"/>
      <c r="BE14" s="80"/>
      <c r="BF14" s="80"/>
      <c r="BG14" s="80"/>
      <c r="BH14" s="80"/>
    </row>
    <row r="15" spans="1:60" ht="30" x14ac:dyDescent="0.25">
      <c r="A15" s="75" t="s">
        <v>325</v>
      </c>
      <c r="B15" s="81">
        <v>80</v>
      </c>
      <c r="C15" s="82">
        <v>6</v>
      </c>
      <c r="D15" s="82">
        <v>1</v>
      </c>
      <c r="E15" s="82">
        <v>2</v>
      </c>
      <c r="F15" s="82">
        <v>1</v>
      </c>
      <c r="G15" s="82">
        <v>1</v>
      </c>
      <c r="H15" s="77">
        <v>3</v>
      </c>
      <c r="I15" s="77">
        <v>1</v>
      </c>
      <c r="J15" s="77">
        <v>2</v>
      </c>
      <c r="K15" s="77">
        <v>0</v>
      </c>
      <c r="L15" s="77">
        <v>3</v>
      </c>
      <c r="M15" s="77">
        <v>1</v>
      </c>
      <c r="N15" s="77">
        <v>1</v>
      </c>
      <c r="O15" s="77">
        <v>0</v>
      </c>
      <c r="P15" s="77">
        <v>4</v>
      </c>
      <c r="Q15" s="77">
        <v>0</v>
      </c>
      <c r="R15" s="77">
        <v>2</v>
      </c>
      <c r="S15" s="77">
        <v>1</v>
      </c>
      <c r="T15" s="77">
        <v>3</v>
      </c>
      <c r="U15" s="77">
        <v>3</v>
      </c>
      <c r="V15" s="77">
        <v>4</v>
      </c>
      <c r="W15" s="77">
        <v>4</v>
      </c>
      <c r="X15" s="77">
        <v>2</v>
      </c>
      <c r="Y15" s="77">
        <v>2</v>
      </c>
      <c r="Z15" s="77">
        <v>0</v>
      </c>
      <c r="AA15" s="77">
        <v>0</v>
      </c>
      <c r="AB15" s="78">
        <v>3</v>
      </c>
      <c r="AC15" s="78">
        <v>2</v>
      </c>
      <c r="AD15" s="78">
        <v>1</v>
      </c>
      <c r="AE15" s="78">
        <v>0</v>
      </c>
      <c r="AF15" s="78">
        <v>2</v>
      </c>
      <c r="AG15" s="78">
        <v>0</v>
      </c>
      <c r="AH15" s="78">
        <v>0</v>
      </c>
      <c r="AI15" s="78">
        <v>0</v>
      </c>
      <c r="AJ15" s="78">
        <v>2</v>
      </c>
      <c r="AK15" s="78">
        <v>2</v>
      </c>
      <c r="AL15" s="78">
        <v>0</v>
      </c>
      <c r="AM15" s="78">
        <v>0</v>
      </c>
      <c r="AN15" s="78">
        <v>0</v>
      </c>
      <c r="AO15" s="78">
        <v>0</v>
      </c>
      <c r="AP15" s="78">
        <v>1</v>
      </c>
      <c r="AQ15" s="78">
        <v>1</v>
      </c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93"/>
      <c r="BD15" s="93"/>
      <c r="BE15" s="93"/>
      <c r="BF15" s="80"/>
      <c r="BG15" s="80"/>
      <c r="BH15" s="80"/>
    </row>
    <row r="16" spans="1:60" x14ac:dyDescent="0.25">
      <c r="A16" s="75" t="s">
        <v>326</v>
      </c>
      <c r="B16" s="84">
        <v>26</v>
      </c>
      <c r="C16" s="85">
        <v>4</v>
      </c>
      <c r="D16" s="85">
        <v>1</v>
      </c>
      <c r="E16" s="85">
        <v>1</v>
      </c>
      <c r="F16" s="77">
        <v>1</v>
      </c>
      <c r="G16" s="77">
        <v>0</v>
      </c>
      <c r="H16" s="77">
        <v>1</v>
      </c>
      <c r="I16" s="77">
        <v>1</v>
      </c>
      <c r="J16" s="77">
        <v>1</v>
      </c>
      <c r="K16" s="77">
        <v>0</v>
      </c>
      <c r="L16" s="77">
        <v>1</v>
      </c>
      <c r="M16" s="77">
        <v>1</v>
      </c>
      <c r="N16" s="77">
        <v>0</v>
      </c>
      <c r="O16" s="77">
        <v>0</v>
      </c>
      <c r="P16" s="77">
        <v>2</v>
      </c>
      <c r="Q16" s="77">
        <v>0</v>
      </c>
      <c r="R16" s="77">
        <v>0</v>
      </c>
      <c r="S16" s="77">
        <v>0</v>
      </c>
      <c r="T16" s="77">
        <v>1</v>
      </c>
      <c r="U16" s="77">
        <v>1</v>
      </c>
      <c r="V16" s="77">
        <v>1</v>
      </c>
      <c r="W16" s="77">
        <v>1</v>
      </c>
      <c r="X16" s="77">
        <v>1</v>
      </c>
      <c r="Y16" s="77">
        <v>1</v>
      </c>
      <c r="Z16" s="77">
        <v>0</v>
      </c>
      <c r="AA16" s="77">
        <v>0</v>
      </c>
      <c r="AB16" s="78">
        <v>4</v>
      </c>
      <c r="AC16" s="78">
        <v>0</v>
      </c>
      <c r="AD16" s="78">
        <v>4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1</v>
      </c>
      <c r="AQ16" s="78">
        <v>1</v>
      </c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80"/>
      <c r="BD16" s="80"/>
      <c r="BE16" s="93"/>
      <c r="BF16" s="80"/>
      <c r="BG16" s="80"/>
      <c r="BH16" s="80"/>
    </row>
    <row r="17" spans="1:60" x14ac:dyDescent="0.25">
      <c r="A17" s="75" t="s">
        <v>327</v>
      </c>
      <c r="B17" s="84">
        <v>26</v>
      </c>
      <c r="C17" s="85">
        <v>3</v>
      </c>
      <c r="D17" s="85">
        <v>0</v>
      </c>
      <c r="E17" s="85">
        <v>1</v>
      </c>
      <c r="F17" s="77">
        <v>0</v>
      </c>
      <c r="G17" s="77">
        <v>1</v>
      </c>
      <c r="H17" s="77">
        <v>0</v>
      </c>
      <c r="I17" s="77">
        <v>2</v>
      </c>
      <c r="J17" s="77">
        <v>1</v>
      </c>
      <c r="K17" s="77">
        <v>1</v>
      </c>
      <c r="L17" s="77">
        <v>0</v>
      </c>
      <c r="M17" s="77">
        <v>1</v>
      </c>
      <c r="N17" s="77">
        <v>1</v>
      </c>
      <c r="O17" s="77">
        <v>1</v>
      </c>
      <c r="P17" s="77">
        <v>1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8">
        <v>1</v>
      </c>
      <c r="AC17" s="78">
        <v>0</v>
      </c>
      <c r="AD17" s="78">
        <v>1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80"/>
      <c r="BD17" s="79"/>
      <c r="BE17" s="80"/>
      <c r="BF17" s="80"/>
      <c r="BG17" s="80"/>
      <c r="BH17" s="80"/>
    </row>
    <row r="18" spans="1:60" x14ac:dyDescent="0.25">
      <c r="A18" s="75" t="s">
        <v>328</v>
      </c>
      <c r="B18" s="84">
        <v>19</v>
      </c>
      <c r="C18" s="85">
        <v>5</v>
      </c>
      <c r="D18" s="85">
        <v>1</v>
      </c>
      <c r="E18" s="85">
        <v>0</v>
      </c>
      <c r="F18" s="77">
        <v>1</v>
      </c>
      <c r="G18" s="77">
        <v>2</v>
      </c>
      <c r="H18" s="77">
        <v>3</v>
      </c>
      <c r="I18" s="77">
        <v>0</v>
      </c>
      <c r="J18" s="77">
        <v>2</v>
      </c>
      <c r="K18" s="77">
        <v>0</v>
      </c>
      <c r="L18" s="77">
        <v>1</v>
      </c>
      <c r="M18" s="77">
        <v>0</v>
      </c>
      <c r="N18" s="77">
        <v>0</v>
      </c>
      <c r="O18" s="77">
        <v>0</v>
      </c>
      <c r="P18" s="77">
        <v>4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5</v>
      </c>
      <c r="W18" s="77">
        <v>5</v>
      </c>
      <c r="X18" s="77">
        <v>3</v>
      </c>
      <c r="Y18" s="77">
        <v>3</v>
      </c>
      <c r="Z18" s="77">
        <v>0</v>
      </c>
      <c r="AA18" s="77">
        <v>0</v>
      </c>
      <c r="AB18" s="78">
        <v>1</v>
      </c>
      <c r="AC18" s="78">
        <v>0</v>
      </c>
      <c r="AD18" s="78">
        <v>1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1</v>
      </c>
      <c r="AK18" s="78">
        <v>1</v>
      </c>
      <c r="AL18" s="78">
        <v>1</v>
      </c>
      <c r="AM18" s="78">
        <v>1</v>
      </c>
      <c r="AN18" s="78">
        <v>0</v>
      </c>
      <c r="AO18" s="78">
        <v>0</v>
      </c>
      <c r="AP18" s="78">
        <v>0</v>
      </c>
      <c r="AQ18" s="78">
        <v>0</v>
      </c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80"/>
      <c r="BD18" s="93"/>
      <c r="BE18" s="80"/>
      <c r="BF18" s="80"/>
      <c r="BG18" s="80"/>
      <c r="BH18" s="80"/>
    </row>
    <row r="19" spans="1:60" x14ac:dyDescent="0.25">
      <c r="A19" s="75" t="s">
        <v>329</v>
      </c>
      <c r="B19" s="84">
        <v>9</v>
      </c>
      <c r="C19" s="85">
        <v>1</v>
      </c>
      <c r="D19" s="85">
        <v>0</v>
      </c>
      <c r="E19" s="85">
        <v>0</v>
      </c>
      <c r="F19" s="77">
        <v>1</v>
      </c>
      <c r="G19" s="77">
        <v>0</v>
      </c>
      <c r="H19" s="77">
        <v>1</v>
      </c>
      <c r="I19" s="77">
        <v>0</v>
      </c>
      <c r="J19" s="77">
        <v>0</v>
      </c>
      <c r="K19" s="77">
        <v>0</v>
      </c>
      <c r="L19" s="77">
        <v>1</v>
      </c>
      <c r="M19" s="77">
        <v>0</v>
      </c>
      <c r="N19" s="77">
        <v>0</v>
      </c>
      <c r="O19" s="77">
        <v>1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8">
        <v>1</v>
      </c>
      <c r="AC19" s="78">
        <v>0</v>
      </c>
      <c r="AD19" s="78">
        <v>0</v>
      </c>
      <c r="AE19" s="78">
        <v>1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80"/>
      <c r="BD19" s="93"/>
      <c r="BE19" s="80"/>
      <c r="BF19" s="80"/>
      <c r="BG19" s="80"/>
      <c r="BH19" s="80"/>
    </row>
    <row r="20" spans="1:60" x14ac:dyDescent="0.25">
      <c r="A20" s="75" t="s">
        <v>330</v>
      </c>
      <c r="B20" s="84">
        <v>13</v>
      </c>
      <c r="C20" s="85">
        <v>3</v>
      </c>
      <c r="D20" s="85">
        <v>0</v>
      </c>
      <c r="E20" s="85">
        <v>0</v>
      </c>
      <c r="F20" s="77">
        <v>0</v>
      </c>
      <c r="G20" s="77">
        <v>3</v>
      </c>
      <c r="H20" s="77">
        <v>0</v>
      </c>
      <c r="I20" s="77">
        <v>0</v>
      </c>
      <c r="J20" s="77">
        <v>2</v>
      </c>
      <c r="K20" s="77">
        <v>0</v>
      </c>
      <c r="L20" s="77">
        <v>0</v>
      </c>
      <c r="M20" s="77">
        <v>0</v>
      </c>
      <c r="N20" s="77">
        <v>0</v>
      </c>
      <c r="O20" s="77">
        <v>3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8">
        <v>0</v>
      </c>
      <c r="AC20" s="78">
        <v>0</v>
      </c>
      <c r="AD20" s="78">
        <v>1</v>
      </c>
      <c r="AE20" s="78">
        <v>2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80"/>
      <c r="BD20" s="80"/>
      <c r="BE20" s="80"/>
      <c r="BF20" s="80"/>
      <c r="BG20" s="80"/>
      <c r="BH20" s="80"/>
    </row>
    <row r="21" spans="1:60" ht="18.75" x14ac:dyDescent="0.3">
      <c r="A21" s="87" t="s">
        <v>85</v>
      </c>
      <c r="C21" s="88">
        <f t="shared" ref="C21:AQ21" si="2">C22+C23+C24</f>
        <v>1</v>
      </c>
      <c r="D21" s="88">
        <f t="shared" si="2"/>
        <v>1</v>
      </c>
      <c r="E21" s="88">
        <f t="shared" si="2"/>
        <v>1</v>
      </c>
      <c r="F21" s="88">
        <f t="shared" si="2"/>
        <v>0</v>
      </c>
      <c r="G21" s="88">
        <f t="shared" si="2"/>
        <v>0</v>
      </c>
      <c r="H21" s="88">
        <f t="shared" si="2"/>
        <v>1</v>
      </c>
      <c r="I21" s="88">
        <f t="shared" si="2"/>
        <v>0</v>
      </c>
      <c r="J21" s="88">
        <f t="shared" si="2"/>
        <v>0</v>
      </c>
      <c r="K21" s="88">
        <f t="shared" si="2"/>
        <v>1</v>
      </c>
      <c r="L21" s="88">
        <f t="shared" si="2"/>
        <v>0</v>
      </c>
      <c r="M21" s="88">
        <f t="shared" si="2"/>
        <v>0</v>
      </c>
      <c r="N21" s="88">
        <f t="shared" si="2"/>
        <v>0</v>
      </c>
      <c r="O21" s="88">
        <f t="shared" si="2"/>
        <v>0</v>
      </c>
      <c r="P21" s="88">
        <f t="shared" si="2"/>
        <v>0</v>
      </c>
      <c r="Q21" s="88">
        <f t="shared" si="2"/>
        <v>0</v>
      </c>
      <c r="R21" s="88">
        <f t="shared" si="2"/>
        <v>0</v>
      </c>
      <c r="S21" s="88">
        <f t="shared" si="2"/>
        <v>0</v>
      </c>
      <c r="T21" s="88">
        <f t="shared" si="2"/>
        <v>0</v>
      </c>
      <c r="U21" s="88">
        <f t="shared" si="2"/>
        <v>0</v>
      </c>
      <c r="V21" s="88">
        <f t="shared" si="2"/>
        <v>0</v>
      </c>
      <c r="W21" s="88">
        <f t="shared" si="2"/>
        <v>0</v>
      </c>
      <c r="X21" s="88">
        <f t="shared" si="2"/>
        <v>0</v>
      </c>
      <c r="Y21" s="88">
        <f t="shared" si="2"/>
        <v>0</v>
      </c>
      <c r="Z21" s="88">
        <f t="shared" si="2"/>
        <v>0</v>
      </c>
      <c r="AA21" s="88">
        <f t="shared" si="2"/>
        <v>0</v>
      </c>
      <c r="AB21" s="88">
        <f t="shared" si="2"/>
        <v>0</v>
      </c>
      <c r="AC21" s="88">
        <f t="shared" si="2"/>
        <v>0</v>
      </c>
      <c r="AD21" s="88">
        <f t="shared" si="2"/>
        <v>0</v>
      </c>
      <c r="AE21" s="88">
        <f t="shared" si="2"/>
        <v>0</v>
      </c>
      <c r="AF21" s="88">
        <f t="shared" si="2"/>
        <v>0</v>
      </c>
      <c r="AG21" s="88">
        <f t="shared" si="2"/>
        <v>0</v>
      </c>
      <c r="AH21" s="88">
        <f t="shared" si="2"/>
        <v>0</v>
      </c>
      <c r="AI21" s="88">
        <f t="shared" si="2"/>
        <v>0</v>
      </c>
      <c r="AJ21" s="88">
        <f t="shared" si="2"/>
        <v>0</v>
      </c>
      <c r="AK21" s="88">
        <f t="shared" si="2"/>
        <v>0</v>
      </c>
      <c r="AL21" s="88">
        <f t="shared" si="2"/>
        <v>0</v>
      </c>
      <c r="AM21" s="88">
        <f t="shared" si="2"/>
        <v>0</v>
      </c>
      <c r="AN21" s="88">
        <f t="shared" si="2"/>
        <v>0</v>
      </c>
      <c r="AO21" s="88">
        <f t="shared" si="2"/>
        <v>0</v>
      </c>
      <c r="AP21" s="88">
        <f t="shared" si="2"/>
        <v>0</v>
      </c>
      <c r="AQ21" s="88">
        <f t="shared" si="2"/>
        <v>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69"/>
      <c r="BD21" s="69"/>
      <c r="BE21" s="69"/>
      <c r="BF21" s="69"/>
      <c r="BG21" s="69"/>
      <c r="BH21" s="69"/>
    </row>
    <row r="22" spans="1:60" x14ac:dyDescent="0.25">
      <c r="A22" s="146" t="s">
        <v>331</v>
      </c>
      <c r="B22" s="90">
        <v>30</v>
      </c>
      <c r="C22" s="91">
        <v>1</v>
      </c>
      <c r="D22" s="91">
        <v>1</v>
      </c>
      <c r="E22" s="91">
        <v>1</v>
      </c>
      <c r="F22" s="91">
        <v>0</v>
      </c>
      <c r="G22" s="91">
        <v>0</v>
      </c>
      <c r="H22" s="91">
        <v>1</v>
      </c>
      <c r="I22" s="91">
        <v>0</v>
      </c>
      <c r="J22" s="91">
        <v>0</v>
      </c>
      <c r="K22" s="91">
        <v>1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92">
        <v>0</v>
      </c>
      <c r="AO22" s="92">
        <v>0</v>
      </c>
      <c r="AP22" s="92">
        <v>0</v>
      </c>
      <c r="AQ22" s="92">
        <v>0</v>
      </c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80"/>
      <c r="BD22" s="80"/>
      <c r="BE22" s="93"/>
      <c r="BF22" s="80"/>
      <c r="BG22" s="80"/>
      <c r="BH22" s="80"/>
    </row>
    <row r="23" spans="1:60" x14ac:dyDescent="0.25">
      <c r="A23" s="146" t="s">
        <v>332</v>
      </c>
      <c r="B23" s="90">
        <v>8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2">
        <v>0</v>
      </c>
      <c r="AC23" s="92">
        <v>0</v>
      </c>
      <c r="AD23" s="92">
        <v>0</v>
      </c>
      <c r="AE23" s="92">
        <v>0</v>
      </c>
      <c r="AF23" s="92">
        <v>0</v>
      </c>
      <c r="AG23" s="92">
        <v>0</v>
      </c>
      <c r="AH23" s="92">
        <v>0</v>
      </c>
      <c r="AI23" s="92">
        <v>0</v>
      </c>
      <c r="AJ23" s="92">
        <v>0</v>
      </c>
      <c r="AK23" s="92">
        <v>0</v>
      </c>
      <c r="AL23" s="92">
        <v>0</v>
      </c>
      <c r="AM23" s="92">
        <v>0</v>
      </c>
      <c r="AN23" s="92">
        <v>0</v>
      </c>
      <c r="AO23" s="92">
        <v>0</v>
      </c>
      <c r="AP23" s="92">
        <v>0</v>
      </c>
      <c r="AQ23" s="92">
        <v>0</v>
      </c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80"/>
      <c r="BD23" s="80"/>
      <c r="BE23" s="80"/>
      <c r="BF23" s="80"/>
      <c r="BG23" s="80"/>
      <c r="BH23" s="80"/>
    </row>
    <row r="24" spans="1:60" ht="18.75" customHeight="1" x14ac:dyDescent="0.25">
      <c r="A24" s="146" t="s">
        <v>333</v>
      </c>
      <c r="B24" s="90">
        <v>3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  <c r="AM24" s="92">
        <v>0</v>
      </c>
      <c r="AN24" s="92">
        <v>0</v>
      </c>
      <c r="AO24" s="92">
        <v>0</v>
      </c>
      <c r="AP24" s="92">
        <v>0</v>
      </c>
      <c r="AQ24" s="92">
        <v>0</v>
      </c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80"/>
      <c r="BD24" s="80"/>
      <c r="BE24" s="80"/>
      <c r="BF24" s="80"/>
      <c r="BG24" s="80"/>
      <c r="BH24" s="80"/>
    </row>
    <row r="25" spans="1:60" ht="18.75" x14ac:dyDescent="0.3">
      <c r="A25" s="87" t="s">
        <v>90</v>
      </c>
      <c r="B25" s="88">
        <f t="shared" ref="B25:AQ25" si="3">B26+B27+B29</f>
        <v>44</v>
      </c>
      <c r="C25" s="88">
        <f t="shared" si="3"/>
        <v>5</v>
      </c>
      <c r="D25" s="88">
        <f t="shared" si="3"/>
        <v>0</v>
      </c>
      <c r="E25" s="88">
        <f t="shared" si="3"/>
        <v>1</v>
      </c>
      <c r="F25" s="88">
        <f t="shared" si="3"/>
        <v>0</v>
      </c>
      <c r="G25" s="88">
        <f t="shared" si="3"/>
        <v>1</v>
      </c>
      <c r="H25" s="88">
        <f t="shared" si="3"/>
        <v>4</v>
      </c>
      <c r="I25" s="88">
        <f t="shared" si="3"/>
        <v>1</v>
      </c>
      <c r="J25" s="88">
        <f t="shared" si="3"/>
        <v>1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1</v>
      </c>
      <c r="P25" s="88">
        <f t="shared" si="3"/>
        <v>1</v>
      </c>
      <c r="Q25" s="88">
        <f t="shared" si="3"/>
        <v>2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8">
        <f t="shared" si="3"/>
        <v>0</v>
      </c>
      <c r="AA25" s="88">
        <f t="shared" si="3"/>
        <v>0</v>
      </c>
      <c r="AB25" s="88">
        <f t="shared" si="3"/>
        <v>0</v>
      </c>
      <c r="AC25" s="88">
        <f t="shared" si="3"/>
        <v>0</v>
      </c>
      <c r="AD25" s="88">
        <f t="shared" si="3"/>
        <v>0</v>
      </c>
      <c r="AE25" s="88">
        <f t="shared" si="3"/>
        <v>0</v>
      </c>
      <c r="AF25" s="88">
        <f t="shared" si="3"/>
        <v>0</v>
      </c>
      <c r="AG25" s="88">
        <f t="shared" si="3"/>
        <v>0</v>
      </c>
      <c r="AH25" s="88">
        <f t="shared" si="3"/>
        <v>0</v>
      </c>
      <c r="AI25" s="88">
        <f t="shared" si="3"/>
        <v>0</v>
      </c>
      <c r="AJ25" s="88">
        <f t="shared" si="3"/>
        <v>0</v>
      </c>
      <c r="AK25" s="88">
        <f t="shared" si="3"/>
        <v>0</v>
      </c>
      <c r="AL25" s="88">
        <f t="shared" si="3"/>
        <v>0</v>
      </c>
      <c r="AM25" s="88">
        <f t="shared" si="3"/>
        <v>0</v>
      </c>
      <c r="AN25" s="88">
        <f t="shared" si="3"/>
        <v>0</v>
      </c>
      <c r="AO25" s="88">
        <f t="shared" si="3"/>
        <v>0</v>
      </c>
      <c r="AP25" s="88">
        <f t="shared" si="3"/>
        <v>0</v>
      </c>
      <c r="AQ25" s="88">
        <f t="shared" si="3"/>
        <v>0</v>
      </c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69"/>
      <c r="BD25" s="69"/>
      <c r="BE25" s="69"/>
      <c r="BF25" s="69"/>
      <c r="BG25" s="69"/>
      <c r="BH25" s="69"/>
    </row>
    <row r="26" spans="1:60" x14ac:dyDescent="0.25">
      <c r="A26" s="89" t="s">
        <v>334</v>
      </c>
      <c r="B26" s="90">
        <v>15</v>
      </c>
      <c r="C26" s="91">
        <v>4</v>
      </c>
      <c r="D26" s="91">
        <v>0</v>
      </c>
      <c r="E26" s="91">
        <v>1</v>
      </c>
      <c r="F26" s="91">
        <v>0</v>
      </c>
      <c r="G26" s="91">
        <v>0</v>
      </c>
      <c r="H26" s="91">
        <v>2</v>
      </c>
      <c r="I26" s="38">
        <v>1</v>
      </c>
      <c r="J26" s="38">
        <v>1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1</v>
      </c>
      <c r="Q26" s="38">
        <v>2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21"/>
      <c r="BD26" s="21"/>
      <c r="BE26" s="21"/>
      <c r="BF26" s="21"/>
      <c r="BG26" s="21"/>
      <c r="BH26" s="21"/>
    </row>
    <row r="27" spans="1:60" x14ac:dyDescent="0.25">
      <c r="A27" s="89" t="s">
        <v>335</v>
      </c>
      <c r="B27" s="90">
        <v>10</v>
      </c>
      <c r="C27" s="91">
        <v>1</v>
      </c>
      <c r="D27" s="91">
        <v>0</v>
      </c>
      <c r="E27" s="91">
        <v>0</v>
      </c>
      <c r="F27" s="91">
        <v>0</v>
      </c>
      <c r="G27" s="91">
        <v>1</v>
      </c>
      <c r="H27" s="91">
        <v>2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1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21"/>
      <c r="BD27" s="21"/>
      <c r="BE27" s="21"/>
      <c r="BF27" s="21"/>
      <c r="BG27" s="21"/>
      <c r="BH27" s="21"/>
    </row>
    <row r="28" spans="1:60" x14ac:dyDescent="0.25">
      <c r="A28" s="89"/>
      <c r="B28" s="90"/>
      <c r="C28" s="91"/>
      <c r="D28" s="91"/>
      <c r="E28" s="91"/>
      <c r="F28" s="91"/>
      <c r="G28" s="91"/>
      <c r="H28" s="9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21"/>
      <c r="BD28" s="21"/>
      <c r="BE28" s="21"/>
      <c r="BF28" s="21"/>
      <c r="BG28" s="21"/>
      <c r="BH28" s="21"/>
    </row>
    <row r="29" spans="1:60" x14ac:dyDescent="0.25">
      <c r="A29" s="89" t="s">
        <v>336</v>
      </c>
      <c r="B29" s="90">
        <v>19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21"/>
      <c r="BD29" s="21"/>
      <c r="BE29" s="21"/>
      <c r="BF29" s="21"/>
      <c r="BG29" s="21"/>
      <c r="BH29" s="21"/>
    </row>
    <row r="30" spans="1:60" ht="18.75" x14ac:dyDescent="0.3">
      <c r="A30" s="97" t="s">
        <v>93</v>
      </c>
      <c r="B30" s="88">
        <f t="shared" ref="B30:AQ30" si="4">B25+B21+B10</f>
        <v>264</v>
      </c>
      <c r="C30" s="88">
        <f t="shared" si="4"/>
        <v>33</v>
      </c>
      <c r="D30" s="88">
        <f t="shared" si="4"/>
        <v>5</v>
      </c>
      <c r="E30" s="88">
        <f t="shared" si="4"/>
        <v>8</v>
      </c>
      <c r="F30" s="88">
        <f t="shared" si="4"/>
        <v>5</v>
      </c>
      <c r="G30" s="88">
        <f t="shared" si="4"/>
        <v>10</v>
      </c>
      <c r="H30" s="88">
        <f t="shared" si="4"/>
        <v>16</v>
      </c>
      <c r="I30" s="88">
        <f t="shared" si="4"/>
        <v>6</v>
      </c>
      <c r="J30" s="172">
        <f t="shared" si="4"/>
        <v>10</v>
      </c>
      <c r="K30" s="88">
        <f t="shared" si="4"/>
        <v>2</v>
      </c>
      <c r="L30" s="88">
        <f t="shared" si="4"/>
        <v>8</v>
      </c>
      <c r="M30" s="88">
        <f t="shared" si="4"/>
        <v>3</v>
      </c>
      <c r="N30" s="88">
        <f t="shared" si="4"/>
        <v>2</v>
      </c>
      <c r="O30" s="88">
        <f t="shared" si="4"/>
        <v>7</v>
      </c>
      <c r="P30" s="88">
        <f t="shared" si="4"/>
        <v>13</v>
      </c>
      <c r="Q30" s="88">
        <f t="shared" si="4"/>
        <v>2</v>
      </c>
      <c r="R30" s="88">
        <f t="shared" si="4"/>
        <v>2</v>
      </c>
      <c r="S30" s="88">
        <f t="shared" si="4"/>
        <v>1</v>
      </c>
      <c r="T30" s="88">
        <f t="shared" si="4"/>
        <v>4</v>
      </c>
      <c r="U30" s="88">
        <f t="shared" si="4"/>
        <v>4</v>
      </c>
      <c r="V30" s="88">
        <f t="shared" si="4"/>
        <v>10</v>
      </c>
      <c r="W30" s="88">
        <f t="shared" si="4"/>
        <v>10</v>
      </c>
      <c r="X30" s="88">
        <f t="shared" si="4"/>
        <v>6</v>
      </c>
      <c r="Y30" s="88">
        <f t="shared" si="4"/>
        <v>6</v>
      </c>
      <c r="Z30" s="88">
        <f t="shared" si="4"/>
        <v>0</v>
      </c>
      <c r="AA30" s="88">
        <f t="shared" si="4"/>
        <v>0</v>
      </c>
      <c r="AB30" s="88">
        <f t="shared" si="4"/>
        <v>0</v>
      </c>
      <c r="AC30" s="88">
        <f t="shared" si="4"/>
        <v>0</v>
      </c>
      <c r="AD30" s="88">
        <f t="shared" si="4"/>
        <v>0</v>
      </c>
      <c r="AE30" s="88">
        <f t="shared" si="4"/>
        <v>0</v>
      </c>
      <c r="AF30" s="88">
        <f t="shared" si="4"/>
        <v>2</v>
      </c>
      <c r="AG30" s="88">
        <f t="shared" si="4"/>
        <v>0</v>
      </c>
      <c r="AH30" s="88">
        <f t="shared" si="4"/>
        <v>0</v>
      </c>
      <c r="AI30" s="88">
        <f t="shared" si="4"/>
        <v>0</v>
      </c>
      <c r="AJ30" s="88">
        <f t="shared" si="4"/>
        <v>3</v>
      </c>
      <c r="AK30" s="88">
        <f t="shared" si="4"/>
        <v>3</v>
      </c>
      <c r="AL30" s="88">
        <f t="shared" si="4"/>
        <v>1</v>
      </c>
      <c r="AM30" s="88">
        <f t="shared" si="4"/>
        <v>1</v>
      </c>
      <c r="AN30" s="88">
        <f t="shared" si="4"/>
        <v>0</v>
      </c>
      <c r="AO30" s="88">
        <f t="shared" si="4"/>
        <v>0</v>
      </c>
      <c r="AP30" s="88">
        <f t="shared" si="4"/>
        <v>2</v>
      </c>
      <c r="AQ30" s="88">
        <f t="shared" si="4"/>
        <v>2</v>
      </c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173"/>
      <c r="BD30" s="174"/>
      <c r="BE30" s="174"/>
      <c r="BF30" s="69"/>
      <c r="BG30" s="69"/>
      <c r="BH30" s="69"/>
    </row>
    <row r="31" spans="1:60" x14ac:dyDescent="0.25">
      <c r="A31" s="44"/>
      <c r="B31" s="44"/>
      <c r="C31" s="44"/>
      <c r="D31" s="44"/>
      <c r="E31" s="44"/>
      <c r="G31" s="44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174"/>
      <c r="BD31" s="175"/>
      <c r="BE31" s="46"/>
      <c r="BF31" s="46"/>
      <c r="BG31" s="46"/>
      <c r="BH31" s="46"/>
    </row>
    <row r="32" spans="1:60" x14ac:dyDescent="0.25">
      <c r="A32" s="99"/>
      <c r="B32" s="99"/>
      <c r="C32" s="99"/>
      <c r="D32" s="99"/>
      <c r="E32" s="99"/>
      <c r="F32" s="99"/>
      <c r="G32" s="99"/>
      <c r="H32" s="99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174"/>
      <c r="BD32" s="4"/>
      <c r="BE32" s="4"/>
      <c r="BF32" s="4"/>
      <c r="BG32" s="4"/>
      <c r="BH32" s="4"/>
    </row>
    <row r="33" spans="1:60" ht="30" x14ac:dyDescent="0.25">
      <c r="A33" s="454" t="s">
        <v>94</v>
      </c>
      <c r="B33" s="454"/>
      <c r="C33" s="101"/>
      <c r="D33" s="101"/>
      <c r="E33" s="102"/>
      <c r="F33" s="102" t="s">
        <v>337</v>
      </c>
      <c r="G33" s="102" t="s">
        <v>338</v>
      </c>
      <c r="H33" s="102" t="s">
        <v>339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01"/>
      <c r="B34" s="101"/>
      <c r="C34" s="101"/>
      <c r="D34" s="101"/>
      <c r="E34" s="455" t="s">
        <v>96</v>
      </c>
      <c r="F34" s="455"/>
      <c r="G34" s="455"/>
      <c r="H34" s="455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456" t="s">
        <v>340</v>
      </c>
      <c r="B35" s="456"/>
      <c r="C35" s="456"/>
      <c r="D35" s="456"/>
      <c r="E35" s="456"/>
      <c r="F35" s="456"/>
      <c r="G35" s="456"/>
      <c r="H35" s="456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455" t="s">
        <v>97</v>
      </c>
      <c r="B36" s="455"/>
      <c r="C36" s="455"/>
      <c r="D36" s="455"/>
      <c r="E36" s="455"/>
      <c r="F36" s="455"/>
      <c r="G36" s="103"/>
      <c r="H36" s="103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x14ac:dyDescent="0.25">
      <c r="A37" s="104"/>
      <c r="B37" s="104"/>
      <c r="C37" s="104"/>
      <c r="D37" s="104"/>
      <c r="E37" s="104"/>
      <c r="F37" s="104"/>
      <c r="G37" s="104"/>
      <c r="H37" s="10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104"/>
      <c r="B38" s="104"/>
      <c r="C38" s="104"/>
      <c r="D38" s="104"/>
      <c r="E38" s="104"/>
      <c r="F38" s="104"/>
      <c r="G38" s="104"/>
      <c r="H38" s="10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04"/>
      <c r="B39" s="104"/>
      <c r="C39" s="104"/>
      <c r="D39" s="104"/>
      <c r="E39" s="104"/>
      <c r="F39" s="104"/>
      <c r="G39" s="104"/>
      <c r="H39" s="10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1"/>
      <c r="B40" s="1"/>
      <c r="C40" s="1"/>
      <c r="D40" s="1"/>
      <c r="E40" s="1"/>
      <c r="F40" s="1"/>
      <c r="G40" s="1"/>
      <c r="H40" s="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1"/>
      <c r="B41" s="1"/>
      <c r="C41" s="1"/>
      <c r="D41" s="1"/>
      <c r="E41" s="1"/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</sheetData>
  <mergeCells count="65">
    <mergeCell ref="A33:B33"/>
    <mergeCell ref="E34:H34"/>
    <mergeCell ref="A35:H35"/>
    <mergeCell ref="A36:F36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Подведомственные </vt:lpstr>
      <vt:lpstr>Александровский район</vt:lpstr>
      <vt:lpstr>Молчановский</vt:lpstr>
      <vt:lpstr>Зырянский</vt:lpstr>
      <vt:lpstr>Верхнекетский</vt:lpstr>
      <vt:lpstr>Кожевниковский</vt:lpstr>
      <vt:lpstr>Асиновский район</vt:lpstr>
      <vt:lpstr>Бакчарский район</vt:lpstr>
      <vt:lpstr>Кривошеинский</vt:lpstr>
      <vt:lpstr>Каргасокский</vt:lpstr>
      <vt:lpstr>Первомайский</vt:lpstr>
      <vt:lpstr>Колпашевский</vt:lpstr>
      <vt:lpstr>Лист2</vt:lpstr>
      <vt:lpstr>Тегульдетский</vt:lpstr>
      <vt:lpstr>Город Томск</vt:lpstr>
      <vt:lpstr>Чаинский</vt:lpstr>
      <vt:lpstr>Лист1</vt:lpstr>
      <vt:lpstr>Шегарский</vt:lpstr>
      <vt:lpstr>Томский</vt:lpstr>
      <vt:lpstr>Северск</vt:lpstr>
      <vt:lpstr>Стрежевой</vt:lpstr>
      <vt:lpstr>Кедровый</vt:lpstr>
      <vt:lpstr>Северск!Область_печати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69</cp:revision>
  <dcterms:created xsi:type="dcterms:W3CDTF">2022-08-17T09:46:38Z</dcterms:created>
  <dcterms:modified xsi:type="dcterms:W3CDTF">2022-08-17T09:46:38Z</dcterms:modified>
</cp:coreProperties>
</file>