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0" yWindow="495" windowWidth="28800" windowHeight="16320"/>
  </bookViews>
  <sheets>
    <sheet name="Результаты МУМ" sheetId="8" r:id="rId1"/>
    <sheet name="Статистика по муниципалитету" sheetId="12" r:id="rId2"/>
  </sheets>
  <externalReferences>
    <externalReference r:id="rId3"/>
  </externalReferences>
  <definedNames>
    <definedName name="_xlnm._FilterDatabase" localSheetId="0" hidden="1">'Результаты МУМ'!$K$1:$K$423</definedName>
    <definedName name="_xlnm._FilterDatabase" localSheetId="1" hidden="1">'Статистика по муниципалитету'!$A$1:$C$16</definedName>
    <definedName name="klasses">'[1]Анкета ОО'!$AG$3:$AG$13</definedName>
    <definedName name="_xlnm.Print_Titles" localSheetId="0">'Результаты МУМ'!$4:$4</definedName>
  </definedNames>
  <calcPr calcId="145621" calcOnSave="0" concurrentCalc="0"/>
</workbook>
</file>

<file path=xl/calcChain.xml><?xml version="1.0" encoding="utf-8"?>
<calcChain xmlns="http://schemas.openxmlformats.org/spreadsheetml/2006/main">
  <c r="B2" i="12" l="1"/>
  <c r="B3" i="12"/>
  <c r="B1" i="12"/>
  <c r="J421" i="8"/>
  <c r="J419" i="8"/>
  <c r="J413" i="8"/>
  <c r="J409" i="8"/>
  <c r="J403" i="8"/>
  <c r="J397" i="8"/>
  <c r="J395" i="8"/>
  <c r="J389" i="8"/>
  <c r="J381" i="8"/>
  <c r="J378" i="8"/>
  <c r="J376" i="8"/>
  <c r="J364" i="8"/>
  <c r="J360" i="8"/>
  <c r="J350" i="8"/>
  <c r="J340" i="8"/>
  <c r="J338" i="8"/>
  <c r="J328" i="8"/>
  <c r="J315" i="8"/>
  <c r="J312" i="8"/>
  <c r="J310" i="8"/>
  <c r="J302" i="8"/>
  <c r="J298" i="8"/>
  <c r="J291" i="8"/>
  <c r="J284" i="8"/>
  <c r="J282" i="8"/>
  <c r="J275" i="8"/>
  <c r="J266" i="8"/>
  <c r="J263" i="8"/>
  <c r="J261" i="8"/>
  <c r="J254" i="8"/>
  <c r="J250" i="8"/>
  <c r="J243" i="8"/>
  <c r="J236" i="8"/>
  <c r="J234" i="8"/>
  <c r="J227" i="8"/>
  <c r="J220" i="8"/>
  <c r="J216" i="8"/>
  <c r="J214" i="8"/>
  <c r="J208" i="8"/>
  <c r="J204" i="8"/>
  <c r="J194" i="8"/>
  <c r="J184" i="8"/>
  <c r="J182" i="8"/>
  <c r="J172" i="8"/>
  <c r="J163" i="8"/>
  <c r="J160" i="8"/>
  <c r="J158" i="8"/>
  <c r="J145" i="8"/>
  <c r="J141" i="8"/>
  <c r="J130" i="8"/>
  <c r="J119" i="8"/>
  <c r="J117" i="8"/>
  <c r="J106" i="8"/>
  <c r="J97" i="8"/>
  <c r="J94" i="8"/>
  <c r="J92" i="8"/>
  <c r="J87" i="8"/>
  <c r="J83" i="8"/>
  <c r="J78" i="8"/>
  <c r="J73" i="8"/>
  <c r="J71" i="8"/>
  <c r="J66" i="8"/>
  <c r="J60" i="8"/>
  <c r="J57" i="8"/>
  <c r="J55" i="8"/>
  <c r="J48" i="8"/>
  <c r="J44" i="8"/>
  <c r="J35" i="8"/>
  <c r="J26" i="8"/>
  <c r="J24" i="8"/>
  <c r="J15" i="8"/>
  <c r="J7" i="8"/>
  <c r="F421" i="8"/>
  <c r="F419" i="8"/>
  <c r="F413" i="8"/>
  <c r="F409" i="8"/>
  <c r="F403" i="8"/>
  <c r="F397" i="8"/>
  <c r="F395" i="8"/>
  <c r="F389" i="8"/>
  <c r="F381" i="8"/>
  <c r="F378" i="8"/>
  <c r="F376" i="8"/>
  <c r="F364" i="8"/>
  <c r="F360" i="8"/>
  <c r="F350" i="8"/>
  <c r="F340" i="8"/>
  <c r="F338" i="8"/>
  <c r="F328" i="8"/>
  <c r="F315" i="8"/>
  <c r="F312" i="8"/>
  <c r="F310" i="8"/>
  <c r="F302" i="8"/>
  <c r="F298" i="8"/>
  <c r="F291" i="8"/>
  <c r="F284" i="8"/>
  <c r="F282" i="8"/>
  <c r="F275" i="8"/>
  <c r="F266" i="8"/>
  <c r="F263" i="8"/>
  <c r="F261" i="8"/>
  <c r="F254" i="8"/>
  <c r="F250" i="8"/>
  <c r="F243" i="8"/>
  <c r="F236" i="8"/>
  <c r="F234" i="8"/>
  <c r="F227" i="8"/>
  <c r="F220" i="8"/>
  <c r="F216" i="8"/>
  <c r="F214" i="8"/>
  <c r="F208" i="8"/>
  <c r="F204" i="8"/>
  <c r="F194" i="8"/>
  <c r="F184" i="8"/>
  <c r="F182" i="8"/>
  <c r="F172" i="8"/>
  <c r="F163" i="8"/>
  <c r="F160" i="8"/>
  <c r="F158" i="8"/>
  <c r="F145" i="8"/>
  <c r="F141" i="8"/>
  <c r="F130" i="8"/>
  <c r="F119" i="8"/>
  <c r="F117" i="8"/>
  <c r="F106" i="8"/>
  <c r="F97" i="8"/>
  <c r="F94" i="8"/>
  <c r="F92" i="8"/>
  <c r="F87" i="8"/>
  <c r="F83" i="8"/>
  <c r="F78" i="8"/>
  <c r="F73" i="8"/>
  <c r="F71" i="8"/>
  <c r="F66" i="8"/>
  <c r="F60" i="8"/>
  <c r="F57" i="8"/>
  <c r="F55" i="8"/>
  <c r="F48" i="8"/>
  <c r="F44" i="8"/>
  <c r="F35" i="8"/>
  <c r="F26" i="8"/>
  <c r="F24" i="8"/>
  <c r="F15" i="8"/>
  <c r="F7" i="8"/>
  <c r="L7" i="12"/>
  <c r="K7" i="12"/>
  <c r="J8" i="12"/>
  <c r="I8" i="12"/>
  <c r="O9" i="12"/>
  <c r="P9" i="12"/>
  <c r="K12" i="12"/>
  <c r="L12" i="12"/>
  <c r="Q13" i="12"/>
  <c r="R13" i="12"/>
  <c r="P14" i="12"/>
  <c r="O14" i="12"/>
  <c r="H7" i="12"/>
  <c r="G7" i="12"/>
  <c r="P7" i="12"/>
  <c r="O7" i="12"/>
  <c r="F8" i="12"/>
  <c r="E8" i="12"/>
  <c r="N8" i="12"/>
  <c r="M8" i="12"/>
  <c r="C9" i="12"/>
  <c r="D9" i="12"/>
  <c r="L9" i="12"/>
  <c r="K9" i="12"/>
  <c r="S9" i="12"/>
  <c r="T9" i="12"/>
  <c r="J10" i="12"/>
  <c r="I10" i="12"/>
  <c r="Q10" i="12"/>
  <c r="R10" i="12"/>
  <c r="H12" i="12"/>
  <c r="G12" i="12"/>
  <c r="O12" i="12"/>
  <c r="P12" i="12"/>
  <c r="F13" i="12"/>
  <c r="E13" i="12"/>
  <c r="N13" i="12"/>
  <c r="M13" i="12"/>
  <c r="C14" i="12"/>
  <c r="D14" i="12"/>
  <c r="K14" i="12"/>
  <c r="L14" i="12"/>
  <c r="T14" i="12"/>
  <c r="S14" i="12"/>
  <c r="I15" i="12"/>
  <c r="J15" i="12"/>
  <c r="Q15" i="12"/>
  <c r="R15" i="12"/>
  <c r="Q8" i="12"/>
  <c r="R8" i="12"/>
  <c r="F10" i="12"/>
  <c r="E10" i="12"/>
  <c r="C12" i="12"/>
  <c r="D12" i="12"/>
  <c r="I13" i="12"/>
  <c r="J13" i="12"/>
  <c r="F15" i="12"/>
  <c r="E15" i="12"/>
  <c r="J7" i="12"/>
  <c r="I7" i="12"/>
  <c r="R7" i="12"/>
  <c r="Q7" i="12"/>
  <c r="G8" i="12"/>
  <c r="H8" i="12"/>
  <c r="P8" i="12"/>
  <c r="O8" i="12"/>
  <c r="F9" i="12"/>
  <c r="E9" i="12"/>
  <c r="N9" i="12"/>
  <c r="M9" i="12"/>
  <c r="D10" i="12"/>
  <c r="C10" i="12"/>
  <c r="L10" i="12"/>
  <c r="K10" i="12"/>
  <c r="S10" i="12"/>
  <c r="T10" i="12"/>
  <c r="J12" i="12"/>
  <c r="I12" i="12"/>
  <c r="R12" i="12"/>
  <c r="Q12" i="12"/>
  <c r="G13" i="12"/>
  <c r="H13" i="12"/>
  <c r="P13" i="12"/>
  <c r="O13" i="12"/>
  <c r="E14" i="12"/>
  <c r="F14" i="12"/>
  <c r="M14" i="12"/>
  <c r="N14" i="12"/>
  <c r="D15" i="12"/>
  <c r="C15" i="12"/>
  <c r="K15" i="12"/>
  <c r="L15" i="12"/>
  <c r="T15" i="12"/>
  <c r="S15" i="12"/>
  <c r="S7" i="12"/>
  <c r="T7" i="12"/>
  <c r="H9" i="12"/>
  <c r="G9" i="12"/>
  <c r="N10" i="12"/>
  <c r="M10" i="12"/>
  <c r="T12" i="12"/>
  <c r="S12" i="12"/>
  <c r="G14" i="12"/>
  <c r="H14" i="12"/>
  <c r="N15" i="12"/>
  <c r="M15" i="12"/>
  <c r="M7" i="12"/>
  <c r="N7" i="12"/>
  <c r="C8" i="12"/>
  <c r="D8" i="12"/>
  <c r="L8" i="12"/>
  <c r="K8" i="12"/>
  <c r="T8" i="12"/>
  <c r="S8" i="12"/>
  <c r="J9" i="12"/>
  <c r="I9" i="12"/>
  <c r="R9" i="12"/>
  <c r="Q9" i="12"/>
  <c r="G10" i="12"/>
  <c r="H10" i="12"/>
  <c r="P10" i="12"/>
  <c r="O10" i="12"/>
  <c r="E12" i="12"/>
  <c r="F12" i="12"/>
  <c r="M12" i="12"/>
  <c r="N12" i="12"/>
  <c r="D13" i="12"/>
  <c r="C13" i="12"/>
  <c r="L13" i="12"/>
  <c r="K13" i="12"/>
  <c r="S13" i="12"/>
  <c r="T13" i="12"/>
  <c r="J14" i="12"/>
  <c r="I14" i="12"/>
  <c r="R14" i="12"/>
  <c r="Q14" i="12"/>
  <c r="G15" i="12"/>
  <c r="H15" i="12"/>
  <c r="O15" i="12"/>
  <c r="P15" i="12"/>
  <c r="F7" i="12"/>
  <c r="E7" i="12"/>
  <c r="D7" i="12"/>
  <c r="C7" i="12"/>
  <c r="C6" i="12"/>
  <c r="J380" i="8"/>
  <c r="J314" i="8"/>
  <c r="J265" i="8"/>
  <c r="J219" i="8"/>
  <c r="J162" i="8"/>
  <c r="J96" i="8"/>
  <c r="J59" i="8"/>
  <c r="J6" i="8"/>
  <c r="F380" i="8"/>
  <c r="F314" i="8"/>
  <c r="F265" i="8"/>
  <c r="F219" i="8"/>
  <c r="F162" i="8"/>
  <c r="F96" i="8"/>
  <c r="F59" i="8"/>
  <c r="F6" i="8"/>
  <c r="O6" i="12"/>
  <c r="P6" i="12"/>
  <c r="G11" i="12"/>
  <c r="H11" i="12"/>
  <c r="Q11" i="12"/>
  <c r="R11" i="12"/>
  <c r="V8" i="12"/>
  <c r="U8" i="12"/>
  <c r="U13" i="12"/>
  <c r="V13" i="12"/>
  <c r="E11" i="12"/>
  <c r="F11" i="12"/>
  <c r="M6" i="12"/>
  <c r="S6" i="12"/>
  <c r="K11" i="12"/>
  <c r="L11" i="12"/>
  <c r="V14" i="12"/>
  <c r="U14" i="12"/>
  <c r="E6" i="12"/>
  <c r="S11" i="12"/>
  <c r="T11" i="12"/>
  <c r="I11" i="12"/>
  <c r="J11" i="12"/>
  <c r="Q6" i="12"/>
  <c r="G6" i="12"/>
  <c r="K6" i="12"/>
  <c r="V12" i="12"/>
  <c r="U12" i="12"/>
  <c r="I6" i="12"/>
  <c r="V9" i="12"/>
  <c r="U9" i="12"/>
  <c r="U10" i="12"/>
  <c r="V10" i="12"/>
  <c r="U15" i="12"/>
  <c r="V15" i="12"/>
  <c r="M11" i="12"/>
  <c r="N11" i="12"/>
  <c r="C11" i="12"/>
  <c r="D11" i="12"/>
  <c r="O11" i="12"/>
  <c r="P11" i="12"/>
  <c r="D6" i="12"/>
  <c r="U7" i="12"/>
  <c r="V7" i="12"/>
  <c r="J218" i="8"/>
  <c r="J5" i="8"/>
  <c r="F218" i="8"/>
  <c r="F5" i="8"/>
  <c r="E16" i="12"/>
  <c r="F16" i="12"/>
  <c r="O16" i="12"/>
  <c r="P16" i="12"/>
  <c r="U11" i="12"/>
  <c r="V11" i="12"/>
  <c r="F6" i="12"/>
  <c r="T6" i="12"/>
  <c r="S16" i="12"/>
  <c r="T16" i="12"/>
  <c r="G16" i="12"/>
  <c r="H16" i="12"/>
  <c r="H6" i="12"/>
  <c r="U6" i="12"/>
  <c r="V6" i="12"/>
  <c r="C16" i="12"/>
  <c r="D16" i="12"/>
  <c r="L6" i="12"/>
  <c r="K16" i="12"/>
  <c r="L16" i="12"/>
  <c r="N6" i="12"/>
  <c r="M16" i="12"/>
  <c r="N16" i="12"/>
  <c r="J6" i="12"/>
  <c r="I16" i="12"/>
  <c r="J16" i="12"/>
  <c r="R6" i="12"/>
  <c r="Q16" i="12"/>
  <c r="R16" i="12"/>
  <c r="J423" i="8"/>
  <c r="F423" i="8"/>
  <c r="U16" i="12"/>
  <c r="V16" i="12"/>
</calcChain>
</file>

<file path=xl/sharedStrings.xml><?xml version="1.0" encoding="utf-8"?>
<sst xmlns="http://schemas.openxmlformats.org/spreadsheetml/2006/main" count="1535" uniqueCount="218">
  <si>
    <t>Позиция оценивания</t>
  </si>
  <si>
    <t>Анализ эффективности принятых мер</t>
  </si>
  <si>
    <t>1. Механизмы управления качеством образовательных результатов</t>
  </si>
  <si>
    <t xml:space="preserve">1.1. Система оценки качества подготовки обучающихся </t>
  </si>
  <si>
    <t>Максимальный балл</t>
  </si>
  <si>
    <t>Цели</t>
  </si>
  <si>
    <t>по оказанию методической помощи школам с низкими результатами обучения и/или школам, функционирующим в неблагоприятных социальных условиях</t>
  </si>
  <si>
    <t>по охвату обучающихся дополнительным образованием</t>
  </si>
  <si>
    <t>Проведение мероприятий по формированию позитивного отношения к объективной оценке образовательных результатов</t>
  </si>
  <si>
    <t>1.3. Система выявления, поддержки и развития способностей и талантов у детей и молодежи</t>
  </si>
  <si>
    <t>Наличие анализа результатов мониторинга показателей:</t>
  </si>
  <si>
    <t>Принятие мер, направленных на стимулирование и поощрение педагогов, работающих со способными и талантливыми детьми и молодежью</t>
  </si>
  <si>
    <t>1.2. Система работы со школами с низкими результатами обучения и/или школами, функционирующими в неблагоприятных социальных условиях</t>
  </si>
  <si>
    <t>Наличие цели</t>
  </si>
  <si>
    <t>Обоснование цели</t>
  </si>
  <si>
    <t>Наличие неэффективных показателей и/или показателей 
с негативными последствиями</t>
  </si>
  <si>
    <t>Показатели</t>
  </si>
  <si>
    <t>Наличие описания методов сбора информации</t>
  </si>
  <si>
    <t>Наличие мониторинга показателей</t>
  </si>
  <si>
    <t>Наличие сведений о сроках проведения мониторинга показателей</t>
  </si>
  <si>
    <t>Наличие анализа результатов мониторинга показателей</t>
  </si>
  <si>
    <t>Использование элементов кластеризации при проведении анализа</t>
  </si>
  <si>
    <t>Соответствие муниципальной цели региональной цели</t>
  </si>
  <si>
    <t xml:space="preserve">Соответствие показателей обоснованной цели			</t>
  </si>
  <si>
    <t>Наличие сведений об использовании результатов мониторинга показателей</t>
  </si>
  <si>
    <t>Наличие мер/мероприятий</t>
  </si>
  <si>
    <t>Наличие сведений о сроках реализации</t>
  </si>
  <si>
    <t>Наличие сведений об ответственных/участниках</t>
  </si>
  <si>
    <t>Наличие анализа эффективности мер/мероприятий</t>
  </si>
  <si>
    <t>Наличие сведений о сроках проведения анализа эффективности мер/мероприятий</t>
  </si>
  <si>
    <t>Использование информационных систем для сбора информации</t>
  </si>
  <si>
    <t>Методы сбора и обработки информации</t>
  </si>
  <si>
    <t>Наличие описания методов обработки информации</t>
  </si>
  <si>
    <t>Мониторинг показателей</t>
  </si>
  <si>
    <t>Анализ результатов мониторинга</t>
  </si>
  <si>
    <t>Адресные рекомендации по результатам анализа</t>
  </si>
  <si>
    <t>–</t>
  </si>
  <si>
    <t>по оценке функциональной грамотности</t>
  </si>
  <si>
    <t>по обеспечению объективности процедур оценки качества образования</t>
  </si>
  <si>
    <t>Наличие муниципальных показателей:</t>
  </si>
  <si>
    <t>Наличие мониторинга показателей (мониторинг по неэффективным показателям и/или показателям с негативными последствиями не учитывается):</t>
  </si>
  <si>
    <t>Выявление факторов, влияющих на результаты анализа</t>
  </si>
  <si>
    <t>Проведение мероприятий, направленных на повышение качества подготовки обучающихся, с руководителями образовательных организаций и/или педагогическими работниками</t>
  </si>
  <si>
    <t>по организации работы со школами с низкими результатами обучения и/или школами, функционирующими 
в неблагоприятных социальных условиях</t>
  </si>
  <si>
    <t>по осуществлению сетевого взаимодействия (между образовательными организациями и/или другими учреждениями 
и предприятиями)</t>
  </si>
  <si>
    <t>по выявлению, поддержке и развитию способностей и талантов у обучающихся с ОВЗ</t>
  </si>
  <si>
    <t>1.4. Система работы по самоопределению и профессиональной ориентации обучающихся</t>
  </si>
  <si>
    <t>по осуществлению взаимодействия образовательных организаций с учреждениями/предприятиями</t>
  </si>
  <si>
    <t>по сопровождению профессионального самоопределения обучающихся</t>
  </si>
  <si>
    <t>по проведению ранней профориентации обучающихся</t>
  </si>
  <si>
    <t>по проведению профориентации обучающихся с ОВЗ</t>
  </si>
  <si>
    <t>по развитию конкурсного движения профориентационной направленности</t>
  </si>
  <si>
    <t>по учету обучающихся, участвующих в конкурсах профориентационной направленности</t>
  </si>
  <si>
    <t>Принятие управленческих решений по результатам проведенного анализа</t>
  </si>
  <si>
    <t>Определение проблемы по итогам проведенного анализа</t>
  </si>
  <si>
    <t>по выявлению, поддержке и развитию способностей и талантов у детей и молодежи</t>
  </si>
  <si>
    <t>по повышению уровня профессиональных компетенций педагогических работников в области выявления, поддержки и развития способностей и талантов у детей и молодежи</t>
  </si>
  <si>
    <t>по учету педагогических работников, повысивших уровень профессиональных компетенций в области выявления, поддержки и развития способностей и талантов у детей и молодежи</t>
  </si>
  <si>
    <t>2. Механизмы управления качеством образовательной деятельности</t>
  </si>
  <si>
    <t>2.1. Система мониторинга эффективности руководителей образовательных организаций</t>
  </si>
  <si>
    <t>по формированию профессиональных компетенций руководителей образовательных организаций</t>
  </si>
  <si>
    <t>по обеспечению качества подготовки обучающихся</t>
  </si>
  <si>
    <t>по формированию резерва управленческих кадров</t>
  </si>
  <si>
    <t>по организации получения образования обучающимися с ОВЗ, детьми-инвалидами</t>
  </si>
  <si>
    <t>Проведение профессиональных конкурсов для руководителей образовательных организаций</t>
  </si>
  <si>
    <t>Наличие программы по формированию резерва управленческих кадров</t>
  </si>
  <si>
    <t>Организация стажировочной деятельности для руководителей образовательных организаций по вопросам управления качеством образования</t>
  </si>
  <si>
    <t>Наличие муниципальной программы сетевого взаимодействия для помощи школам с низкими результатами обучения и/или школам, функционирующим в неблагоприятных социальных условиях</t>
  </si>
  <si>
    <t>2.2. Система обеспечения профессионального развития педагогических работников</t>
  </si>
  <si>
    <t>по выявлению профессиональных дефицитов педагогических работников</t>
  </si>
  <si>
    <t>Проведение конкурсов профессионального мастерства педагогических работников</t>
  </si>
  <si>
    <t>Организация методической помощи методическим объединениям образовательных организаций, в том числе развитие сетевого взаимодействия на уровне муниципалитета</t>
  </si>
  <si>
    <t>по обеспечению физической, информационной и психологической безопасности</t>
  </si>
  <si>
    <t>по осуществлению сетевого и межведомственного взаимодействия для методического обеспечения воспитательной работы</t>
  </si>
  <si>
    <t>по повышению педагогической культуры родителей (законных представителей) обучающихся</t>
  </si>
  <si>
    <t>по развитию добровольчества (волонтерства)</t>
  </si>
  <si>
    <t>по учету несовершеннолетних обучающихся, охваченных различными формами деятельности в период каникулярного отдыха</t>
  </si>
  <si>
    <t>по профилактике безнадзорности и правонарушений несовершеннолетних обучающихся</t>
  </si>
  <si>
    <t>Принятие мер по профилактике девиантного и делинквентного поведения обучающихся</t>
  </si>
  <si>
    <t>Принятие мер, направленных на развитие сотрудничества субъектов системы воспитания</t>
  </si>
  <si>
    <t>Принятие мер, направленных на популяризацию лучшего педагогического опыта</t>
  </si>
  <si>
    <t>Проведение мероприятий, направленных на повышение уровня мотивации обучающихся к участию в волонтерской деятельности</t>
  </si>
  <si>
    <t>Организация каникулярного отдыха детей, включая мероприятия по обеспечению безопасности их жизни и здоровья</t>
  </si>
  <si>
    <t>Принятие мер, направленных на профилактику безопасного поведения детей в сети "Интернет"</t>
  </si>
  <si>
    <t>Наличие мер поддержки семей и детей, находящихся в сложной жизненной ситуации</t>
  </si>
  <si>
    <t>Наличие мер по стимулированию эффективности работы педагогических работников по классному руководству</t>
  </si>
  <si>
    <t>по эффективности деятельности педагогических работников по классному руководству</t>
  </si>
  <si>
    <t>2.4. Система мониторинга качества дошкольного образования</t>
  </si>
  <si>
    <t>по развитию добровольчества (волонтерства) среди обучающихся</t>
  </si>
  <si>
    <t>по учету обучающихся, для которых русский язык не является родным</t>
  </si>
  <si>
    <t>по повышению качества образовательных программ дошкольного образования</t>
  </si>
  <si>
    <t>по качеству образовательных программ дошкольного образования</t>
  </si>
  <si>
    <t>по обеспечению здоровья, безопасности и качеству услуг по присмотру и уходу</t>
  </si>
  <si>
    <t>Принятие мер, направленных на развитие механизмов управления качеством дошкольного образования</t>
  </si>
  <si>
    <t>Принятие мер, направленных на повышение качества образовательных программ дошкольного образования</t>
  </si>
  <si>
    <t>Принятие мер, направленных на повышение качества дошкольного образования для детей с ОВЗ</t>
  </si>
  <si>
    <t>Наличие методов сбора и обработки информации по показателям</t>
  </si>
  <si>
    <t>Итоговый балл:</t>
  </si>
  <si>
    <t>по учету обучающихся по индивидуальным учебным планам</t>
  </si>
  <si>
    <t>Принятие мер, направленных на развитие дополнительного образования в муниципалитете</t>
  </si>
  <si>
    <t>по развитию детских общественных объединений (РДШ, Юнармия, ЮИД и т.д.)</t>
  </si>
  <si>
    <t>по индивидуализации обучения</t>
  </si>
  <si>
    <t>Меры, мероприятия</t>
  </si>
  <si>
    <t>Управленческие решения</t>
  </si>
  <si>
    <t>Наличие управленческих решений</t>
  </si>
  <si>
    <t>по осуществлению научно-методического сопровождения педагогических работников</t>
  </si>
  <si>
    <t>Проведение мероприятий по информированию педагогического сообщества о новых тенденциях в сфере образования, задачах и требованиях к профессиональной компетентности педагогических работников</t>
  </si>
  <si>
    <t>Проведение мероприятий для родителей (законных представителей) по вопросам профессиональной ориентации обучающихся</t>
  </si>
  <si>
    <t>Наличие мер поддержки детского самоуправления в образовательной организации</t>
  </si>
  <si>
    <t>Проведение информационно-разъяснительной работы с родителями (законными представителями) обучающихся по вопросам оценки качества образования</t>
  </si>
  <si>
    <t>по осуществлению методической поддержки молодых педагогов/по реализации системы наставничества</t>
  </si>
  <si>
    <t>Проведение мероприятий, направленных на развитие способностей у обучающихся с особыми образовательными потребностями</t>
  </si>
  <si>
    <t>Проведение мероприятий для родителей (законных представителей) по вопросам выявления, поддержки и развития способностей и талантов у детей и молодежи</t>
  </si>
  <si>
    <t>Проведение мероприятий, направленных на повышение качества подготовки обучающихся в школах с низкими результатами обучения и/или школах, функционирующих в неблагоприятных социальных условиях</t>
  </si>
  <si>
    <t>по достижению обучающимися планируемых метапредметных и предметных результатов освоения основной образовательной программы начального общего образования</t>
  </si>
  <si>
    <t>по достижению обучающимися планируемых метапредметных и предметных результатов освоения основной образовательной программы основного общего образования</t>
  </si>
  <si>
    <t>по достижению обучающимися планируемых метапредметных и предметных результатов освоения основной образовательной программы среднего общего образования</t>
  </si>
  <si>
    <t>по достижению метапредметных результатов</t>
  </si>
  <si>
    <t xml:space="preserve">Проведение мероприятий, направленных на анализ и интерпретацию образовательных результатов </t>
  </si>
  <si>
    <t>Наличие муниципальной цели и задач:</t>
  </si>
  <si>
    <t>2.3. Система организации воспитания обучающихся</t>
  </si>
  <si>
    <t>Наличие адресных рекомендаций, разработанных с учетом анализа результатов мониторинга показателей</t>
  </si>
  <si>
    <t>по обеспечению объективности Всероссийской олимпиады школьников</t>
  </si>
  <si>
    <t>по достижению обучающимися планируемых предметных результатов освоения основной образовательной программы начального общего образования (базового уровня и уровня выше базового)</t>
  </si>
  <si>
    <t>по достижению обучающимися планируемых предметных результатов освоения основной образовательной программы основного общего образования (базового уровня и уровня выше базового)</t>
  </si>
  <si>
    <t>по достижению обучающимися планируемых предметных результатов освоения основной образовательной программы среднего общего образования (базового уровня и уровня выше базового)</t>
  </si>
  <si>
    <t>по учету педагогических работников школ с низкими результатами обучения и/или школ, функционирующих в неблагоприятных социальных условиях, прошедших диагностику профессиональных дефицитов/предметных компетенций</t>
  </si>
  <si>
    <t>по осуществлению психолого-педагогического сопровождения способных и талантливых детей и молодежи</t>
  </si>
  <si>
    <t>Принятие мер, направленных на стимулирование и поощрение способных и талантливых детей и молодежи</t>
  </si>
  <si>
    <t>Принятие мер, направленных на увеличение охвата детей и молодежи мероприятиями по выявлению, поддержке и развитию способностей и талантов</t>
  </si>
  <si>
    <t>Принятие мер, направленных на осуществление психолого-педагогического сопровождения способных и талантливых детей и молодежи</t>
  </si>
  <si>
    <t>по содействию в удовлетворении потребности в кадрах на основе анализа рынка труда муниципального образования и региона</t>
  </si>
  <si>
    <t>по учету обучающихся, выбравших для сдачи государственной итоговой аттестации по образовательным программам среднего общего образования учебные предметы, изучавшиеся на углубленном уровне</t>
  </si>
  <si>
    <t>Наличие рекомендаций по использованию успешных практик, разработанных с учетом анализа результатов мониторинга показателей</t>
  </si>
  <si>
    <t>Наличие методических и иных материалов, разработанных с учетом анализа результатов мониторинга показателей</t>
  </si>
  <si>
    <t>Принятие мер по повышению объективности на этапе проведения процедур оценки качества образования и при проверке результатов</t>
  </si>
  <si>
    <t>Принятие мер по повышению объективности на этапе проведения Всероссийской олимпиады школьников и при проверке результатов</t>
  </si>
  <si>
    <t>Проведение анализа эффективности проведенных мероприятий, принятых мер и управленческих решений</t>
  </si>
  <si>
    <t>по совершенствованию предметных компетенций педагогических работников в школах с низкими результатами обучения и/или школах, функционирующих в неблагоприятных социальных условиях</t>
  </si>
  <si>
    <t>Принятие мер по привлечению образовательных организаций, демонстрирующих высокие результаты, в качестве школ-наставников или в качестве ресурсных центров по вопросам качества образования</t>
  </si>
  <si>
    <t>по учету участников этапов Всероссийской олимпиады школьников</t>
  </si>
  <si>
    <t>по учету иных форм развития образовательных достижений школьников (за исключением Всероссийской олимпиады школьников)</t>
  </si>
  <si>
    <t>по развитию способностей у обучающихся в классах с углубленным изучением отдельных предметов, профильных (предпрофильных) классах</t>
  </si>
  <si>
    <t>Проведение мероприятий по поддержке участия школьников в профильных сменах, предметных школах и т.п.</t>
  </si>
  <si>
    <t>Проведение мероприятий, направленных на поддержку участия команд кружков технического творчества, точек роста, творческих детских коллективов в региональных и федеральных конкурсах, соревнованиях и т.п.</t>
  </si>
  <si>
    <t>Принятие мер поддержки проведения Всероссийской олимпиады школьников в образовательных организациях муниципалитета</t>
  </si>
  <si>
    <t>по выявлению предпочтений обучающихся в области профессиональной ориентации</t>
  </si>
  <si>
    <t>по учету обучающихся, поступивших в профессиональные образовательные организации и образовательные организации высшего образования по профилю обучения</t>
  </si>
  <si>
    <t xml:space="preserve">Проведение мероприятий, направленных на формирование у обучающихся позитивного отношения 
к профессионально-трудовой деятельности </t>
  </si>
  <si>
    <t>Проведение профориентационных мероприятий совместно с учреждениями/предприятиями, образовательными организациями, центрами профориентационной работы, практической подготовки, в том числе с учетом межведомственного взаимодействия</t>
  </si>
  <si>
    <t>Принятие мер по формированию профильных педагогических классов в образовательных организациях</t>
  </si>
  <si>
    <t>по достижению обучающимися планируемых результатов освоения основных образовательных программ</t>
  </si>
  <si>
    <t>по повышению качества управленческой деятельности</t>
  </si>
  <si>
    <t>Принятие мер, направленных на реализацию программ развития образовательных организаций</t>
  </si>
  <si>
    <t>Наличие системы назначения руководителей образовательных организаций</t>
  </si>
  <si>
    <t>Принятие мер по развитию сетевого взаимодействия для руководителей образовательных организаций</t>
  </si>
  <si>
    <t>Принятие мер, направленных на поддержку реализации школьных проектов, способствующих самоопределению и профессиональной ориентации, с привлечением работодателей</t>
  </si>
  <si>
    <t>по поддержке молодых педагогов/реализации программ наставничества педагогических работников</t>
  </si>
  <si>
    <t>по поддержке методических объединений и/или профессиональных сообществ педагогов на муниципальном уровне</t>
  </si>
  <si>
    <t>по выявлению кадровых потребностей в образовательных организациях муниципалитета</t>
  </si>
  <si>
    <t>по учету педагогических работников, прошедших диагностику профессиональных дефицитов/предметных компетенций</t>
  </si>
  <si>
    <t>Принятие мер, направленных на помощь молодым педагогам, в том числе на развитие системы наставничества</t>
  </si>
  <si>
    <t>Принятие мер, направленных на устранение кадрового дефицита в образовательных организациях</t>
  </si>
  <si>
    <t>по развитию социальных институтов воспитания</t>
  </si>
  <si>
    <t>по обновлению воспитательного процесса с учетом современных достижений науки и на основе отечественных традиций (гражданское воспитание, патриотическое воспитание и формирование российской идентичности, духовное и нравственное воспитание детей на основе российских традиционных ценностей и  т. д.)</t>
  </si>
  <si>
    <t>по поддержке семей и детей, находящихся в сложной жизненной ситуации</t>
  </si>
  <si>
    <t>по поддержке обучающихся, для которых русский язык не является родным</t>
  </si>
  <si>
    <t>по организации работы педагогических работников, осуществляющих классное руководство в образовательных организациях</t>
  </si>
  <si>
    <t>по осуществлению воспитательной деятельности в период каникулярного отдыха обучающихся</t>
  </si>
  <si>
    <t>Принятие мер по профилактике безнадзорности и правонарушений несовершеннолетних обучающихся</t>
  </si>
  <si>
    <t>Осуществление межведомственного взаимодействия по актуальным проблемам воспитания подрастающего поколения</t>
  </si>
  <si>
    <t>по повышению качества содержания образовательной деятельности в дошкольных образовательных организациях (социально-коммуникативное развитие, познавательное развитие, речевое развитие, художественно-эстетическое развитие, физическое развитие)</t>
  </si>
  <si>
    <t>по повышению качества образовательных условий в дошкольных образовательных организациях (кадровые условия, развивающая предметно-пространственная среда, психолого-педагогические условия)</t>
  </si>
  <si>
    <t>по взаимодействию с семьей (участие семьи в образовательной деятельности, удовлетворенность семьи образовательными услугами, индивидуальная поддержка развития детей в семье)</t>
  </si>
  <si>
    <t>по повышению качества управления в дошкольных образовательных организациях</t>
  </si>
  <si>
    <t>по качеству образовательных условий в дошкольных образовательных организациях (кадровые условия, развивающая предметно-пространственная среда, психолого-педагогические условия)</t>
  </si>
  <si>
    <t>Принятие мер, направленных на профессиональное развитие педагогических работников дошкольного образования</t>
  </si>
  <si>
    <t>Принятие мер, направленных на повышение качества образовательных условий в дошкольных образовательных организациях</t>
  </si>
  <si>
    <t>по осуществлению межмуниципального, сетевого взаимодействия по вопросам выявления, поддержки и развития способностей и талантов у детей и молодежи, в том числе с профессиональными образовательными организациями и обрзовательными организациями высшего образования</t>
  </si>
  <si>
    <t>Принятие мер, направленных на привлечение образовательных организаций, имеющих достижения по выявлению, поддержке и развитию способностей и талантов у детей и молодежи, в качестве школ-наставников или ресурсных центров для оказания методической помощи другим образовательным организациям муниципалитета</t>
  </si>
  <si>
    <t>по учету руководителей образовательных организаций, повысивших уровень профессиональных компетенций</t>
  </si>
  <si>
    <t>Организация методической работы с педагогическими работниками на основе результатов различных оценочных процедур оценки качества подготовки обучающихся</t>
  </si>
  <si>
    <t>Проведение мероприятий, направленных на повышение качества научно-методического сопровождения педагогических работников</t>
  </si>
  <si>
    <t>Наличие рекомендаций/материалов</t>
  </si>
  <si>
    <t>Адресность рекомендаций/материалов</t>
  </si>
  <si>
    <t>Учет результатов анализа 
при разработке рекомендаций/материалов</t>
  </si>
  <si>
    <t>по реализации сетевого взаимодействия педагогов (методических объединений, профессиональных сообществ педагогов) на муниципальном уровне</t>
  </si>
  <si>
    <t>по организации сетевого взаимодействия педагогов (методических объединений, профессиональных сообществ педагогов) на муниципальном уровне</t>
  </si>
  <si>
    <t>по созданию условий для реализации основных образовательных программ (кадровых, финансовых, материально-технических и иных)</t>
  </si>
  <si>
    <t>Наличие показателя/перечня показателей</t>
  </si>
  <si>
    <t>по выявлению динамики образовательных результатов в школах с низкими результатами обучения и/или школах, функционирующих в неблагоприятных социальных условиях</t>
  </si>
  <si>
    <t>Принятие мер по оказанию адресной методической поддержки школам с низкими результатами обучения и/или школам, функционирующим в неблагоприятных социальных условиях</t>
  </si>
  <si>
    <t>Проведение мероприятий, направленных на развитие способностей у обучающихся в классах с углубленным изучением отдельных предметов, профильных (предпрофильных) классах</t>
  </si>
  <si>
    <t>по обновлению воспитательного процесса с учетом современных достижений науки и на основе отечественных традиций (гражданское воспитание, патриотическое воспитание и формирование российской идентичности, духовное и нравственное воспитание детей на основе российских традиционных ценностей и т.д.)</t>
  </si>
  <si>
    <t>по повышению профессионального мастерства педагогических работников</t>
  </si>
  <si>
    <t>Код региона:</t>
  </si>
  <si>
    <t>Регион:</t>
  </si>
  <si>
    <t>Муниципалитет:</t>
  </si>
  <si>
    <t>Результат по параметрам оценивания</t>
  </si>
  <si>
    <t>Итоговый результат</t>
  </si>
  <si>
    <t>Параметры оценивания</t>
  </si>
  <si>
    <t>2
 (по 1 баллу за каждый вид)</t>
  </si>
  <si>
    <t>1</t>
  </si>
  <si>
    <t>2
 (по 1 баллу за каждый уровень)</t>
  </si>
  <si>
    <t>-2
 (по -1 баллу за каждый уровень)</t>
  </si>
  <si>
    <t>-1</t>
  </si>
  <si>
    <t>2
 (по 1 баллу за каждый этап)</t>
  </si>
  <si>
    <t>Направления</t>
  </si>
  <si>
    <t>Итог по направлению</t>
  </si>
  <si>
    <t>Балл</t>
  </si>
  <si>
    <t>%</t>
  </si>
  <si>
    <t>Механизмы управления качеством образования</t>
  </si>
  <si>
    <t>ит</t>
  </si>
  <si>
    <t>2.1. Система мониторинга эффективности руководителей  образовательных организаций</t>
  </si>
  <si>
    <t>70</t>
  </si>
  <si>
    <t>Томская область</t>
  </si>
  <si>
    <t>Томский район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</si>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</sst>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0"/>
      <name val="Times New Roman"/>
      <family val="1"/>
      <charset val="204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5117038483843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 applyAlignment="0"/>
    <xf numFmtId="9" fontId="11" fillId="0" borderId="0" applyAlignment="0"/>
  </cellStyleXfs>
  <cellXfs count="186">
    <xf numFmtId="0" fontId="0" fillId="0" borderId="0" xfId="0"/>
    <xf numFmtId="0" fontId="6" fillId="0" borderId="0" xfId="0" applyFont="1" applyProtection="1"/>
    <xf numFmtId="0" fontId="4" fillId="0" borderId="0" xfId="0" applyFont="1" applyAlignment="1" applyProtection="1">
      <alignment horizontal="left" wrapText="1"/>
    </xf>
    <xf numFmtId="1" fontId="4" fillId="0" borderId="0" xfId="0" applyNumberFormat="1" applyFont="1" applyAlignment="1" applyProtection="1">
      <alignment horizontal="center" wrapText="1"/>
    </xf>
    <xf numFmtId="0" fontId="6" fillId="0" borderId="0" xfId="0" applyFont="1"/>
    <xf numFmtId="1" fontId="5" fillId="2" borderId="1" xfId="0" applyNumberFormat="1" applyFont="1" applyFill="1" applyBorder="1" applyAlignment="1" applyProtection="1">
      <alignment horizontal="center" vertical="center" wrapText="1"/>
    </xf>
    <xf numFmtId="1" fontId="1" fillId="0" borderId="1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1" fontId="4" fillId="0" borderId="0" xfId="0" applyNumberFormat="1" applyFont="1" applyAlignment="1" applyProtection="1">
      <alignment horizontal="left" wrapText="1"/>
    </xf>
    <xf numFmtId="1" fontId="5" fillId="2" borderId="4" xfId="0" applyNumberFormat="1" applyFont="1" applyFill="1" applyBorder="1" applyAlignment="1" applyProtection="1">
      <alignment horizontal="center" vertical="center" wrapText="1"/>
    </xf>
    <xf numFmtId="1" fontId="5" fillId="2" borderId="11" xfId="0" applyNumberFormat="1" applyFont="1" applyFill="1" applyBorder="1" applyAlignment="1" applyProtection="1">
      <alignment horizontal="center" vertical="center" wrapText="1"/>
    </xf>
    <xf numFmtId="1" fontId="1" fillId="0" borderId="12" xfId="0" applyNumberFormat="1" applyFont="1" applyFill="1" applyBorder="1" applyAlignment="1" applyProtection="1">
      <alignment horizontal="center" vertical="center" wrapText="1"/>
    </xf>
    <xf numFmtId="1" fontId="5" fillId="2" borderId="12" xfId="0" applyNumberFormat="1" applyFont="1" applyFill="1" applyBorder="1" applyAlignment="1" applyProtection="1">
      <alignment horizontal="center" vertical="center" wrapText="1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1" fontId="5" fillId="2" borderId="2" xfId="0" applyNumberFormat="1" applyFont="1" applyFill="1" applyBorder="1" applyAlignment="1" applyProtection="1">
      <alignment horizontal="center" vertical="center" wrapText="1"/>
    </xf>
    <xf numFmtId="1" fontId="5" fillId="2" borderId="8" xfId="0" applyNumberFormat="1" applyFont="1" applyFill="1" applyBorder="1" applyAlignment="1" applyProtection="1">
      <alignment horizontal="center" vertical="center" wrapText="1"/>
    </xf>
    <xf numFmtId="1" fontId="1" fillId="0" borderId="9" xfId="0" applyNumberFormat="1" applyFont="1" applyFill="1" applyBorder="1" applyAlignment="1" applyProtection="1">
      <alignment horizontal="center" vertical="center" wrapText="1"/>
    </xf>
    <xf numFmtId="1" fontId="5" fillId="2" borderId="9" xfId="0" applyNumberFormat="1" applyFont="1" applyFill="1" applyBorder="1" applyAlignment="1" applyProtection="1">
      <alignment horizontal="center" vertical="center" wrapText="1"/>
    </xf>
    <xf numFmtId="1" fontId="2" fillId="0" borderId="9" xfId="0" applyNumberFormat="1" applyFont="1" applyFill="1" applyBorder="1" applyAlignment="1" applyProtection="1">
      <alignment horizontal="center" vertical="center" wrapText="1"/>
    </xf>
    <xf numFmtId="1" fontId="1" fillId="0" borderId="16" xfId="0" applyNumberFormat="1" applyFont="1" applyFill="1" applyBorder="1" applyAlignment="1" applyProtection="1">
      <alignment horizontal="center" vertical="center" wrapText="1"/>
    </xf>
    <xf numFmtId="1" fontId="1" fillId="0" borderId="17" xfId="0" applyNumberFormat="1" applyFont="1" applyFill="1" applyBorder="1" applyAlignment="1" applyProtection="1">
      <alignment horizontal="center" vertical="center" wrapText="1"/>
    </xf>
    <xf numFmtId="1" fontId="1" fillId="0" borderId="18" xfId="0" applyNumberFormat="1" applyFont="1" applyFill="1" applyBorder="1" applyAlignment="1" applyProtection="1">
      <alignment horizontal="center" vertical="center" wrapText="1"/>
    </xf>
    <xf numFmtId="1" fontId="5" fillId="2" borderId="13" xfId="0" applyNumberFormat="1" applyFont="1" applyFill="1" applyBorder="1" applyAlignment="1" applyProtection="1">
      <alignment horizontal="center" vertical="center" wrapText="1"/>
    </xf>
    <xf numFmtId="1" fontId="8" fillId="3" borderId="3" xfId="0" applyNumberFormat="1" applyFont="1" applyFill="1" applyBorder="1" applyAlignment="1" applyProtection="1">
      <alignment horizontal="center" vertical="center" wrapText="1"/>
    </xf>
    <xf numFmtId="1" fontId="8" fillId="5" borderId="3" xfId="0" applyNumberFormat="1" applyFont="1" applyFill="1" applyBorder="1" applyAlignment="1" applyProtection="1">
      <alignment horizontal="center" vertical="center"/>
    </xf>
    <xf numFmtId="1" fontId="8" fillId="5" borderId="19" xfId="0" applyNumberFormat="1" applyFont="1" applyFill="1" applyBorder="1" applyAlignment="1" applyProtection="1">
      <alignment horizontal="center" vertical="center"/>
    </xf>
    <xf numFmtId="1" fontId="1" fillId="0" borderId="21" xfId="0" applyNumberFormat="1" applyFont="1" applyFill="1" applyBorder="1" applyAlignment="1" applyProtection="1">
      <alignment horizontal="center" vertical="center" wrapText="1"/>
    </xf>
    <xf numFmtId="1" fontId="1" fillId="0" borderId="22" xfId="0" applyNumberFormat="1" applyFont="1" applyFill="1" applyBorder="1" applyAlignment="1" applyProtection="1">
      <alignment horizontal="center" vertical="center" wrapText="1"/>
    </xf>
    <xf numFmtId="1" fontId="1" fillId="0" borderId="23" xfId="0" applyNumberFormat="1" applyFont="1" applyFill="1" applyBorder="1" applyAlignment="1" applyProtection="1">
      <alignment horizontal="center" vertical="center" wrapText="1"/>
    </xf>
    <xf numFmtId="1" fontId="9" fillId="0" borderId="0" xfId="0" applyNumberFormat="1" applyFont="1" applyAlignment="1" applyProtection="1">
      <alignment horizontal="right" vertical="center" wrapText="1"/>
    </xf>
    <xf numFmtId="1" fontId="9" fillId="4" borderId="20" xfId="0" applyNumberFormat="1" applyFont="1" applyFill="1" applyBorder="1" applyAlignment="1" applyProtection="1">
      <alignment horizontal="center" vertical="center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9" xfId="0" quotePrefix="1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1" fontId="5" fillId="2" borderId="9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5" fillId="2" borderId="1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/>
    </xf>
    <xf numFmtId="1" fontId="5" fillId="4" borderId="3" xfId="0" applyNumberFormat="1" applyFont="1" applyFill="1" applyBorder="1" applyAlignment="1" applyProtection="1">
      <alignment horizontal="center" vertical="center" wrapText="1"/>
    </xf>
    <xf numFmtId="1" fontId="3" fillId="6" borderId="2" xfId="0" applyNumberFormat="1" applyFont="1" applyFill="1" applyBorder="1" applyAlignment="1" applyProtection="1">
      <alignment horizontal="center" vertical="center" wrapText="1"/>
    </xf>
    <xf numFmtId="1" fontId="4" fillId="6" borderId="2" xfId="0" applyNumberFormat="1" applyFont="1" applyFill="1" applyBorder="1" applyAlignment="1" applyProtection="1">
      <alignment horizontal="center" vertical="center" wrapText="1"/>
    </xf>
    <xf numFmtId="1" fontId="2" fillId="6" borderId="2" xfId="0" applyNumberFormat="1" applyFont="1" applyFill="1" applyBorder="1" applyAlignment="1" applyProtection="1">
      <alignment horizontal="center" vertical="center" wrapText="1"/>
    </xf>
    <xf numFmtId="1" fontId="1" fillId="6" borderId="15" xfId="0" applyNumberFormat="1" applyFont="1" applyFill="1" applyBorder="1" applyAlignment="1" applyProtection="1">
      <alignment horizontal="center" vertical="center"/>
    </xf>
    <xf numFmtId="1" fontId="1" fillId="6" borderId="2" xfId="0" applyNumberFormat="1" applyFont="1" applyFill="1" applyBorder="1" applyAlignment="1" applyProtection="1">
      <alignment horizontal="center" vertical="center"/>
    </xf>
    <xf numFmtId="0" fontId="10" fillId="3" borderId="28" xfId="0" applyFont="1" applyFill="1" applyBorder="1" applyProtection="1"/>
    <xf numFmtId="0" fontId="6" fillId="3" borderId="29" xfId="0" applyFont="1" applyFill="1" applyBorder="1" applyProtection="1"/>
    <xf numFmtId="0" fontId="6" fillId="3" borderId="30" xfId="0" applyFont="1" applyFill="1" applyBorder="1" applyProtection="1"/>
    <xf numFmtId="1" fontId="1" fillId="6" borderId="14" xfId="0" applyNumberFormat="1" applyFont="1" applyFill="1" applyBorder="1" applyAlignment="1" applyProtection="1">
      <alignment horizontal="center" vertical="center"/>
    </xf>
    <xf numFmtId="1" fontId="9" fillId="6" borderId="20" xfId="0" applyNumberFormat="1" applyFont="1" applyFill="1" applyBorder="1" applyAlignment="1" applyProtection="1">
      <alignment horizontal="center" vertical="center"/>
    </xf>
    <xf numFmtId="1" fontId="4" fillId="0" borderId="0" xfId="0" applyNumberFormat="1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wrapText="1"/>
      <protection locked="0"/>
    </xf>
    <xf numFmtId="0" fontId="7" fillId="0" borderId="31" xfId="0" applyFont="1" applyBorder="1" applyAlignment="1">
      <alignment horizontal="right" vertical="center" wrapText="1"/>
    </xf>
    <xf numFmtId="1" fontId="5" fillId="4" borderId="30" xfId="0" applyNumberFormat="1" applyFont="1" applyFill="1" applyBorder="1" applyAlignment="1" applyProtection="1">
      <alignment horizontal="center" vertical="center" wrapText="1"/>
    </xf>
    <xf numFmtId="1" fontId="8" fillId="5" borderId="32" xfId="0" applyNumberFormat="1" applyFont="1" applyFill="1" applyBorder="1" applyAlignment="1" applyProtection="1">
      <alignment horizontal="center" vertical="center"/>
    </xf>
    <xf numFmtId="1" fontId="8" fillId="3" borderId="30" xfId="0" applyNumberFormat="1" applyFont="1" applyFill="1" applyBorder="1" applyAlignment="1" applyProtection="1">
      <alignment horizontal="center" vertical="center" wrapText="1"/>
    </xf>
    <xf numFmtId="1" fontId="5" fillId="2" borderId="33" xfId="0" applyNumberFormat="1" applyFont="1" applyFill="1" applyBorder="1" applyAlignment="1" applyProtection="1">
      <alignment horizontal="center" vertical="center" wrapText="1"/>
    </xf>
    <xf numFmtId="1" fontId="3" fillId="4" borderId="34" xfId="0" applyNumberFormat="1" applyFont="1" applyFill="1" applyBorder="1" applyAlignment="1" applyProtection="1">
      <alignment horizontal="center" vertical="center" wrapText="1"/>
    </xf>
    <xf numFmtId="1" fontId="5" fillId="2" borderId="34" xfId="0" applyNumberFormat="1" applyFont="1" applyFill="1" applyBorder="1" applyAlignment="1" applyProtection="1">
      <alignment horizontal="center" vertical="center" wrapText="1"/>
    </xf>
    <xf numFmtId="1" fontId="4" fillId="4" borderId="34" xfId="0" applyNumberFormat="1" applyFont="1" applyFill="1" applyBorder="1" applyAlignment="1" applyProtection="1">
      <alignment horizontal="center" vertical="center" wrapText="1"/>
    </xf>
    <xf numFmtId="1" fontId="2" fillId="4" borderId="34" xfId="0" applyNumberFormat="1" applyFont="1" applyFill="1" applyBorder="1" applyAlignment="1" applyProtection="1">
      <alignment horizontal="center" vertical="center" wrapText="1"/>
    </xf>
    <xf numFmtId="1" fontId="1" fillId="4" borderId="35" xfId="0" applyNumberFormat="1" applyFont="1" applyFill="1" applyBorder="1" applyAlignment="1" applyProtection="1">
      <alignment horizontal="center" vertical="center"/>
    </xf>
    <xf numFmtId="1" fontId="1" fillId="4" borderId="34" xfId="0" applyNumberFormat="1" applyFont="1" applyFill="1" applyBorder="1" applyAlignment="1" applyProtection="1">
      <alignment horizontal="center" vertical="center"/>
    </xf>
    <xf numFmtId="1" fontId="8" fillId="5" borderId="30" xfId="0" applyNumberFormat="1" applyFont="1" applyFill="1" applyBorder="1" applyAlignment="1" applyProtection="1">
      <alignment horizontal="center" vertical="center"/>
    </xf>
    <xf numFmtId="1" fontId="1" fillId="4" borderId="36" xfId="0" applyNumberFormat="1" applyFont="1" applyFill="1" applyBorder="1" applyAlignment="1" applyProtection="1">
      <alignment horizontal="center" vertical="center"/>
    </xf>
    <xf numFmtId="0" fontId="7" fillId="0" borderId="37" xfId="0" applyFont="1" applyBorder="1" applyAlignment="1">
      <alignment horizontal="right" vertical="center" wrapText="1"/>
    </xf>
    <xf numFmtId="0" fontId="4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wrapText="1"/>
      <protection locked="0"/>
    </xf>
    <xf numFmtId="0" fontId="8" fillId="5" borderId="32" xfId="0" applyFont="1" applyFill="1" applyBorder="1" applyAlignment="1" applyProtection="1">
      <alignment horizontal="center" vertical="center"/>
    </xf>
    <xf numFmtId="0" fontId="8" fillId="3" borderId="30" xfId="0" applyFont="1" applyFill="1" applyBorder="1" applyAlignment="1" applyProtection="1">
      <alignment horizontal="center" vertical="center" wrapText="1"/>
    </xf>
    <xf numFmtId="0" fontId="8" fillId="5" borderId="30" xfId="0" applyFont="1" applyFill="1" applyBorder="1" applyAlignment="1" applyProtection="1">
      <alignment horizontal="center" vertical="center"/>
    </xf>
    <xf numFmtId="1" fontId="5" fillId="2" borderId="4" xfId="0" applyNumberFormat="1" applyFont="1" applyFill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7" xfId="0" applyNumberFormat="1" applyFont="1" applyBorder="1" applyAlignment="1">
      <alignment horizontal="center" vertical="center" wrapText="1"/>
    </xf>
    <xf numFmtId="1" fontId="1" fillId="0" borderId="22" xfId="0" applyNumberFormat="1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left" wrapText="1"/>
    </xf>
    <xf numFmtId="1" fontId="9" fillId="0" borderId="0" xfId="0" applyNumberFormat="1" applyFont="1" applyAlignment="1">
      <alignment horizontal="right" vertical="center" wrapText="1"/>
    </xf>
    <xf numFmtId="0" fontId="4" fillId="6" borderId="2" xfId="0" applyFont="1" applyFill="1" applyBorder="1" applyAlignment="1" applyProtection="1">
      <alignment horizontal="left" wrapText="1"/>
    </xf>
    <xf numFmtId="0" fontId="4" fillId="6" borderId="15" xfId="0" applyFont="1" applyFill="1" applyBorder="1" applyAlignment="1" applyProtection="1">
      <alignment wrapText="1"/>
      <protection locked="0"/>
    </xf>
    <xf numFmtId="0" fontId="8" fillId="5" borderId="19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 wrapText="1"/>
    </xf>
    <xf numFmtId="1" fontId="5" fillId="2" borderId="38" xfId="0" applyNumberFormat="1" applyFont="1" applyFill="1" applyBorder="1" applyAlignment="1">
      <alignment horizontal="center" vertical="center" wrapText="1"/>
    </xf>
    <xf numFmtId="1" fontId="5" fillId="2" borderId="39" xfId="0" applyNumberFormat="1" applyFont="1" applyFill="1" applyBorder="1" applyAlignment="1">
      <alignment horizontal="center" vertical="center" wrapText="1"/>
    </xf>
    <xf numFmtId="1" fontId="1" fillId="0" borderId="26" xfId="0" applyNumberFormat="1" applyFont="1" applyBorder="1" applyAlignment="1">
      <alignment horizontal="center" vertical="center" wrapText="1"/>
    </xf>
    <xf numFmtId="1" fontId="1" fillId="0" borderId="24" xfId="0" applyNumberFormat="1" applyFont="1" applyBorder="1" applyAlignment="1">
      <alignment horizontal="center" vertical="center" wrapText="1"/>
    </xf>
    <xf numFmtId="1" fontId="1" fillId="0" borderId="34" xfId="0" applyNumberFormat="1" applyFont="1" applyBorder="1" applyAlignment="1">
      <alignment horizontal="center" vertical="center" wrapText="1"/>
    </xf>
    <xf numFmtId="1" fontId="5" fillId="2" borderId="26" xfId="0" applyNumberFormat="1" applyFont="1" applyFill="1" applyBorder="1" applyAlignment="1">
      <alignment horizontal="center" vertical="center" wrapText="1"/>
    </xf>
    <xf numFmtId="1" fontId="5" fillId="2" borderId="24" xfId="0" applyNumberFormat="1" applyFont="1" applyFill="1" applyBorder="1" applyAlignment="1">
      <alignment horizontal="center" vertical="center" wrapText="1"/>
    </xf>
    <xf numFmtId="1" fontId="2" fillId="0" borderId="26" xfId="0" applyNumberFormat="1" applyFont="1" applyBorder="1" applyAlignment="1">
      <alignment horizontal="center" vertical="center" wrapText="1"/>
    </xf>
    <xf numFmtId="1" fontId="2" fillId="0" borderId="24" xfId="0" applyNumberFormat="1" applyFont="1" applyBorder="1" applyAlignment="1">
      <alignment horizontal="center" vertical="center" wrapText="1"/>
    </xf>
    <xf numFmtId="1" fontId="2" fillId="0" borderId="34" xfId="0" quotePrefix="1" applyNumberFormat="1" applyFont="1" applyBorder="1" applyAlignment="1">
      <alignment horizontal="center" vertical="center" wrapText="1"/>
    </xf>
    <xf numFmtId="1" fontId="2" fillId="0" borderId="34" xfId="0" applyNumberFormat="1" applyFont="1" applyBorder="1" applyAlignment="1">
      <alignment horizontal="center" vertical="center" wrapText="1"/>
    </xf>
    <xf numFmtId="1" fontId="1" fillId="0" borderId="40" xfId="0" applyNumberFormat="1" applyFont="1" applyBorder="1" applyAlignment="1">
      <alignment horizontal="center" vertical="center" wrapText="1"/>
    </xf>
    <xf numFmtId="1" fontId="1" fillId="0" borderId="41" xfId="0" applyNumberFormat="1" applyFont="1" applyBorder="1" applyAlignment="1">
      <alignment horizontal="center" vertical="center" wrapText="1"/>
    </xf>
    <xf numFmtId="0" fontId="8" fillId="5" borderId="3" xfId="0" applyFont="1" applyFill="1" applyBorder="1" applyAlignment="1" applyProtection="1">
      <alignment horizontal="center" vertical="center"/>
    </xf>
    <xf numFmtId="1" fontId="1" fillId="0" borderId="27" xfId="0" applyNumberFormat="1" applyFont="1" applyBorder="1" applyAlignment="1">
      <alignment horizontal="center" vertical="center" wrapText="1"/>
    </xf>
    <xf numFmtId="1" fontId="1" fillId="0" borderId="25" xfId="0" applyNumberFormat="1" applyFont="1" applyBorder="1" applyAlignment="1">
      <alignment horizontal="center" vertical="center" wrapText="1"/>
    </xf>
    <xf numFmtId="0" fontId="12" fillId="0" borderId="0" xfId="0" applyFont="1" applyAlignment="1" applyProtection="1">
      <alignment vertical="center" wrapText="1"/>
      <protection locked="0" hidden="1"/>
    </xf>
    <xf numFmtId="1" fontId="12" fillId="0" borderId="0" xfId="0" applyNumberFormat="1" applyFont="1" applyAlignment="1" applyProtection="1">
      <alignment horizontal="center" vertical="center" wrapText="1"/>
      <protection locked="0" hidden="1"/>
    </xf>
    <xf numFmtId="9" fontId="12" fillId="0" borderId="0" xfId="1" applyFont="1" applyAlignment="1" applyProtection="1">
      <alignment vertical="center" wrapText="1"/>
      <protection locked="0" hidden="1"/>
    </xf>
    <xf numFmtId="0" fontId="0" fillId="0" borderId="0" xfId="0" applyProtection="1">
      <protection locked="0" hidden="1"/>
    </xf>
    <xf numFmtId="1" fontId="12" fillId="0" borderId="27" xfId="0" applyNumberFormat="1" applyFont="1" applyBorder="1" applyAlignment="1" applyProtection="1">
      <alignment horizontal="center" vertical="center" wrapText="1"/>
      <protection locked="0" hidden="1"/>
    </xf>
    <xf numFmtId="9" fontId="12" fillId="0" borderId="25" xfId="1" applyFont="1" applyBorder="1" applyAlignment="1" applyProtection="1">
      <alignment horizontal="center" vertical="center" wrapText="1"/>
      <protection locked="0" hidden="1"/>
    </xf>
    <xf numFmtId="1" fontId="12" fillId="0" borderId="21" xfId="0" applyNumberFormat="1" applyFont="1" applyBorder="1" applyAlignment="1" applyProtection="1">
      <alignment horizontal="center" vertical="center" wrapText="1"/>
      <protection locked="0" hidden="1"/>
    </xf>
    <xf numFmtId="1" fontId="13" fillId="5" borderId="5" xfId="0" applyNumberFormat="1" applyFont="1" applyFill="1" applyBorder="1" applyAlignment="1" applyProtection="1">
      <alignment horizontal="center" vertical="center"/>
      <protection locked="0" hidden="1"/>
    </xf>
    <xf numFmtId="9" fontId="13" fillId="5" borderId="7" xfId="1" applyFont="1" applyFill="1" applyBorder="1" applyAlignment="1" applyProtection="1">
      <alignment horizontal="center" vertical="center"/>
      <protection locked="0" hidden="1"/>
    </xf>
    <xf numFmtId="1" fontId="12" fillId="0" borderId="38" xfId="0" applyNumberFormat="1" applyFont="1" applyBorder="1" applyAlignment="1" applyProtection="1">
      <alignment horizontal="center" vertical="center" wrapText="1"/>
      <protection locked="0" hidden="1"/>
    </xf>
    <xf numFmtId="9" fontId="12" fillId="0" borderId="39" xfId="1" applyFont="1" applyFill="1" applyBorder="1" applyAlignment="1" applyProtection="1">
      <alignment horizontal="center" vertical="center" wrapText="1"/>
      <protection locked="0" hidden="1"/>
    </xf>
    <xf numFmtId="1" fontId="12" fillId="0" borderId="8" xfId="0" applyNumberFormat="1" applyFont="1" applyBorder="1" applyAlignment="1" applyProtection="1">
      <alignment horizontal="center" vertical="center" wrapText="1"/>
      <protection locked="0" hidden="1"/>
    </xf>
    <xf numFmtId="1" fontId="12" fillId="0" borderId="26" xfId="0" applyNumberFormat="1" applyFont="1" applyBorder="1" applyAlignment="1" applyProtection="1">
      <alignment horizontal="center" vertical="center" wrapText="1"/>
      <protection locked="0" hidden="1"/>
    </xf>
    <xf numFmtId="9" fontId="12" fillId="0" borderId="24" xfId="1" applyFont="1" applyFill="1" applyBorder="1" applyAlignment="1" applyProtection="1">
      <alignment horizontal="center" vertical="center" wrapText="1"/>
      <protection locked="0" hidden="1"/>
    </xf>
    <xf numFmtId="1" fontId="12" fillId="0" borderId="9" xfId="0" applyNumberFormat="1" applyFont="1" applyBorder="1" applyAlignment="1" applyProtection="1">
      <alignment horizontal="center" vertical="center" wrapText="1"/>
      <protection locked="0" hidden="1"/>
    </xf>
    <xf numFmtId="1" fontId="12" fillId="0" borderId="40" xfId="0" applyNumberFormat="1" applyFont="1" applyBorder="1" applyAlignment="1" applyProtection="1">
      <alignment horizontal="center" vertical="center" wrapText="1"/>
      <protection locked="0" hidden="1"/>
    </xf>
    <xf numFmtId="9" fontId="12" fillId="0" borderId="41" xfId="1" applyFont="1" applyFill="1" applyBorder="1" applyAlignment="1" applyProtection="1">
      <alignment horizontal="center" vertical="center" wrapText="1"/>
      <protection locked="0" hidden="1"/>
    </xf>
    <xf numFmtId="1" fontId="12" fillId="0" borderId="16" xfId="0" applyNumberFormat="1" applyFont="1" applyBorder="1" applyAlignment="1" applyProtection="1">
      <alignment horizontal="center" vertical="center" wrapText="1"/>
      <protection locked="0" hidden="1"/>
    </xf>
    <xf numFmtId="1" fontId="13" fillId="3" borderId="5" xfId="0" applyNumberFormat="1" applyFont="1" applyFill="1" applyBorder="1" applyAlignment="1" applyProtection="1">
      <alignment horizontal="center" vertical="center" wrapText="1"/>
      <protection locked="0" hidden="1"/>
    </xf>
    <xf numFmtId="9" fontId="13" fillId="3" borderId="7" xfId="1" applyFont="1" applyFill="1" applyBorder="1" applyAlignment="1" applyProtection="1">
      <alignment horizontal="center" vertical="center" wrapText="1"/>
      <protection locked="0" hidden="1"/>
    </xf>
    <xf numFmtId="0" fontId="14" fillId="0" borderId="0" xfId="0" applyFont="1" applyAlignment="1" applyProtection="1">
      <alignment horizontal="left" wrapText="1"/>
      <protection locked="0" hidden="1"/>
    </xf>
    <xf numFmtId="1" fontId="14" fillId="0" borderId="0" xfId="0" applyNumberFormat="1" applyFont="1" applyAlignment="1" applyProtection="1">
      <alignment horizontal="center" wrapText="1"/>
      <protection locked="0" hidden="1"/>
    </xf>
    <xf numFmtId="9" fontId="14" fillId="0" borderId="0" xfId="1" applyFont="1" applyAlignment="1" applyProtection="1">
      <alignment horizontal="center" wrapText="1"/>
      <protection locked="0" hidden="1"/>
    </xf>
    <xf numFmtId="1" fontId="5" fillId="4" borderId="5" xfId="0" applyNumberFormat="1" applyFont="1" applyFill="1" applyBorder="1" applyAlignment="1">
      <alignment horizontal="center" vertical="center" wrapText="1"/>
    </xf>
    <xf numFmtId="1" fontId="5" fillId="4" borderId="6" xfId="0" applyNumberFormat="1" applyFont="1" applyFill="1" applyBorder="1" applyAlignment="1">
      <alignment horizontal="center" vertical="center" wrapText="1"/>
    </xf>
    <xf numFmtId="1" fontId="5" fillId="4" borderId="7" xfId="0" applyNumberFormat="1" applyFont="1" applyFill="1" applyBorder="1" applyAlignment="1">
      <alignment horizontal="center" vertical="center" wrapText="1"/>
    </xf>
    <xf numFmtId="1" fontId="5" fillId="4" borderId="5" xfId="0" applyNumberFormat="1" applyFont="1" applyFill="1" applyBorder="1" applyAlignment="1" applyProtection="1">
      <alignment horizontal="center" vertical="center" wrapText="1"/>
    </xf>
    <xf numFmtId="1" fontId="5" fillId="4" borderId="6" xfId="0" applyNumberFormat="1" applyFont="1" applyFill="1" applyBorder="1" applyAlignment="1" applyProtection="1">
      <alignment horizontal="center" vertical="center" wrapText="1"/>
    </xf>
    <xf numFmtId="1" fontId="5" fillId="4" borderId="10" xfId="0" applyNumberFormat="1" applyFont="1" applyFill="1" applyBorder="1" applyAlignment="1" applyProtection="1">
      <alignment horizontal="center" vertical="center" wrapText="1"/>
    </xf>
    <xf numFmtId="0" fontId="10" fillId="5" borderId="28" xfId="0" applyFont="1" applyFill="1" applyBorder="1" applyAlignment="1" applyProtection="1">
      <alignment horizontal="center"/>
    </xf>
    <xf numFmtId="0" fontId="10" fillId="5" borderId="29" xfId="0" applyFont="1" applyFill="1" applyBorder="1" applyAlignment="1" applyProtection="1">
      <alignment horizontal="center"/>
    </xf>
    <xf numFmtId="0" fontId="10" fillId="5" borderId="30" xfId="0" applyFont="1" applyFill="1" applyBorder="1" applyAlignment="1" applyProtection="1">
      <alignment horizontal="center"/>
    </xf>
    <xf numFmtId="0" fontId="10" fillId="3" borderId="28" xfId="0" applyFont="1" applyFill="1" applyBorder="1" applyAlignment="1" applyProtection="1">
      <alignment horizontal="center"/>
    </xf>
    <xf numFmtId="0" fontId="10" fillId="3" borderId="29" xfId="0" applyFont="1" applyFill="1" applyBorder="1" applyAlignment="1" applyProtection="1">
      <alignment horizontal="center"/>
    </xf>
    <xf numFmtId="0" fontId="10" fillId="3" borderId="30" xfId="0" applyFont="1" applyFill="1" applyBorder="1" applyAlignment="1" applyProtection="1">
      <alignment horizontal="center"/>
    </xf>
    <xf numFmtId="49" fontId="1" fillId="0" borderId="26" xfId="0" applyNumberFormat="1" applyFont="1" applyBorder="1" applyAlignment="1">
      <alignment horizontal="left" vertical="center" wrapText="1"/>
    </xf>
    <xf numFmtId="49" fontId="1" fillId="0" borderId="24" xfId="0" applyNumberFormat="1" applyFont="1" applyBorder="1" applyAlignment="1">
      <alignment horizontal="left" vertical="center" wrapText="1"/>
    </xf>
    <xf numFmtId="49" fontId="2" fillId="0" borderId="26" xfId="0" applyNumberFormat="1" applyFont="1" applyFill="1" applyBorder="1" applyAlignment="1" applyProtection="1">
      <alignment horizontal="left" vertical="center" wrapText="1"/>
    </xf>
    <xf numFmtId="49" fontId="2" fillId="0" borderId="24" xfId="0" applyNumberFormat="1" applyFont="1" applyFill="1" applyBorder="1" applyAlignment="1" applyProtection="1">
      <alignment horizontal="left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8" fillId="5" borderId="5" xfId="0" applyFont="1" applyFill="1" applyBorder="1" applyAlignment="1" applyProtection="1">
      <alignment horizontal="center" vertical="center"/>
    </xf>
    <xf numFmtId="0" fontId="8" fillId="5" borderId="7" xfId="0" applyFont="1" applyFill="1" applyBorder="1" applyAlignment="1" applyProtection="1">
      <alignment horizontal="center" vertical="center"/>
    </xf>
    <xf numFmtId="0" fontId="8" fillId="3" borderId="5" xfId="0" applyFont="1" applyFill="1" applyBorder="1" applyAlignment="1" applyProtection="1">
      <alignment horizontal="center" vertical="center" wrapText="1"/>
    </xf>
    <xf numFmtId="0" fontId="8" fillId="3" borderId="7" xfId="0" applyFont="1" applyFill="1" applyBorder="1" applyAlignment="1" applyProtection="1">
      <alignment horizontal="center" vertical="center" wrapText="1"/>
    </xf>
    <xf numFmtId="0" fontId="5" fillId="2" borderId="38" xfId="0" applyFont="1" applyFill="1" applyBorder="1" applyAlignment="1" applyProtection="1">
      <alignment horizontal="center" vertical="center" wrapText="1"/>
    </xf>
    <xf numFmtId="0" fontId="5" fillId="2" borderId="39" xfId="0" applyFont="1" applyFill="1" applyBorder="1" applyAlignment="1" applyProtection="1">
      <alignment horizontal="center" vertical="center" wrapText="1"/>
    </xf>
    <xf numFmtId="49" fontId="1" fillId="0" borderId="26" xfId="0" applyNumberFormat="1" applyFont="1" applyFill="1" applyBorder="1" applyAlignment="1" applyProtection="1">
      <alignment horizontal="left" vertical="center" wrapText="1"/>
    </xf>
    <xf numFmtId="49" fontId="1" fillId="0" borderId="24" xfId="0" applyNumberFormat="1" applyFont="1" applyFill="1" applyBorder="1" applyAlignment="1" applyProtection="1">
      <alignment horizontal="left" vertical="center" wrapText="1"/>
    </xf>
    <xf numFmtId="49" fontId="2" fillId="0" borderId="26" xfId="0" applyNumberFormat="1" applyFont="1" applyBorder="1" applyAlignment="1">
      <alignment horizontal="left" vertical="center" wrapText="1"/>
    </xf>
    <xf numFmtId="49" fontId="2" fillId="0" borderId="24" xfId="0" applyNumberFormat="1" applyFont="1" applyBorder="1" applyAlignment="1">
      <alignment horizontal="left" vertical="center" wrapText="1"/>
    </xf>
    <xf numFmtId="0" fontId="5" fillId="2" borderId="26" xfId="0" applyFont="1" applyFill="1" applyBorder="1" applyAlignment="1" applyProtection="1">
      <alignment horizontal="center" vertical="center" wrapText="1"/>
    </xf>
    <xf numFmtId="0" fontId="5" fillId="2" borderId="24" xfId="0" applyFont="1" applyFill="1" applyBorder="1" applyAlignment="1" applyProtection="1">
      <alignment horizontal="center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49" fontId="1" fillId="0" borderId="40" xfId="0" applyNumberFormat="1" applyFont="1" applyBorder="1" applyAlignment="1">
      <alignment horizontal="left" vertical="center" wrapText="1"/>
    </xf>
    <xf numFmtId="49" fontId="1" fillId="0" borderId="41" xfId="0" applyNumberFormat="1" applyFont="1" applyBorder="1" applyAlignment="1">
      <alignment horizontal="left" vertical="center" wrapText="1"/>
    </xf>
    <xf numFmtId="49" fontId="2" fillId="0" borderId="26" xfId="0" applyNumberFormat="1" applyFont="1" applyFill="1" applyBorder="1" applyAlignment="1">
      <alignment horizontal="left" vertical="center" wrapText="1"/>
    </xf>
    <xf numFmtId="49" fontId="2" fillId="0" borderId="24" xfId="0" applyNumberFormat="1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2" fillId="0" borderId="26" xfId="0" applyNumberFormat="1" applyFont="1" applyFill="1" applyBorder="1" applyAlignment="1">
      <alignment horizontal="left" vertical="center" wrapText="1"/>
    </xf>
    <xf numFmtId="0" fontId="2" fillId="0" borderId="24" xfId="0" applyNumberFormat="1" applyFont="1" applyFill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49" fontId="1" fillId="0" borderId="26" xfId="0" applyNumberFormat="1" applyFont="1" applyFill="1" applyBorder="1" applyAlignment="1">
      <alignment horizontal="left" vertical="center" wrapText="1"/>
    </xf>
    <xf numFmtId="49" fontId="1" fillId="0" borderId="24" xfId="0" applyNumberFormat="1" applyFont="1" applyFill="1" applyBorder="1" applyAlignment="1">
      <alignment horizontal="left" vertical="center" wrapText="1"/>
    </xf>
    <xf numFmtId="49" fontId="1" fillId="0" borderId="27" xfId="0" applyNumberFormat="1" applyFont="1" applyBorder="1" applyAlignment="1">
      <alignment horizontal="left" vertical="center" wrapText="1"/>
    </xf>
    <xf numFmtId="49" fontId="1" fillId="0" borderId="25" xfId="0" applyNumberFormat="1" applyFont="1" applyBorder="1" applyAlignment="1">
      <alignment horizontal="left" vertical="center" wrapText="1"/>
    </xf>
    <xf numFmtId="0" fontId="12" fillId="0" borderId="31" xfId="0" applyFont="1" applyBorder="1" applyAlignment="1" applyProtection="1">
      <alignment horizontal="left" vertical="center" wrapText="1"/>
      <protection locked="0" hidden="1"/>
    </xf>
    <xf numFmtId="0" fontId="12" fillId="0" borderId="34" xfId="0" applyFont="1" applyBorder="1" applyAlignment="1" applyProtection="1">
      <alignment horizontal="left" vertical="center" wrapText="1"/>
      <protection locked="0" hidden="1"/>
    </xf>
    <xf numFmtId="0" fontId="13" fillId="3" borderId="28" xfId="0" applyFont="1" applyFill="1" applyBorder="1" applyAlignment="1" applyProtection="1">
      <alignment horizontal="left" vertical="center" wrapText="1"/>
      <protection locked="0" hidden="1"/>
    </xf>
    <xf numFmtId="0" fontId="13" fillId="3" borderId="30" xfId="0" applyFont="1" applyFill="1" applyBorder="1" applyAlignment="1" applyProtection="1">
      <alignment horizontal="left" vertical="center" wrapText="1"/>
      <protection locked="0" hidden="1"/>
    </xf>
    <xf numFmtId="0" fontId="12" fillId="0" borderId="44" xfId="0" applyFont="1" applyBorder="1" applyAlignment="1" applyProtection="1">
      <alignment horizontal="left" vertical="center" wrapText="1"/>
      <protection locked="0" hidden="1"/>
    </xf>
    <xf numFmtId="0" fontId="12" fillId="0" borderId="45" xfId="0" applyFont="1" applyBorder="1" applyAlignment="1" applyProtection="1">
      <alignment horizontal="left" vertical="center" wrapText="1"/>
      <protection locked="0" hidden="1"/>
    </xf>
    <xf numFmtId="0" fontId="12" fillId="0" borderId="49" xfId="0" applyFont="1" applyBorder="1" applyAlignment="1" applyProtection="1">
      <alignment horizontal="left" vertical="center" wrapText="1"/>
      <protection locked="0" hidden="1"/>
    </xf>
    <xf numFmtId="0" fontId="12" fillId="0" borderId="36" xfId="0" applyFont="1" applyBorder="1" applyAlignment="1" applyProtection="1">
      <alignment horizontal="left" vertical="center" wrapText="1"/>
      <protection locked="0" hidden="1"/>
    </xf>
    <xf numFmtId="0" fontId="13" fillId="5" borderId="28" xfId="0" applyFont="1" applyFill="1" applyBorder="1" applyAlignment="1" applyProtection="1">
      <alignment horizontal="left" vertical="center" wrapText="1"/>
      <protection locked="0" hidden="1"/>
    </xf>
    <xf numFmtId="0" fontId="13" fillId="5" borderId="30" xfId="0" applyFont="1" applyFill="1" applyBorder="1" applyAlignment="1" applyProtection="1">
      <alignment horizontal="left" vertical="center" wrapText="1"/>
      <protection locked="0" hidden="1"/>
    </xf>
    <xf numFmtId="0" fontId="12" fillId="2" borderId="44" xfId="0" applyFont="1" applyFill="1" applyBorder="1" applyAlignment="1" applyProtection="1">
      <alignment horizontal="center" vertical="center" wrapText="1"/>
      <protection locked="0" hidden="1"/>
    </xf>
    <xf numFmtId="0" fontId="12" fillId="2" borderId="45" xfId="0" applyFont="1" applyFill="1" applyBorder="1" applyAlignment="1" applyProtection="1">
      <alignment horizontal="center" vertical="center" wrapText="1"/>
      <protection locked="0" hidden="1"/>
    </xf>
    <xf numFmtId="0" fontId="12" fillId="2" borderId="46" xfId="0" applyFont="1" applyFill="1" applyBorder="1" applyAlignment="1" applyProtection="1">
      <alignment horizontal="center" vertical="center" wrapText="1"/>
      <protection locked="0" hidden="1"/>
    </xf>
    <xf numFmtId="0" fontId="12" fillId="0" borderId="42" xfId="0" applyFont="1" applyBorder="1" applyAlignment="1" applyProtection="1">
      <alignment horizontal="center" vertical="center" wrapText="1"/>
      <protection locked="0" hidden="1"/>
    </xf>
    <xf numFmtId="0" fontId="12" fillId="0" borderId="43" xfId="0" applyFont="1" applyBorder="1" applyAlignment="1" applyProtection="1">
      <alignment horizontal="center" vertical="center" wrapText="1"/>
      <protection locked="0" hidden="1"/>
    </xf>
    <xf numFmtId="0" fontId="12" fillId="0" borderId="47" xfId="0" applyFont="1" applyBorder="1" applyAlignment="1" applyProtection="1">
      <alignment horizontal="center" vertical="center" wrapText="1"/>
      <protection locked="0" hidden="1"/>
    </xf>
    <xf numFmtId="0" fontId="12" fillId="0" borderId="48" xfId="0" applyFont="1" applyBorder="1" applyAlignment="1" applyProtection="1">
      <alignment horizontal="center" vertical="center" wrapText="1"/>
      <protection locked="0"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colors>
    <mruColors>
      <color rgb="FFECECEC"/>
      <color rgb="FFF7DB0D"/>
    </mruColors>
  </colors>
  <extLst>
    <ext xmlns:x14="http://schemas.microsoft.com/office/spreadsheetml/2009/9/main" uri="{EB79DEF2-80B8-43e5-95BD-54CBDDF9020C}">
      <x14:slicerStyles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/Downloads/Forma%20sbora%20kontekstnykh%20dannykh%20ob%20OO%20i%20uchastnikakh%20VPR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служ"/>
      <sheetName val="Анкета ОО"/>
      <sheetName val="otchet"/>
    </sheetNames>
    <sheetDataSet>
      <sheetData sheetId="0"/>
      <sheetData sheetId="1"/>
      <sheetData sheetId="2">
        <row r="3">
          <cell r="AG3">
            <v>1</v>
          </cell>
        </row>
        <row r="4">
          <cell r="AG4">
            <v>2</v>
          </cell>
        </row>
        <row r="5">
          <cell r="AG5">
            <v>3</v>
          </cell>
        </row>
        <row r="6">
          <cell r="AG6">
            <v>4</v>
          </cell>
        </row>
        <row r="7">
          <cell r="AG7">
            <v>5</v>
          </cell>
        </row>
        <row r="8">
          <cell r="AG8">
            <v>6</v>
          </cell>
        </row>
        <row r="9">
          <cell r="AG9">
            <v>7</v>
          </cell>
        </row>
        <row r="10">
          <cell r="AG10">
            <v>8</v>
          </cell>
        </row>
        <row r="11">
          <cell r="AG11">
            <v>9</v>
          </cell>
        </row>
        <row r="12">
          <cell r="AG12">
            <v>10</v>
          </cell>
        </row>
        <row r="13">
          <cell r="AG13">
            <v>11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3"/>
  <sheetViews>
    <sheetView tabSelected="1" topLeftCell="A190" zoomScale="50" zoomScaleNormal="50" zoomScalePageLayoutView="27" workbookViewId="0">
      <selection activeCell="A9" sqref="A9:B9"/>
    </sheetView>
  </sheetViews>
  <sheetFormatPr defaultColWidth="8.7109375" defaultRowHeight="15.75" x14ac:dyDescent="0.25"/>
  <cols>
    <col min="1" max="1" width="20.7109375" style="1" customWidth="1"/>
    <col min="2" max="2" width="130.7109375" style="2" customWidth="1"/>
    <col min="3" max="5" width="31.7109375" style="76" customWidth="1"/>
    <col min="6" max="6" width="31.7109375" style="3" customWidth="1"/>
    <col min="7" max="9" width="31.7109375" style="8" customWidth="1"/>
    <col min="10" max="10" width="31.7109375" style="3" customWidth="1"/>
    <col min="11" max="16384" width="8.7109375" style="1"/>
  </cols>
  <sheetData>
    <row r="1" spans="1:11" ht="30" customHeight="1" x14ac:dyDescent="0.25">
      <c r="A1" s="52" t="s">
        <v>195</v>
      </c>
      <c r="B1" s="78" t="s">
        <v>214</v>
      </c>
      <c r="C1" s="66"/>
      <c r="D1" s="66"/>
      <c r="E1" s="66"/>
      <c r="F1" s="50"/>
      <c r="G1" s="38"/>
      <c r="H1" s="50"/>
      <c r="I1" s="50"/>
      <c r="J1" s="50"/>
    </row>
    <row r="2" spans="1:11" ht="30" customHeight="1" x14ac:dyDescent="0.25">
      <c r="A2" s="52" t="s">
        <v>196</v>
      </c>
      <c r="B2" s="78" t="s">
        <v>215</v>
      </c>
      <c r="C2" s="66"/>
      <c r="D2" s="66"/>
      <c r="E2" s="66"/>
      <c r="F2" s="50"/>
      <c r="G2" s="38"/>
      <c r="H2" s="50"/>
      <c r="I2" s="50"/>
      <c r="J2" s="50"/>
    </row>
    <row r="3" spans="1:11" s="4" customFormat="1" ht="30" customHeight="1" thickBot="1" x14ac:dyDescent="0.3">
      <c r="A3" s="65" t="s">
        <v>197</v>
      </c>
      <c r="B3" s="79" t="s">
        <v>216</v>
      </c>
      <c r="C3" s="67"/>
      <c r="D3" s="67"/>
      <c r="E3" s="67"/>
      <c r="F3" s="51"/>
      <c r="G3" s="38"/>
      <c r="H3" s="51"/>
      <c r="I3" s="51"/>
      <c r="J3" s="51"/>
    </row>
    <row r="4" spans="1:11" ht="30" customHeight="1" thickBot="1" x14ac:dyDescent="0.3">
      <c r="A4" s="137" t="s">
        <v>0</v>
      </c>
      <c r="B4" s="138"/>
      <c r="C4" s="121" t="s">
        <v>200</v>
      </c>
      <c r="D4" s="122"/>
      <c r="E4" s="123"/>
      <c r="F4" s="53" t="s">
        <v>4</v>
      </c>
      <c r="G4" s="124" t="s">
        <v>198</v>
      </c>
      <c r="H4" s="125"/>
      <c r="I4" s="126"/>
      <c r="J4" s="39" t="s">
        <v>199</v>
      </c>
    </row>
    <row r="5" spans="1:11" ht="40.35" customHeight="1" thickBot="1" x14ac:dyDescent="0.3">
      <c r="A5" s="139" t="s">
        <v>2</v>
      </c>
      <c r="B5" s="140"/>
      <c r="C5" s="80"/>
      <c r="D5" s="68"/>
      <c r="E5" s="68"/>
      <c r="F5" s="54">
        <f>F6+F59+F96+F162</f>
        <v>480</v>
      </c>
      <c r="G5" s="127"/>
      <c r="H5" s="128"/>
      <c r="I5" s="129"/>
      <c r="J5" s="25">
        <f>J6+J59+J96+J162</f>
        <v>182</v>
      </c>
    </row>
    <row r="6" spans="1:11" ht="40.35" customHeight="1" thickBot="1" x14ac:dyDescent="0.3">
      <c r="A6" s="141" t="s">
        <v>3</v>
      </c>
      <c r="B6" s="142"/>
      <c r="C6" s="81"/>
      <c r="D6" s="69"/>
      <c r="E6" s="69"/>
      <c r="F6" s="55">
        <f>F7+F15+F24+F26+F35+F44+F48+F55+F57</f>
        <v>149</v>
      </c>
      <c r="G6" s="130"/>
      <c r="H6" s="131"/>
      <c r="I6" s="132"/>
      <c r="J6" s="23">
        <f>J7+J15+J24+J26+J35+J44+J48+J55+J57</f>
        <v>53</v>
      </c>
    </row>
    <row r="7" spans="1:11" ht="70.349999999999994" customHeight="1" x14ac:dyDescent="0.25">
      <c r="A7" s="143" t="s">
        <v>5</v>
      </c>
      <c r="B7" s="144"/>
      <c r="C7" s="82" t="s">
        <v>13</v>
      </c>
      <c r="D7" s="71" t="s">
        <v>14</v>
      </c>
      <c r="E7" s="83" t="s">
        <v>22</v>
      </c>
      <c r="F7" s="56">
        <f>SUM(F9:F14)</f>
        <v>27</v>
      </c>
      <c r="G7" s="15" t="s">
        <v>13</v>
      </c>
      <c r="H7" s="9" t="s">
        <v>14</v>
      </c>
      <c r="I7" s="10" t="s">
        <v>22</v>
      </c>
      <c r="J7" s="22">
        <f>SUM(J9:J14)</f>
        <v>0</v>
      </c>
    </row>
    <row r="8" spans="1:11" ht="40.35" customHeight="1" x14ac:dyDescent="0.25">
      <c r="A8" s="145" t="s">
        <v>119</v>
      </c>
      <c r="B8" s="146"/>
      <c r="C8" s="84" t="s">
        <v>36</v>
      </c>
      <c r="D8" s="73" t="s">
        <v>36</v>
      </c>
      <c r="E8" s="85" t="s">
        <v>36</v>
      </c>
      <c r="F8" s="57" t="s">
        <v>36</v>
      </c>
      <c r="G8" s="16" t="s">
        <v>36</v>
      </c>
      <c r="H8" s="6" t="s">
        <v>36</v>
      </c>
      <c r="I8" s="11" t="s">
        <v>36</v>
      </c>
      <c r="J8" s="40" t="s">
        <v>36</v>
      </c>
    </row>
    <row r="9" spans="1:11" ht="40.35" customHeight="1" x14ac:dyDescent="0.25">
      <c r="A9" s="133" t="s">
        <v>114</v>
      </c>
      <c r="B9" s="134"/>
      <c r="C9" s="84" t="s">
        <v>201</v>
      </c>
      <c r="D9" s="72" t="s">
        <v>201</v>
      </c>
      <c r="E9" s="86" t="s">
        <v>201</v>
      </c>
      <c r="F9" s="57">
        <v>6</v>
      </c>
      <c r="G9" s="16">
        <v>0</v>
      </c>
      <c r="H9" s="16">
        <v>0</v>
      </c>
      <c r="I9" s="16">
        <v>0</v>
      </c>
      <c r="J9" s="40">
        <v>0</v>
      </c>
      <c r="K9" s="1" t="s">
        <v>217</v>
      </c>
    </row>
    <row r="10" spans="1:11" ht="40.35" customHeight="1" x14ac:dyDescent="0.25">
      <c r="A10" s="133" t="s">
        <v>115</v>
      </c>
      <c r="B10" s="134"/>
      <c r="C10" s="84" t="s">
        <v>201</v>
      </c>
      <c r="D10" s="72" t="s">
        <v>201</v>
      </c>
      <c r="E10" s="86" t="s">
        <v>201</v>
      </c>
      <c r="F10" s="57">
        <v>6</v>
      </c>
      <c r="G10" s="16">
        <v>0</v>
      </c>
      <c r="H10" s="16">
        <v>0</v>
      </c>
      <c r="I10" s="16">
        <v>0</v>
      </c>
      <c r="J10" s="40">
        <v>0</v>
      </c>
      <c r="K10" s="1" t="s">
        <v>217</v>
      </c>
    </row>
    <row r="11" spans="1:11" ht="40.35" customHeight="1" x14ac:dyDescent="0.25">
      <c r="A11" s="133" t="s">
        <v>116</v>
      </c>
      <c r="B11" s="134"/>
      <c r="C11" s="84" t="s">
        <v>201</v>
      </c>
      <c r="D11" s="72" t="s">
        <v>201</v>
      </c>
      <c r="E11" s="86" t="s">
        <v>201</v>
      </c>
      <c r="F11" s="57">
        <v>6</v>
      </c>
      <c r="G11" s="16">
        <v>0</v>
      </c>
      <c r="H11" s="16">
        <v>0</v>
      </c>
      <c r="I11" s="16">
        <v>0</v>
      </c>
      <c r="J11" s="40">
        <v>0</v>
      </c>
      <c r="K11" s="1" t="s">
        <v>217</v>
      </c>
    </row>
    <row r="12" spans="1:11" ht="40.35" customHeight="1" x14ac:dyDescent="0.25">
      <c r="A12" s="135" t="s">
        <v>37</v>
      </c>
      <c r="B12" s="136"/>
      <c r="C12" s="84" t="s">
        <v>202</v>
      </c>
      <c r="D12" s="73" t="s">
        <v>202</v>
      </c>
      <c r="E12" s="85" t="s">
        <v>202</v>
      </c>
      <c r="F12" s="57">
        <v>3</v>
      </c>
      <c r="G12" s="16">
        <v>0</v>
      </c>
      <c r="H12" s="6">
        <v>0</v>
      </c>
      <c r="I12" s="11">
        <v>0</v>
      </c>
      <c r="J12" s="40">
        <v>0</v>
      </c>
      <c r="K12" s="1" t="s">
        <v>217</v>
      </c>
    </row>
    <row r="13" spans="1:11" ht="40.35" customHeight="1" x14ac:dyDescent="0.25">
      <c r="A13" s="135" t="s">
        <v>38</v>
      </c>
      <c r="B13" s="136"/>
      <c r="C13" s="84">
        <v>1</v>
      </c>
      <c r="D13" s="73">
        <v>1</v>
      </c>
      <c r="E13" s="85">
        <v>1</v>
      </c>
      <c r="F13" s="57">
        <v>3</v>
      </c>
      <c r="G13" s="16">
        <v>0</v>
      </c>
      <c r="H13" s="6">
        <v>0</v>
      </c>
      <c r="I13" s="11">
        <v>0</v>
      </c>
      <c r="J13" s="40">
        <v>0</v>
      </c>
      <c r="K13" s="1" t="s">
        <v>217</v>
      </c>
    </row>
    <row r="14" spans="1:11" ht="40.35" customHeight="1" x14ac:dyDescent="0.25">
      <c r="A14" s="135" t="s">
        <v>122</v>
      </c>
      <c r="B14" s="136"/>
      <c r="C14" s="84">
        <v>1</v>
      </c>
      <c r="D14" s="73">
        <v>1</v>
      </c>
      <c r="E14" s="85">
        <v>1</v>
      </c>
      <c r="F14" s="57">
        <v>3</v>
      </c>
      <c r="G14" s="16">
        <v>0</v>
      </c>
      <c r="H14" s="6">
        <v>0</v>
      </c>
      <c r="I14" s="11">
        <v>0</v>
      </c>
      <c r="J14" s="40">
        <v>0</v>
      </c>
      <c r="K14" s="1" t="s">
        <v>217</v>
      </c>
    </row>
    <row r="15" spans="1:11" ht="70.349999999999994" customHeight="1" x14ac:dyDescent="0.25">
      <c r="A15" s="149" t="s">
        <v>16</v>
      </c>
      <c r="B15" s="150"/>
      <c r="C15" s="87" t="s">
        <v>189</v>
      </c>
      <c r="D15" s="36" t="s">
        <v>23</v>
      </c>
      <c r="E15" s="88" t="s">
        <v>15</v>
      </c>
      <c r="F15" s="58">
        <f>SUM(F17:F23)</f>
        <v>20</v>
      </c>
      <c r="G15" s="17" t="s">
        <v>189</v>
      </c>
      <c r="H15" s="5" t="s">
        <v>23</v>
      </c>
      <c r="I15" s="12" t="s">
        <v>15</v>
      </c>
      <c r="J15" s="14">
        <f>SUM(J17:J23)</f>
        <v>0</v>
      </c>
    </row>
    <row r="16" spans="1:11" ht="40.35" customHeight="1" x14ac:dyDescent="0.25">
      <c r="A16" s="135" t="s">
        <v>39</v>
      </c>
      <c r="B16" s="136"/>
      <c r="C16" s="89" t="s">
        <v>36</v>
      </c>
      <c r="D16" s="33" t="s">
        <v>36</v>
      </c>
      <c r="E16" s="90" t="s">
        <v>36</v>
      </c>
      <c r="F16" s="57" t="s">
        <v>36</v>
      </c>
      <c r="G16" s="18" t="s">
        <v>36</v>
      </c>
      <c r="H16" s="7" t="s">
        <v>36</v>
      </c>
      <c r="I16" s="13" t="s">
        <v>36</v>
      </c>
      <c r="J16" s="40" t="s">
        <v>36</v>
      </c>
    </row>
    <row r="17" spans="1:11" ht="51" customHeight="1" x14ac:dyDescent="0.25">
      <c r="A17" s="147" t="s">
        <v>123</v>
      </c>
      <c r="B17" s="148"/>
      <c r="C17" s="89" t="s">
        <v>203</v>
      </c>
      <c r="D17" s="31" t="s">
        <v>203</v>
      </c>
      <c r="E17" s="91" t="s">
        <v>204</v>
      </c>
      <c r="F17" s="59">
        <v>4</v>
      </c>
      <c r="G17" s="31">
        <v>0</v>
      </c>
      <c r="H17" s="31">
        <v>0</v>
      </c>
      <c r="I17" s="32">
        <v>0</v>
      </c>
      <c r="J17" s="41">
        <v>0</v>
      </c>
      <c r="K17" s="1" t="s">
        <v>217</v>
      </c>
    </row>
    <row r="18" spans="1:11" ht="51" customHeight="1" x14ac:dyDescent="0.25">
      <c r="A18" s="147" t="s">
        <v>124</v>
      </c>
      <c r="B18" s="148"/>
      <c r="C18" s="89" t="s">
        <v>203</v>
      </c>
      <c r="D18" s="31" t="s">
        <v>203</v>
      </c>
      <c r="E18" s="91" t="s">
        <v>204</v>
      </c>
      <c r="F18" s="60">
        <v>4</v>
      </c>
      <c r="G18" s="31">
        <v>0</v>
      </c>
      <c r="H18" s="31">
        <v>0</v>
      </c>
      <c r="I18" s="32">
        <v>0</v>
      </c>
      <c r="J18" s="42">
        <v>0</v>
      </c>
      <c r="K18" s="1" t="s">
        <v>217</v>
      </c>
    </row>
    <row r="19" spans="1:11" ht="51" customHeight="1" x14ac:dyDescent="0.25">
      <c r="A19" s="147" t="s">
        <v>125</v>
      </c>
      <c r="B19" s="148"/>
      <c r="C19" s="89" t="s">
        <v>203</v>
      </c>
      <c r="D19" s="31" t="s">
        <v>203</v>
      </c>
      <c r="E19" s="91" t="s">
        <v>204</v>
      </c>
      <c r="F19" s="60">
        <v>4</v>
      </c>
      <c r="G19" s="31">
        <v>0</v>
      </c>
      <c r="H19" s="31">
        <v>0</v>
      </c>
      <c r="I19" s="32">
        <v>0</v>
      </c>
      <c r="J19" s="42">
        <v>0</v>
      </c>
      <c r="K19" s="1" t="s">
        <v>217</v>
      </c>
    </row>
    <row r="20" spans="1:11" ht="40.35" customHeight="1" x14ac:dyDescent="0.25">
      <c r="A20" s="147" t="s">
        <v>117</v>
      </c>
      <c r="B20" s="148"/>
      <c r="C20" s="89" t="s">
        <v>202</v>
      </c>
      <c r="D20" s="33" t="s">
        <v>202</v>
      </c>
      <c r="E20" s="90" t="s">
        <v>205</v>
      </c>
      <c r="F20" s="60">
        <v>2</v>
      </c>
      <c r="G20" s="31">
        <v>0</v>
      </c>
      <c r="H20" s="33">
        <v>0</v>
      </c>
      <c r="I20" s="34">
        <v>0</v>
      </c>
      <c r="J20" s="42">
        <v>0</v>
      </c>
      <c r="K20" s="1" t="s">
        <v>217</v>
      </c>
    </row>
    <row r="21" spans="1:11" ht="40.35" customHeight="1" x14ac:dyDescent="0.25">
      <c r="A21" s="135" t="s">
        <v>37</v>
      </c>
      <c r="B21" s="136"/>
      <c r="C21" s="89" t="s">
        <v>202</v>
      </c>
      <c r="D21" s="33" t="s">
        <v>202</v>
      </c>
      <c r="E21" s="90" t="s">
        <v>205</v>
      </c>
      <c r="F21" s="60">
        <v>2</v>
      </c>
      <c r="G21" s="18">
        <v>0</v>
      </c>
      <c r="H21" s="7">
        <v>0</v>
      </c>
      <c r="I21" s="13">
        <v>0</v>
      </c>
      <c r="J21" s="42">
        <v>0</v>
      </c>
      <c r="K21" s="1" t="s">
        <v>217</v>
      </c>
    </row>
    <row r="22" spans="1:11" ht="40.35" customHeight="1" x14ac:dyDescent="0.25">
      <c r="A22" s="135" t="s">
        <v>38</v>
      </c>
      <c r="B22" s="136"/>
      <c r="C22" s="89" t="s">
        <v>202</v>
      </c>
      <c r="D22" s="33" t="s">
        <v>202</v>
      </c>
      <c r="E22" s="90" t="s">
        <v>205</v>
      </c>
      <c r="F22" s="60">
        <v>2</v>
      </c>
      <c r="G22" s="18">
        <v>0</v>
      </c>
      <c r="H22" s="7">
        <v>0</v>
      </c>
      <c r="I22" s="13">
        <v>0</v>
      </c>
      <c r="J22" s="42">
        <v>0</v>
      </c>
      <c r="K22" s="1" t="s">
        <v>217</v>
      </c>
    </row>
    <row r="23" spans="1:11" ht="40.35" customHeight="1" x14ac:dyDescent="0.25">
      <c r="A23" s="147" t="s">
        <v>122</v>
      </c>
      <c r="B23" s="148"/>
      <c r="C23" s="89" t="s">
        <v>202</v>
      </c>
      <c r="D23" s="33" t="s">
        <v>202</v>
      </c>
      <c r="E23" s="90" t="s">
        <v>205</v>
      </c>
      <c r="F23" s="60">
        <v>2</v>
      </c>
      <c r="G23" s="18">
        <v>0</v>
      </c>
      <c r="H23" s="7">
        <v>0</v>
      </c>
      <c r="I23" s="13">
        <v>0</v>
      </c>
      <c r="J23" s="42">
        <v>0</v>
      </c>
      <c r="K23" s="1" t="s">
        <v>217</v>
      </c>
    </row>
    <row r="24" spans="1:11" ht="70.349999999999994" customHeight="1" x14ac:dyDescent="0.25">
      <c r="A24" s="149" t="s">
        <v>31</v>
      </c>
      <c r="B24" s="150"/>
      <c r="C24" s="87" t="s">
        <v>17</v>
      </c>
      <c r="D24" s="36" t="s">
        <v>32</v>
      </c>
      <c r="E24" s="88" t="s">
        <v>30</v>
      </c>
      <c r="F24" s="58">
        <f>SUM(F25)</f>
        <v>3</v>
      </c>
      <c r="G24" s="17" t="s">
        <v>17</v>
      </c>
      <c r="H24" s="5" t="s">
        <v>32</v>
      </c>
      <c r="I24" s="12" t="s">
        <v>30</v>
      </c>
      <c r="J24" s="14">
        <f>SUM(J25)</f>
        <v>3</v>
      </c>
    </row>
    <row r="25" spans="1:11" ht="40.35" customHeight="1" x14ac:dyDescent="0.25">
      <c r="A25" s="135" t="s">
        <v>96</v>
      </c>
      <c r="B25" s="136"/>
      <c r="C25" s="89">
        <v>1</v>
      </c>
      <c r="D25" s="33">
        <v>1</v>
      </c>
      <c r="E25" s="90">
        <v>1</v>
      </c>
      <c r="F25" s="60">
        <v>3</v>
      </c>
      <c r="G25" s="18">
        <v>1</v>
      </c>
      <c r="H25" s="7">
        <v>1</v>
      </c>
      <c r="I25" s="13">
        <v>1</v>
      </c>
      <c r="J25" s="42">
        <v>3</v>
      </c>
      <c r="K25" s="1" t="s">
        <v>217</v>
      </c>
    </row>
    <row r="26" spans="1:11" ht="70.349999999999994" customHeight="1" x14ac:dyDescent="0.25">
      <c r="A26" s="149" t="s">
        <v>33</v>
      </c>
      <c r="B26" s="150"/>
      <c r="C26" s="87" t="s">
        <v>18</v>
      </c>
      <c r="D26" s="36" t="s">
        <v>19</v>
      </c>
      <c r="E26" s="88" t="s">
        <v>24</v>
      </c>
      <c r="F26" s="58">
        <f>SUM(F28:F34)</f>
        <v>30</v>
      </c>
      <c r="G26" s="17" t="s">
        <v>18</v>
      </c>
      <c r="H26" s="5" t="s">
        <v>19</v>
      </c>
      <c r="I26" s="12" t="s">
        <v>24</v>
      </c>
      <c r="J26" s="14">
        <f>SUM(J28:J34)</f>
        <v>27</v>
      </c>
    </row>
    <row r="27" spans="1:11" ht="40.35" customHeight="1" x14ac:dyDescent="0.25">
      <c r="A27" s="135" t="s">
        <v>40</v>
      </c>
      <c r="B27" s="136"/>
      <c r="C27" s="89" t="s">
        <v>36</v>
      </c>
      <c r="D27" s="33" t="s">
        <v>36</v>
      </c>
      <c r="E27" s="90" t="s">
        <v>36</v>
      </c>
      <c r="F27" s="57" t="s">
        <v>36</v>
      </c>
      <c r="G27" s="18" t="s">
        <v>36</v>
      </c>
      <c r="H27" s="7" t="s">
        <v>36</v>
      </c>
      <c r="I27" s="13" t="s">
        <v>36</v>
      </c>
      <c r="J27" s="40" t="s">
        <v>36</v>
      </c>
    </row>
    <row r="28" spans="1:11" ht="40.35" customHeight="1" x14ac:dyDescent="0.25">
      <c r="A28" s="147" t="s">
        <v>123</v>
      </c>
      <c r="B28" s="148"/>
      <c r="C28" s="89" t="s">
        <v>203</v>
      </c>
      <c r="D28" s="31" t="s">
        <v>203</v>
      </c>
      <c r="E28" s="92" t="s">
        <v>203</v>
      </c>
      <c r="F28" s="60">
        <v>6</v>
      </c>
      <c r="G28" s="31">
        <v>2</v>
      </c>
      <c r="H28" s="31">
        <v>2</v>
      </c>
      <c r="I28" s="31">
        <v>2</v>
      </c>
      <c r="J28" s="42">
        <v>6</v>
      </c>
      <c r="K28" s="1" t="s">
        <v>217</v>
      </c>
    </row>
    <row r="29" spans="1:11" ht="40.35" customHeight="1" x14ac:dyDescent="0.25">
      <c r="A29" s="147" t="s">
        <v>124</v>
      </c>
      <c r="B29" s="148"/>
      <c r="C29" s="89" t="s">
        <v>203</v>
      </c>
      <c r="D29" s="31" t="s">
        <v>203</v>
      </c>
      <c r="E29" s="92" t="s">
        <v>203</v>
      </c>
      <c r="F29" s="60">
        <v>6</v>
      </c>
      <c r="G29" s="31">
        <v>2</v>
      </c>
      <c r="H29" s="31">
        <v>2</v>
      </c>
      <c r="I29" s="31">
        <v>2</v>
      </c>
      <c r="J29" s="42">
        <v>6</v>
      </c>
      <c r="K29" s="1" t="s">
        <v>217</v>
      </c>
    </row>
    <row r="30" spans="1:11" ht="40.35" customHeight="1" x14ac:dyDescent="0.25">
      <c r="A30" s="147" t="s">
        <v>125</v>
      </c>
      <c r="B30" s="148"/>
      <c r="C30" s="89" t="s">
        <v>203</v>
      </c>
      <c r="D30" s="31" t="s">
        <v>203</v>
      </c>
      <c r="E30" s="92" t="s">
        <v>203</v>
      </c>
      <c r="F30" s="60">
        <v>6</v>
      </c>
      <c r="G30" s="31">
        <v>2</v>
      </c>
      <c r="H30" s="31">
        <v>2</v>
      </c>
      <c r="I30" s="31">
        <v>2</v>
      </c>
      <c r="J30" s="42">
        <v>6</v>
      </c>
      <c r="K30" s="1" t="s">
        <v>217</v>
      </c>
    </row>
    <row r="31" spans="1:11" ht="40.35" customHeight="1" x14ac:dyDescent="0.25">
      <c r="A31" s="147" t="s">
        <v>117</v>
      </c>
      <c r="B31" s="148"/>
      <c r="C31" s="89">
        <v>1</v>
      </c>
      <c r="D31" s="33">
        <v>1</v>
      </c>
      <c r="E31" s="90">
        <v>1</v>
      </c>
      <c r="F31" s="60">
        <v>3</v>
      </c>
      <c r="G31" s="18">
        <v>1</v>
      </c>
      <c r="H31" s="7">
        <v>1</v>
      </c>
      <c r="I31" s="13">
        <v>1</v>
      </c>
      <c r="J31" s="42">
        <v>3</v>
      </c>
      <c r="K31" s="1" t="s">
        <v>217</v>
      </c>
    </row>
    <row r="32" spans="1:11" ht="40.35" customHeight="1" x14ac:dyDescent="0.25">
      <c r="A32" s="135" t="s">
        <v>37</v>
      </c>
      <c r="B32" s="136"/>
      <c r="C32" s="89">
        <v>1</v>
      </c>
      <c r="D32" s="33">
        <v>1</v>
      </c>
      <c r="E32" s="90">
        <v>1</v>
      </c>
      <c r="F32" s="60">
        <v>3</v>
      </c>
      <c r="G32" s="18">
        <v>1</v>
      </c>
      <c r="H32" s="7">
        <v>1</v>
      </c>
      <c r="I32" s="13">
        <v>1</v>
      </c>
      <c r="J32" s="42">
        <v>3</v>
      </c>
      <c r="K32" s="1" t="s">
        <v>217</v>
      </c>
    </row>
    <row r="33" spans="1:11" ht="40.35" customHeight="1" x14ac:dyDescent="0.25">
      <c r="A33" s="135" t="s">
        <v>38</v>
      </c>
      <c r="B33" s="136"/>
      <c r="C33" s="89">
        <v>1</v>
      </c>
      <c r="D33" s="33">
        <v>1</v>
      </c>
      <c r="E33" s="90">
        <v>1</v>
      </c>
      <c r="F33" s="60">
        <v>3</v>
      </c>
      <c r="G33" s="18">
        <v>1</v>
      </c>
      <c r="H33" s="7">
        <v>1</v>
      </c>
      <c r="I33" s="13">
        <v>1</v>
      </c>
      <c r="J33" s="42">
        <v>3</v>
      </c>
      <c r="K33" s="1" t="s">
        <v>217</v>
      </c>
    </row>
    <row r="34" spans="1:11" ht="40.35" customHeight="1" x14ac:dyDescent="0.25">
      <c r="A34" s="147" t="s">
        <v>122</v>
      </c>
      <c r="B34" s="148"/>
      <c r="C34" s="89">
        <v>1</v>
      </c>
      <c r="D34" s="33">
        <v>1</v>
      </c>
      <c r="E34" s="90">
        <v>1</v>
      </c>
      <c r="F34" s="60">
        <v>3</v>
      </c>
      <c r="G34" s="18">
        <v>0</v>
      </c>
      <c r="H34" s="7">
        <v>0</v>
      </c>
      <c r="I34" s="13">
        <v>0</v>
      </c>
      <c r="J34" s="42">
        <v>0</v>
      </c>
      <c r="K34" s="1" t="s">
        <v>217</v>
      </c>
    </row>
    <row r="35" spans="1:11" ht="70.349999999999994" customHeight="1" x14ac:dyDescent="0.25">
      <c r="A35" s="149" t="s">
        <v>34</v>
      </c>
      <c r="B35" s="150"/>
      <c r="C35" s="87" t="s">
        <v>20</v>
      </c>
      <c r="D35" s="36" t="s">
        <v>21</v>
      </c>
      <c r="E35" s="88" t="s">
        <v>41</v>
      </c>
      <c r="F35" s="58">
        <f>SUM(F37:F43)</f>
        <v>30</v>
      </c>
      <c r="G35" s="17" t="s">
        <v>20</v>
      </c>
      <c r="H35" s="5" t="s">
        <v>21</v>
      </c>
      <c r="I35" s="12" t="s">
        <v>41</v>
      </c>
      <c r="J35" s="14">
        <f>SUM(J37:J43)</f>
        <v>2</v>
      </c>
    </row>
    <row r="36" spans="1:11" ht="40.35" customHeight="1" x14ac:dyDescent="0.25">
      <c r="A36" s="135" t="s">
        <v>10</v>
      </c>
      <c r="B36" s="136"/>
      <c r="C36" s="89" t="s">
        <v>36</v>
      </c>
      <c r="D36" s="33" t="s">
        <v>36</v>
      </c>
      <c r="E36" s="90" t="s">
        <v>36</v>
      </c>
      <c r="F36" s="57" t="s">
        <v>36</v>
      </c>
      <c r="G36" s="18" t="s">
        <v>36</v>
      </c>
      <c r="H36" s="7" t="s">
        <v>36</v>
      </c>
      <c r="I36" s="13" t="s">
        <v>36</v>
      </c>
      <c r="J36" s="40" t="s">
        <v>36</v>
      </c>
    </row>
    <row r="37" spans="1:11" ht="40.35" customHeight="1" x14ac:dyDescent="0.25">
      <c r="A37" s="147" t="s">
        <v>123</v>
      </c>
      <c r="B37" s="148"/>
      <c r="C37" s="89" t="s">
        <v>203</v>
      </c>
      <c r="D37" s="31" t="s">
        <v>203</v>
      </c>
      <c r="E37" s="92" t="s">
        <v>203</v>
      </c>
      <c r="F37" s="60">
        <v>6</v>
      </c>
      <c r="G37" s="31">
        <v>0</v>
      </c>
      <c r="H37" s="31">
        <v>0</v>
      </c>
      <c r="I37" s="31">
        <v>0</v>
      </c>
      <c r="J37" s="42">
        <v>0</v>
      </c>
      <c r="K37" s="1" t="s">
        <v>217</v>
      </c>
    </row>
    <row r="38" spans="1:11" ht="40.35" customHeight="1" x14ac:dyDescent="0.25">
      <c r="A38" s="147" t="s">
        <v>124</v>
      </c>
      <c r="B38" s="148"/>
      <c r="C38" s="89" t="s">
        <v>203</v>
      </c>
      <c r="D38" s="31" t="s">
        <v>203</v>
      </c>
      <c r="E38" s="92" t="s">
        <v>203</v>
      </c>
      <c r="F38" s="60">
        <v>6</v>
      </c>
      <c r="G38" s="31">
        <v>0</v>
      </c>
      <c r="H38" s="31">
        <v>0</v>
      </c>
      <c r="I38" s="31">
        <v>0</v>
      </c>
      <c r="J38" s="42">
        <v>0</v>
      </c>
      <c r="K38" s="1" t="s">
        <v>217</v>
      </c>
    </row>
    <row r="39" spans="1:11" ht="40.35" customHeight="1" x14ac:dyDescent="0.25">
      <c r="A39" s="147" t="s">
        <v>125</v>
      </c>
      <c r="B39" s="148"/>
      <c r="C39" s="89" t="s">
        <v>203</v>
      </c>
      <c r="D39" s="31" t="s">
        <v>203</v>
      </c>
      <c r="E39" s="92" t="s">
        <v>203</v>
      </c>
      <c r="F39" s="60">
        <v>6</v>
      </c>
      <c r="G39" s="31">
        <v>0</v>
      </c>
      <c r="H39" s="31">
        <v>0</v>
      </c>
      <c r="I39" s="31">
        <v>0</v>
      </c>
      <c r="J39" s="42">
        <v>0</v>
      </c>
      <c r="K39" s="1" t="s">
        <v>217</v>
      </c>
    </row>
    <row r="40" spans="1:11" ht="40.35" customHeight="1" x14ac:dyDescent="0.25">
      <c r="A40" s="147" t="s">
        <v>117</v>
      </c>
      <c r="B40" s="148"/>
      <c r="C40" s="89">
        <v>1</v>
      </c>
      <c r="D40" s="33">
        <v>1</v>
      </c>
      <c r="E40" s="90">
        <v>1</v>
      </c>
      <c r="F40" s="60">
        <v>3</v>
      </c>
      <c r="G40" s="18">
        <v>1</v>
      </c>
      <c r="H40" s="7">
        <v>1</v>
      </c>
      <c r="I40" s="13">
        <v>0</v>
      </c>
      <c r="J40" s="42">
        <v>2</v>
      </c>
      <c r="K40" s="1" t="s">
        <v>217</v>
      </c>
    </row>
    <row r="41" spans="1:11" ht="40.35" customHeight="1" x14ac:dyDescent="0.25">
      <c r="A41" s="135" t="s">
        <v>37</v>
      </c>
      <c r="B41" s="136"/>
      <c r="C41" s="89">
        <v>1</v>
      </c>
      <c r="D41" s="33">
        <v>1</v>
      </c>
      <c r="E41" s="90">
        <v>1</v>
      </c>
      <c r="F41" s="60">
        <v>3</v>
      </c>
      <c r="G41" s="18">
        <v>0</v>
      </c>
      <c r="H41" s="7">
        <v>0</v>
      </c>
      <c r="I41" s="13">
        <v>0</v>
      </c>
      <c r="J41" s="42">
        <v>0</v>
      </c>
      <c r="K41" s="1" t="s">
        <v>217</v>
      </c>
    </row>
    <row r="42" spans="1:11" ht="40.35" customHeight="1" x14ac:dyDescent="0.25">
      <c r="A42" s="135" t="s">
        <v>38</v>
      </c>
      <c r="B42" s="136"/>
      <c r="C42" s="89">
        <v>1</v>
      </c>
      <c r="D42" s="33">
        <v>1</v>
      </c>
      <c r="E42" s="90">
        <v>1</v>
      </c>
      <c r="F42" s="60">
        <v>3</v>
      </c>
      <c r="G42" s="18">
        <v>0</v>
      </c>
      <c r="H42" s="7">
        <v>0</v>
      </c>
      <c r="I42" s="13">
        <v>0</v>
      </c>
      <c r="J42" s="42">
        <v>0</v>
      </c>
      <c r="K42" s="1" t="s">
        <v>217</v>
      </c>
    </row>
    <row r="43" spans="1:11" ht="40.35" customHeight="1" x14ac:dyDescent="0.25">
      <c r="A43" s="147" t="s">
        <v>122</v>
      </c>
      <c r="B43" s="148"/>
      <c r="C43" s="89">
        <v>1</v>
      </c>
      <c r="D43" s="33">
        <v>1</v>
      </c>
      <c r="E43" s="90">
        <v>1</v>
      </c>
      <c r="F43" s="60">
        <v>3</v>
      </c>
      <c r="G43" s="18">
        <v>0</v>
      </c>
      <c r="H43" s="7">
        <v>0</v>
      </c>
      <c r="I43" s="13">
        <v>0</v>
      </c>
      <c r="J43" s="42">
        <v>0</v>
      </c>
      <c r="K43" s="1" t="s">
        <v>217</v>
      </c>
    </row>
    <row r="44" spans="1:11" ht="70.349999999999994" customHeight="1" x14ac:dyDescent="0.25">
      <c r="A44" s="149" t="s">
        <v>35</v>
      </c>
      <c r="B44" s="150"/>
      <c r="C44" s="87" t="s">
        <v>183</v>
      </c>
      <c r="D44" s="36" t="s">
        <v>184</v>
      </c>
      <c r="E44" s="88" t="s">
        <v>185</v>
      </c>
      <c r="F44" s="58">
        <f>SUM(F45:F47)</f>
        <v>9</v>
      </c>
      <c r="G44" s="35" t="s">
        <v>183</v>
      </c>
      <c r="H44" s="36" t="s">
        <v>184</v>
      </c>
      <c r="I44" s="37" t="s">
        <v>185</v>
      </c>
      <c r="J44" s="14">
        <f>SUM(J45:J47)</f>
        <v>0</v>
      </c>
    </row>
    <row r="45" spans="1:11" ht="40.35" customHeight="1" x14ac:dyDescent="0.25">
      <c r="A45" s="147" t="s">
        <v>121</v>
      </c>
      <c r="B45" s="148"/>
      <c r="C45" s="89">
        <v>1</v>
      </c>
      <c r="D45" s="33">
        <v>1</v>
      </c>
      <c r="E45" s="90">
        <v>1</v>
      </c>
      <c r="F45" s="60">
        <v>3</v>
      </c>
      <c r="G45" s="18">
        <v>0</v>
      </c>
      <c r="H45" s="7">
        <v>0</v>
      </c>
      <c r="I45" s="13">
        <v>0</v>
      </c>
      <c r="J45" s="42">
        <v>0</v>
      </c>
      <c r="K45" s="1" t="s">
        <v>217</v>
      </c>
    </row>
    <row r="46" spans="1:11" ht="40.35" customHeight="1" x14ac:dyDescent="0.25">
      <c r="A46" s="147" t="s">
        <v>133</v>
      </c>
      <c r="B46" s="148"/>
      <c r="C46" s="89">
        <v>1</v>
      </c>
      <c r="D46" s="33">
        <v>1</v>
      </c>
      <c r="E46" s="90">
        <v>1</v>
      </c>
      <c r="F46" s="60">
        <v>3</v>
      </c>
      <c r="G46" s="18">
        <v>0</v>
      </c>
      <c r="H46" s="7">
        <v>0</v>
      </c>
      <c r="I46" s="13">
        <v>0</v>
      </c>
      <c r="J46" s="42">
        <v>0</v>
      </c>
      <c r="K46" s="1" t="s">
        <v>217</v>
      </c>
    </row>
    <row r="47" spans="1:11" ht="40.35" customHeight="1" x14ac:dyDescent="0.25">
      <c r="A47" s="147" t="s">
        <v>134</v>
      </c>
      <c r="B47" s="148"/>
      <c r="C47" s="89">
        <v>1</v>
      </c>
      <c r="D47" s="33">
        <v>1</v>
      </c>
      <c r="E47" s="90">
        <v>1</v>
      </c>
      <c r="F47" s="60">
        <v>3</v>
      </c>
      <c r="G47" s="18">
        <v>0</v>
      </c>
      <c r="H47" s="7">
        <v>0</v>
      </c>
      <c r="I47" s="13">
        <v>0</v>
      </c>
      <c r="J47" s="42">
        <v>0</v>
      </c>
      <c r="K47" s="1" t="s">
        <v>217</v>
      </c>
    </row>
    <row r="48" spans="1:11" ht="70.349999999999994" customHeight="1" x14ac:dyDescent="0.25">
      <c r="A48" s="149" t="s">
        <v>102</v>
      </c>
      <c r="B48" s="150"/>
      <c r="C48" s="87" t="s">
        <v>25</v>
      </c>
      <c r="D48" s="36" t="s">
        <v>26</v>
      </c>
      <c r="E48" s="88" t="s">
        <v>27</v>
      </c>
      <c r="F48" s="58">
        <f>SUM(F49:F54)</f>
        <v>24</v>
      </c>
      <c r="G48" s="17" t="s">
        <v>25</v>
      </c>
      <c r="H48" s="5" t="s">
        <v>26</v>
      </c>
      <c r="I48" s="12" t="s">
        <v>27</v>
      </c>
      <c r="J48" s="14">
        <f>SUM(J49:J54)</f>
        <v>15</v>
      </c>
    </row>
    <row r="49" spans="1:11" ht="40.35" customHeight="1" x14ac:dyDescent="0.25">
      <c r="A49" s="135" t="s">
        <v>42</v>
      </c>
      <c r="B49" s="136"/>
      <c r="C49" s="89">
        <v>1</v>
      </c>
      <c r="D49" s="33">
        <v>1</v>
      </c>
      <c r="E49" s="90">
        <v>1</v>
      </c>
      <c r="F49" s="60">
        <v>3</v>
      </c>
      <c r="G49" s="18">
        <v>1</v>
      </c>
      <c r="H49" s="7">
        <v>1</v>
      </c>
      <c r="I49" s="13">
        <v>1</v>
      </c>
      <c r="J49" s="42">
        <v>3</v>
      </c>
      <c r="K49" s="1" t="s">
        <v>217</v>
      </c>
    </row>
    <row r="50" spans="1:11" ht="40.35" customHeight="1" x14ac:dyDescent="0.25">
      <c r="A50" s="135" t="s">
        <v>109</v>
      </c>
      <c r="B50" s="136"/>
      <c r="C50" s="89">
        <v>1</v>
      </c>
      <c r="D50" s="33">
        <v>1</v>
      </c>
      <c r="E50" s="90">
        <v>1</v>
      </c>
      <c r="F50" s="60">
        <v>3</v>
      </c>
      <c r="G50" s="18">
        <v>1</v>
      </c>
      <c r="H50" s="7">
        <v>1</v>
      </c>
      <c r="I50" s="13">
        <v>1</v>
      </c>
      <c r="J50" s="42">
        <v>3</v>
      </c>
      <c r="K50" s="1" t="s">
        <v>217</v>
      </c>
    </row>
    <row r="51" spans="1:11" ht="40.35" customHeight="1" x14ac:dyDescent="0.25">
      <c r="A51" s="147" t="s">
        <v>118</v>
      </c>
      <c r="B51" s="148"/>
      <c r="C51" s="89">
        <v>1</v>
      </c>
      <c r="D51" s="33">
        <v>1</v>
      </c>
      <c r="E51" s="90">
        <v>1</v>
      </c>
      <c r="F51" s="60">
        <v>3</v>
      </c>
      <c r="G51" s="18">
        <v>0</v>
      </c>
      <c r="H51" s="7">
        <v>0</v>
      </c>
      <c r="I51" s="13">
        <v>0</v>
      </c>
      <c r="J51" s="42">
        <v>0</v>
      </c>
      <c r="K51" s="1" t="s">
        <v>217</v>
      </c>
    </row>
    <row r="52" spans="1:11" ht="40.35" customHeight="1" x14ac:dyDescent="0.25">
      <c r="A52" s="135" t="s">
        <v>8</v>
      </c>
      <c r="B52" s="136"/>
      <c r="C52" s="89">
        <v>1</v>
      </c>
      <c r="D52" s="33">
        <v>1</v>
      </c>
      <c r="E52" s="90">
        <v>1</v>
      </c>
      <c r="F52" s="60">
        <v>3</v>
      </c>
      <c r="G52" s="18">
        <v>1</v>
      </c>
      <c r="H52" s="7">
        <v>1</v>
      </c>
      <c r="I52" s="13">
        <v>1</v>
      </c>
      <c r="J52" s="42">
        <v>3</v>
      </c>
      <c r="K52" s="1" t="s">
        <v>217</v>
      </c>
    </row>
    <row r="53" spans="1:11" ht="40.35" customHeight="1" x14ac:dyDescent="0.25">
      <c r="A53" s="147" t="s">
        <v>135</v>
      </c>
      <c r="B53" s="148"/>
      <c r="C53" s="84" t="s">
        <v>206</v>
      </c>
      <c r="D53" s="72" t="s">
        <v>206</v>
      </c>
      <c r="E53" s="86" t="s">
        <v>206</v>
      </c>
      <c r="F53" s="60">
        <v>6</v>
      </c>
      <c r="G53" s="16">
        <v>2</v>
      </c>
      <c r="H53" s="16">
        <v>2</v>
      </c>
      <c r="I53" s="16">
        <v>2</v>
      </c>
      <c r="J53" s="42">
        <v>6</v>
      </c>
      <c r="K53" s="1" t="s">
        <v>217</v>
      </c>
    </row>
    <row r="54" spans="1:11" ht="40.35" customHeight="1" x14ac:dyDescent="0.25">
      <c r="A54" s="147" t="s">
        <v>136</v>
      </c>
      <c r="B54" s="148"/>
      <c r="C54" s="84" t="s">
        <v>206</v>
      </c>
      <c r="D54" s="72" t="s">
        <v>206</v>
      </c>
      <c r="E54" s="86" t="s">
        <v>206</v>
      </c>
      <c r="F54" s="60">
        <v>6</v>
      </c>
      <c r="G54" s="16">
        <v>0</v>
      </c>
      <c r="H54" s="16">
        <v>0</v>
      </c>
      <c r="I54" s="16">
        <v>0</v>
      </c>
      <c r="J54" s="42">
        <v>0</v>
      </c>
      <c r="K54" s="1" t="s">
        <v>217</v>
      </c>
    </row>
    <row r="55" spans="1:11" ht="70.349999999999994" customHeight="1" x14ac:dyDescent="0.25">
      <c r="A55" s="149" t="s">
        <v>103</v>
      </c>
      <c r="B55" s="150"/>
      <c r="C55" s="87" t="s">
        <v>104</v>
      </c>
      <c r="D55" s="36" t="s">
        <v>26</v>
      </c>
      <c r="E55" s="88" t="s">
        <v>27</v>
      </c>
      <c r="F55" s="58">
        <f>SUM(F56)</f>
        <v>3</v>
      </c>
      <c r="G55" s="17" t="s">
        <v>104</v>
      </c>
      <c r="H55" s="5" t="s">
        <v>26</v>
      </c>
      <c r="I55" s="12" t="s">
        <v>27</v>
      </c>
      <c r="J55" s="14">
        <f>SUM(J56)</f>
        <v>3</v>
      </c>
    </row>
    <row r="56" spans="1:11" ht="40.35" customHeight="1" x14ac:dyDescent="0.25">
      <c r="A56" s="135" t="s">
        <v>53</v>
      </c>
      <c r="B56" s="136"/>
      <c r="C56" s="89">
        <v>1</v>
      </c>
      <c r="D56" s="33">
        <v>1</v>
      </c>
      <c r="E56" s="90">
        <v>1</v>
      </c>
      <c r="F56" s="60">
        <v>3</v>
      </c>
      <c r="G56" s="18">
        <v>1</v>
      </c>
      <c r="H56" s="7">
        <v>1</v>
      </c>
      <c r="I56" s="13">
        <v>1</v>
      </c>
      <c r="J56" s="42">
        <v>3</v>
      </c>
      <c r="K56" s="1" t="s">
        <v>217</v>
      </c>
    </row>
    <row r="57" spans="1:11" ht="70.349999999999994" customHeight="1" x14ac:dyDescent="0.25">
      <c r="A57" s="149" t="s">
        <v>1</v>
      </c>
      <c r="B57" s="150"/>
      <c r="C57" s="87" t="s">
        <v>28</v>
      </c>
      <c r="D57" s="36" t="s">
        <v>29</v>
      </c>
      <c r="E57" s="88" t="s">
        <v>54</v>
      </c>
      <c r="F57" s="58">
        <f>SUM(F58)</f>
        <v>3</v>
      </c>
      <c r="G57" s="17" t="s">
        <v>28</v>
      </c>
      <c r="H57" s="5" t="s">
        <v>29</v>
      </c>
      <c r="I57" s="12" t="s">
        <v>54</v>
      </c>
      <c r="J57" s="14">
        <f>SUM(J58)</f>
        <v>3</v>
      </c>
    </row>
    <row r="58" spans="1:11" ht="40.35" customHeight="1" thickBot="1" x14ac:dyDescent="0.3">
      <c r="A58" s="153" t="s">
        <v>137</v>
      </c>
      <c r="B58" s="154"/>
      <c r="C58" s="93">
        <v>1</v>
      </c>
      <c r="D58" s="74">
        <v>1</v>
      </c>
      <c r="E58" s="94">
        <v>1</v>
      </c>
      <c r="F58" s="61">
        <v>3</v>
      </c>
      <c r="G58" s="19">
        <v>1</v>
      </c>
      <c r="H58" s="20">
        <v>1</v>
      </c>
      <c r="I58" s="21">
        <v>1</v>
      </c>
      <c r="J58" s="43">
        <v>3</v>
      </c>
      <c r="K58" s="1" t="s">
        <v>217</v>
      </c>
    </row>
    <row r="59" spans="1:11" ht="40.35" customHeight="1" thickBot="1" x14ac:dyDescent="0.3">
      <c r="A59" s="141" t="s">
        <v>12</v>
      </c>
      <c r="B59" s="142"/>
      <c r="C59" s="81"/>
      <c r="D59" s="69"/>
      <c r="E59" s="69"/>
      <c r="F59" s="55">
        <f>F60+F66+F71+F73+F78+F83+F87+F92+F94</f>
        <v>66</v>
      </c>
      <c r="G59" s="130"/>
      <c r="H59" s="131"/>
      <c r="I59" s="132"/>
      <c r="J59" s="23">
        <f>J60+J66+J71+J73+J78+J83+J87+J92+J94</f>
        <v>15</v>
      </c>
    </row>
    <row r="60" spans="1:11" ht="70.349999999999994" customHeight="1" x14ac:dyDescent="0.25">
      <c r="A60" s="143" t="s">
        <v>5</v>
      </c>
      <c r="B60" s="144"/>
      <c r="C60" s="82" t="s">
        <v>13</v>
      </c>
      <c r="D60" s="71" t="s">
        <v>14</v>
      </c>
      <c r="E60" s="83" t="s">
        <v>22</v>
      </c>
      <c r="F60" s="56">
        <f>SUM(F62:F65)</f>
        <v>12</v>
      </c>
      <c r="G60" s="15" t="s">
        <v>13</v>
      </c>
      <c r="H60" s="9" t="s">
        <v>14</v>
      </c>
      <c r="I60" s="10" t="s">
        <v>22</v>
      </c>
      <c r="J60" s="22">
        <f>SUM(J62:J65)</f>
        <v>3</v>
      </c>
    </row>
    <row r="61" spans="1:11" ht="40.35" customHeight="1" x14ac:dyDescent="0.25">
      <c r="A61" s="145" t="s">
        <v>119</v>
      </c>
      <c r="B61" s="146"/>
      <c r="C61" s="84" t="s">
        <v>36</v>
      </c>
      <c r="D61" s="73" t="s">
        <v>36</v>
      </c>
      <c r="E61" s="85" t="s">
        <v>36</v>
      </c>
      <c r="F61" s="57" t="s">
        <v>36</v>
      </c>
      <c r="G61" s="16" t="s">
        <v>36</v>
      </c>
      <c r="H61" s="6" t="s">
        <v>36</v>
      </c>
      <c r="I61" s="11" t="s">
        <v>36</v>
      </c>
      <c r="J61" s="40" t="s">
        <v>36</v>
      </c>
    </row>
    <row r="62" spans="1:11" ht="40.35" customHeight="1" x14ac:dyDescent="0.25">
      <c r="A62" s="151" t="s">
        <v>43</v>
      </c>
      <c r="B62" s="152"/>
      <c r="C62" s="84">
        <v>1</v>
      </c>
      <c r="D62" s="73">
        <v>1</v>
      </c>
      <c r="E62" s="85">
        <v>1</v>
      </c>
      <c r="F62" s="62">
        <v>3</v>
      </c>
      <c r="G62" s="16">
        <v>1</v>
      </c>
      <c r="H62" s="6">
        <v>1</v>
      </c>
      <c r="I62" s="11">
        <v>1</v>
      </c>
      <c r="J62" s="44">
        <v>3</v>
      </c>
      <c r="K62" s="1" t="s">
        <v>217</v>
      </c>
    </row>
    <row r="63" spans="1:11" ht="40.35" customHeight="1" x14ac:dyDescent="0.25">
      <c r="A63" s="147" t="s">
        <v>138</v>
      </c>
      <c r="B63" s="148"/>
      <c r="C63" s="84">
        <v>1</v>
      </c>
      <c r="D63" s="73">
        <v>1</v>
      </c>
      <c r="E63" s="85">
        <v>1</v>
      </c>
      <c r="F63" s="62">
        <v>3</v>
      </c>
      <c r="G63" s="16">
        <v>0</v>
      </c>
      <c r="H63" s="6">
        <v>0</v>
      </c>
      <c r="I63" s="11">
        <v>0</v>
      </c>
      <c r="J63" s="44">
        <v>0</v>
      </c>
      <c r="K63" s="1" t="s">
        <v>217</v>
      </c>
    </row>
    <row r="64" spans="1:11" ht="40.35" customHeight="1" x14ac:dyDescent="0.25">
      <c r="A64" s="147" t="s">
        <v>6</v>
      </c>
      <c r="B64" s="148"/>
      <c r="C64" s="84">
        <v>1</v>
      </c>
      <c r="D64" s="73">
        <v>1</v>
      </c>
      <c r="E64" s="85">
        <v>1</v>
      </c>
      <c r="F64" s="62">
        <v>3</v>
      </c>
      <c r="G64" s="16">
        <v>0</v>
      </c>
      <c r="H64" s="6">
        <v>0</v>
      </c>
      <c r="I64" s="11">
        <v>0</v>
      </c>
      <c r="J64" s="44">
        <v>0</v>
      </c>
      <c r="K64" s="1" t="s">
        <v>217</v>
      </c>
    </row>
    <row r="65" spans="1:11" ht="40.35" customHeight="1" x14ac:dyDescent="0.25">
      <c r="A65" s="151" t="s">
        <v>44</v>
      </c>
      <c r="B65" s="152"/>
      <c r="C65" s="84">
        <v>1</v>
      </c>
      <c r="D65" s="73">
        <v>1</v>
      </c>
      <c r="E65" s="85">
        <v>1</v>
      </c>
      <c r="F65" s="62">
        <v>3</v>
      </c>
      <c r="G65" s="16">
        <v>0</v>
      </c>
      <c r="H65" s="6">
        <v>0</v>
      </c>
      <c r="I65" s="11">
        <v>0</v>
      </c>
      <c r="J65" s="44">
        <v>0</v>
      </c>
      <c r="K65" s="1" t="s">
        <v>217</v>
      </c>
    </row>
    <row r="66" spans="1:11" ht="70.349999999999994" customHeight="1" x14ac:dyDescent="0.25">
      <c r="A66" s="149" t="s">
        <v>16</v>
      </c>
      <c r="B66" s="150"/>
      <c r="C66" s="87" t="s">
        <v>189</v>
      </c>
      <c r="D66" s="36" t="s">
        <v>23</v>
      </c>
      <c r="E66" s="88" t="s">
        <v>15</v>
      </c>
      <c r="F66" s="58">
        <f>SUM(F68:F70)</f>
        <v>6</v>
      </c>
      <c r="G66" s="17" t="s">
        <v>189</v>
      </c>
      <c r="H66" s="5" t="s">
        <v>23</v>
      </c>
      <c r="I66" s="12" t="s">
        <v>15</v>
      </c>
      <c r="J66" s="14">
        <f>SUM(J68:J70)</f>
        <v>0</v>
      </c>
    </row>
    <row r="67" spans="1:11" ht="40.35" customHeight="1" x14ac:dyDescent="0.25">
      <c r="A67" s="135" t="s">
        <v>39</v>
      </c>
      <c r="B67" s="136"/>
      <c r="C67" s="89" t="s">
        <v>36</v>
      </c>
      <c r="D67" s="33" t="s">
        <v>36</v>
      </c>
      <c r="E67" s="90" t="s">
        <v>36</v>
      </c>
      <c r="F67" s="57" t="s">
        <v>36</v>
      </c>
      <c r="G67" s="18" t="s">
        <v>36</v>
      </c>
      <c r="H67" s="7" t="s">
        <v>36</v>
      </c>
      <c r="I67" s="13" t="s">
        <v>36</v>
      </c>
      <c r="J67" s="40" t="s">
        <v>36</v>
      </c>
    </row>
    <row r="68" spans="1:11" ht="40.35" customHeight="1" x14ac:dyDescent="0.25">
      <c r="A68" s="147" t="s">
        <v>190</v>
      </c>
      <c r="B68" s="148"/>
      <c r="C68" s="89" t="s">
        <v>202</v>
      </c>
      <c r="D68" s="33" t="s">
        <v>202</v>
      </c>
      <c r="E68" s="90" t="s">
        <v>205</v>
      </c>
      <c r="F68" s="60">
        <v>2</v>
      </c>
      <c r="G68" s="18">
        <v>0</v>
      </c>
      <c r="H68" s="7">
        <v>0</v>
      </c>
      <c r="I68" s="13">
        <v>0</v>
      </c>
      <c r="J68" s="42">
        <v>0</v>
      </c>
      <c r="K68" s="1" t="s">
        <v>217</v>
      </c>
    </row>
    <row r="69" spans="1:11" ht="40.35" customHeight="1" x14ac:dyDescent="0.25">
      <c r="A69" s="155" t="s">
        <v>126</v>
      </c>
      <c r="B69" s="156"/>
      <c r="C69" s="89" t="s">
        <v>202</v>
      </c>
      <c r="D69" s="33" t="s">
        <v>202</v>
      </c>
      <c r="E69" s="90" t="s">
        <v>205</v>
      </c>
      <c r="F69" s="60">
        <v>2</v>
      </c>
      <c r="G69" s="18">
        <v>0</v>
      </c>
      <c r="H69" s="7">
        <v>0</v>
      </c>
      <c r="I69" s="13">
        <v>0</v>
      </c>
      <c r="J69" s="42">
        <v>0</v>
      </c>
      <c r="K69" s="1" t="s">
        <v>217</v>
      </c>
    </row>
    <row r="70" spans="1:11" ht="40.35" customHeight="1" x14ac:dyDescent="0.25">
      <c r="A70" s="155" t="s">
        <v>6</v>
      </c>
      <c r="B70" s="156"/>
      <c r="C70" s="89" t="s">
        <v>202</v>
      </c>
      <c r="D70" s="33" t="s">
        <v>202</v>
      </c>
      <c r="E70" s="90" t="s">
        <v>205</v>
      </c>
      <c r="F70" s="60">
        <v>2</v>
      </c>
      <c r="G70" s="18">
        <v>0</v>
      </c>
      <c r="H70" s="7">
        <v>0</v>
      </c>
      <c r="I70" s="13">
        <v>0</v>
      </c>
      <c r="J70" s="42">
        <v>0</v>
      </c>
      <c r="K70" s="1" t="s">
        <v>217</v>
      </c>
    </row>
    <row r="71" spans="1:11" ht="70.349999999999994" customHeight="1" x14ac:dyDescent="0.25">
      <c r="A71" s="149" t="s">
        <v>31</v>
      </c>
      <c r="B71" s="150"/>
      <c r="C71" s="87" t="s">
        <v>17</v>
      </c>
      <c r="D71" s="36" t="s">
        <v>32</v>
      </c>
      <c r="E71" s="88" t="s">
        <v>30</v>
      </c>
      <c r="F71" s="58">
        <f>SUM(F72)</f>
        <v>3</v>
      </c>
      <c r="G71" s="17" t="s">
        <v>17</v>
      </c>
      <c r="H71" s="5" t="s">
        <v>32</v>
      </c>
      <c r="I71" s="12" t="s">
        <v>30</v>
      </c>
      <c r="J71" s="14">
        <f>SUM(J72)</f>
        <v>0</v>
      </c>
    </row>
    <row r="72" spans="1:11" ht="40.35" customHeight="1" x14ac:dyDescent="0.25">
      <c r="A72" s="135" t="s">
        <v>96</v>
      </c>
      <c r="B72" s="136"/>
      <c r="C72" s="89">
        <v>1</v>
      </c>
      <c r="D72" s="33">
        <v>1</v>
      </c>
      <c r="E72" s="90">
        <v>1</v>
      </c>
      <c r="F72" s="60">
        <v>3</v>
      </c>
      <c r="G72" s="18">
        <v>0</v>
      </c>
      <c r="H72" s="7">
        <v>0</v>
      </c>
      <c r="I72" s="13">
        <v>0</v>
      </c>
      <c r="J72" s="42">
        <v>0</v>
      </c>
      <c r="K72" s="1" t="s">
        <v>217</v>
      </c>
    </row>
    <row r="73" spans="1:11" ht="70.349999999999994" customHeight="1" x14ac:dyDescent="0.25">
      <c r="A73" s="149" t="s">
        <v>33</v>
      </c>
      <c r="B73" s="150"/>
      <c r="C73" s="87" t="s">
        <v>18</v>
      </c>
      <c r="D73" s="36" t="s">
        <v>19</v>
      </c>
      <c r="E73" s="88" t="s">
        <v>24</v>
      </c>
      <c r="F73" s="58">
        <f>SUM(F75:F77)</f>
        <v>9</v>
      </c>
      <c r="G73" s="17" t="s">
        <v>18</v>
      </c>
      <c r="H73" s="5" t="s">
        <v>19</v>
      </c>
      <c r="I73" s="12" t="s">
        <v>24</v>
      </c>
      <c r="J73" s="14">
        <f>SUM(J75:J77)</f>
        <v>0</v>
      </c>
    </row>
    <row r="74" spans="1:11" ht="40.35" customHeight="1" x14ac:dyDescent="0.25">
      <c r="A74" s="135" t="s">
        <v>40</v>
      </c>
      <c r="B74" s="136"/>
      <c r="C74" s="89" t="s">
        <v>36</v>
      </c>
      <c r="D74" s="33" t="s">
        <v>36</v>
      </c>
      <c r="E74" s="90" t="s">
        <v>36</v>
      </c>
      <c r="F74" s="57" t="s">
        <v>36</v>
      </c>
      <c r="G74" s="18" t="s">
        <v>36</v>
      </c>
      <c r="H74" s="7" t="s">
        <v>36</v>
      </c>
      <c r="I74" s="13" t="s">
        <v>36</v>
      </c>
      <c r="J74" s="40" t="s">
        <v>36</v>
      </c>
    </row>
    <row r="75" spans="1:11" ht="40.35" customHeight="1" x14ac:dyDescent="0.25">
      <c r="A75" s="147" t="s">
        <v>190</v>
      </c>
      <c r="B75" s="148"/>
      <c r="C75" s="89">
        <v>1</v>
      </c>
      <c r="D75" s="33">
        <v>1</v>
      </c>
      <c r="E75" s="90">
        <v>1</v>
      </c>
      <c r="F75" s="60">
        <v>3</v>
      </c>
      <c r="G75" s="18">
        <v>0</v>
      </c>
      <c r="H75" s="7">
        <v>0</v>
      </c>
      <c r="I75" s="13">
        <v>0</v>
      </c>
      <c r="J75" s="42">
        <v>0</v>
      </c>
      <c r="K75" s="1" t="s">
        <v>217</v>
      </c>
    </row>
    <row r="76" spans="1:11" ht="40.35" customHeight="1" x14ac:dyDescent="0.25">
      <c r="A76" s="155" t="s">
        <v>126</v>
      </c>
      <c r="B76" s="156"/>
      <c r="C76" s="89">
        <v>1</v>
      </c>
      <c r="D76" s="33">
        <v>1</v>
      </c>
      <c r="E76" s="90">
        <v>1</v>
      </c>
      <c r="F76" s="60">
        <v>3</v>
      </c>
      <c r="G76" s="18">
        <v>0</v>
      </c>
      <c r="H76" s="7">
        <v>0</v>
      </c>
      <c r="I76" s="13">
        <v>0</v>
      </c>
      <c r="J76" s="42">
        <v>0</v>
      </c>
      <c r="K76" s="1" t="s">
        <v>217</v>
      </c>
    </row>
    <row r="77" spans="1:11" ht="40.35" customHeight="1" x14ac:dyDescent="0.25">
      <c r="A77" s="155" t="s">
        <v>6</v>
      </c>
      <c r="B77" s="156"/>
      <c r="C77" s="89">
        <v>1</v>
      </c>
      <c r="D77" s="33">
        <v>1</v>
      </c>
      <c r="E77" s="90">
        <v>1</v>
      </c>
      <c r="F77" s="60">
        <v>3</v>
      </c>
      <c r="G77" s="18">
        <v>0</v>
      </c>
      <c r="H77" s="7">
        <v>0</v>
      </c>
      <c r="I77" s="13">
        <v>0</v>
      </c>
      <c r="J77" s="42">
        <v>0</v>
      </c>
      <c r="K77" s="1" t="s">
        <v>217</v>
      </c>
    </row>
    <row r="78" spans="1:11" ht="70.349999999999994" customHeight="1" x14ac:dyDescent="0.25">
      <c r="A78" s="149" t="s">
        <v>34</v>
      </c>
      <c r="B78" s="150"/>
      <c r="C78" s="87" t="s">
        <v>20</v>
      </c>
      <c r="D78" s="36" t="s">
        <v>21</v>
      </c>
      <c r="E78" s="88" t="s">
        <v>41</v>
      </c>
      <c r="F78" s="58">
        <f>SUM(F80:F82)</f>
        <v>9</v>
      </c>
      <c r="G78" s="17" t="s">
        <v>20</v>
      </c>
      <c r="H78" s="5" t="s">
        <v>21</v>
      </c>
      <c r="I78" s="12" t="s">
        <v>41</v>
      </c>
      <c r="J78" s="14">
        <f>SUM(J80:J82)</f>
        <v>0</v>
      </c>
    </row>
    <row r="79" spans="1:11" ht="40.35" customHeight="1" x14ac:dyDescent="0.25">
      <c r="A79" s="135" t="s">
        <v>10</v>
      </c>
      <c r="B79" s="136"/>
      <c r="C79" s="89" t="s">
        <v>36</v>
      </c>
      <c r="D79" s="33" t="s">
        <v>36</v>
      </c>
      <c r="E79" s="90" t="s">
        <v>36</v>
      </c>
      <c r="F79" s="57" t="s">
        <v>36</v>
      </c>
      <c r="G79" s="18" t="s">
        <v>36</v>
      </c>
      <c r="H79" s="7" t="s">
        <v>36</v>
      </c>
      <c r="I79" s="13" t="s">
        <v>36</v>
      </c>
      <c r="J79" s="40" t="s">
        <v>36</v>
      </c>
    </row>
    <row r="80" spans="1:11" ht="40.35" customHeight="1" x14ac:dyDescent="0.25">
      <c r="A80" s="147" t="s">
        <v>190</v>
      </c>
      <c r="B80" s="148"/>
      <c r="C80" s="89">
        <v>1</v>
      </c>
      <c r="D80" s="33">
        <v>1</v>
      </c>
      <c r="E80" s="90">
        <v>1</v>
      </c>
      <c r="F80" s="60">
        <v>3</v>
      </c>
      <c r="G80" s="18">
        <v>0</v>
      </c>
      <c r="H80" s="7">
        <v>0</v>
      </c>
      <c r="I80" s="13">
        <v>0</v>
      </c>
      <c r="J80" s="42">
        <v>0</v>
      </c>
      <c r="K80" s="1" t="s">
        <v>217</v>
      </c>
    </row>
    <row r="81" spans="1:11" ht="40.35" customHeight="1" x14ac:dyDescent="0.25">
      <c r="A81" s="155" t="s">
        <v>126</v>
      </c>
      <c r="B81" s="156"/>
      <c r="C81" s="89">
        <v>1</v>
      </c>
      <c r="D81" s="33">
        <v>1</v>
      </c>
      <c r="E81" s="90">
        <v>1</v>
      </c>
      <c r="F81" s="60">
        <v>3</v>
      </c>
      <c r="G81" s="18">
        <v>0</v>
      </c>
      <c r="H81" s="7">
        <v>0</v>
      </c>
      <c r="I81" s="13">
        <v>0</v>
      </c>
      <c r="J81" s="42">
        <v>0</v>
      </c>
      <c r="K81" s="1" t="s">
        <v>217</v>
      </c>
    </row>
    <row r="82" spans="1:11" ht="40.35" customHeight="1" x14ac:dyDescent="0.25">
      <c r="A82" s="155" t="s">
        <v>6</v>
      </c>
      <c r="B82" s="156"/>
      <c r="C82" s="89">
        <v>1</v>
      </c>
      <c r="D82" s="33">
        <v>1</v>
      </c>
      <c r="E82" s="90">
        <v>1</v>
      </c>
      <c r="F82" s="60">
        <v>3</v>
      </c>
      <c r="G82" s="18">
        <v>0</v>
      </c>
      <c r="H82" s="7">
        <v>0</v>
      </c>
      <c r="I82" s="13">
        <v>0</v>
      </c>
      <c r="J82" s="42">
        <v>0</v>
      </c>
      <c r="K82" s="1" t="s">
        <v>217</v>
      </c>
    </row>
    <row r="83" spans="1:11" ht="70.349999999999994" customHeight="1" x14ac:dyDescent="0.25">
      <c r="A83" s="149" t="s">
        <v>35</v>
      </c>
      <c r="B83" s="150"/>
      <c r="C83" s="87" t="s">
        <v>183</v>
      </c>
      <c r="D83" s="36" t="s">
        <v>184</v>
      </c>
      <c r="E83" s="88" t="s">
        <v>185</v>
      </c>
      <c r="F83" s="58">
        <f>SUM(F84:F86)</f>
        <v>9</v>
      </c>
      <c r="G83" s="35" t="s">
        <v>183</v>
      </c>
      <c r="H83" s="36" t="s">
        <v>184</v>
      </c>
      <c r="I83" s="37" t="s">
        <v>185</v>
      </c>
      <c r="J83" s="14">
        <f>SUM(J84:J86)</f>
        <v>0</v>
      </c>
    </row>
    <row r="84" spans="1:11" ht="40.35" customHeight="1" x14ac:dyDescent="0.25">
      <c r="A84" s="147" t="s">
        <v>121</v>
      </c>
      <c r="B84" s="148"/>
      <c r="C84" s="89">
        <v>1</v>
      </c>
      <c r="D84" s="33">
        <v>1</v>
      </c>
      <c r="E84" s="90">
        <v>1</v>
      </c>
      <c r="F84" s="60">
        <v>3</v>
      </c>
      <c r="G84" s="18">
        <v>0</v>
      </c>
      <c r="H84" s="7">
        <v>0</v>
      </c>
      <c r="I84" s="13">
        <v>0</v>
      </c>
      <c r="J84" s="42">
        <v>0</v>
      </c>
      <c r="K84" s="1" t="s">
        <v>217</v>
      </c>
    </row>
    <row r="85" spans="1:11" ht="40.35" customHeight="1" x14ac:dyDescent="0.25">
      <c r="A85" s="147" t="s">
        <v>133</v>
      </c>
      <c r="B85" s="148"/>
      <c r="C85" s="89">
        <v>1</v>
      </c>
      <c r="D85" s="33">
        <v>1</v>
      </c>
      <c r="E85" s="90">
        <v>1</v>
      </c>
      <c r="F85" s="57">
        <v>3</v>
      </c>
      <c r="G85" s="18">
        <v>0</v>
      </c>
      <c r="H85" s="7">
        <v>0</v>
      </c>
      <c r="I85" s="13">
        <v>0</v>
      </c>
      <c r="J85" s="40">
        <v>0</v>
      </c>
      <c r="K85" s="1" t="s">
        <v>217</v>
      </c>
    </row>
    <row r="86" spans="1:11" ht="40.35" customHeight="1" x14ac:dyDescent="0.25">
      <c r="A86" s="147" t="s">
        <v>134</v>
      </c>
      <c r="B86" s="148"/>
      <c r="C86" s="89">
        <v>1</v>
      </c>
      <c r="D86" s="33">
        <v>1</v>
      </c>
      <c r="E86" s="90">
        <v>1</v>
      </c>
      <c r="F86" s="60">
        <v>3</v>
      </c>
      <c r="G86" s="18">
        <v>0</v>
      </c>
      <c r="H86" s="7">
        <v>0</v>
      </c>
      <c r="I86" s="13">
        <v>0</v>
      </c>
      <c r="J86" s="42">
        <v>0</v>
      </c>
      <c r="K86" s="1" t="s">
        <v>217</v>
      </c>
    </row>
    <row r="87" spans="1:11" ht="70.349999999999994" customHeight="1" x14ac:dyDescent="0.25">
      <c r="A87" s="149" t="s">
        <v>102</v>
      </c>
      <c r="B87" s="150"/>
      <c r="C87" s="87" t="s">
        <v>25</v>
      </c>
      <c r="D87" s="36" t="s">
        <v>26</v>
      </c>
      <c r="E87" s="88" t="s">
        <v>27</v>
      </c>
      <c r="F87" s="58">
        <f>SUM(F88:F91)</f>
        <v>12</v>
      </c>
      <c r="G87" s="17" t="s">
        <v>25</v>
      </c>
      <c r="H87" s="5" t="s">
        <v>26</v>
      </c>
      <c r="I87" s="12" t="s">
        <v>27</v>
      </c>
      <c r="J87" s="14">
        <f>SUM(J88:J91)</f>
        <v>12</v>
      </c>
    </row>
    <row r="88" spans="1:11" ht="40.35" customHeight="1" x14ac:dyDescent="0.25">
      <c r="A88" s="157" t="s">
        <v>113</v>
      </c>
      <c r="B88" s="158"/>
      <c r="C88" s="89">
        <v>1</v>
      </c>
      <c r="D88" s="33">
        <v>1</v>
      </c>
      <c r="E88" s="90">
        <v>1</v>
      </c>
      <c r="F88" s="60">
        <v>3</v>
      </c>
      <c r="G88" s="18">
        <v>1</v>
      </c>
      <c r="H88" s="7">
        <v>1</v>
      </c>
      <c r="I88" s="13">
        <v>1</v>
      </c>
      <c r="J88" s="42">
        <v>3</v>
      </c>
      <c r="K88" s="1" t="s">
        <v>217</v>
      </c>
    </row>
    <row r="89" spans="1:11" ht="40.35" customHeight="1" x14ac:dyDescent="0.25">
      <c r="A89" s="155" t="s">
        <v>67</v>
      </c>
      <c r="B89" s="156"/>
      <c r="C89" s="89">
        <v>1</v>
      </c>
      <c r="D89" s="33">
        <v>1</v>
      </c>
      <c r="E89" s="90">
        <v>1</v>
      </c>
      <c r="F89" s="60">
        <v>3</v>
      </c>
      <c r="G89" s="18">
        <v>1</v>
      </c>
      <c r="H89" s="7">
        <v>1</v>
      </c>
      <c r="I89" s="13">
        <v>1</v>
      </c>
      <c r="J89" s="42">
        <v>3</v>
      </c>
      <c r="K89" s="1" t="s">
        <v>217</v>
      </c>
    </row>
    <row r="90" spans="1:11" ht="40.35" customHeight="1" x14ac:dyDescent="0.25">
      <c r="A90" s="155" t="s">
        <v>191</v>
      </c>
      <c r="B90" s="156"/>
      <c r="C90" s="89">
        <v>1</v>
      </c>
      <c r="D90" s="33">
        <v>1</v>
      </c>
      <c r="E90" s="90">
        <v>1</v>
      </c>
      <c r="F90" s="60">
        <v>3</v>
      </c>
      <c r="G90" s="18">
        <v>1</v>
      </c>
      <c r="H90" s="7">
        <v>1</v>
      </c>
      <c r="I90" s="13">
        <v>1</v>
      </c>
      <c r="J90" s="42">
        <v>3</v>
      </c>
      <c r="K90" s="1" t="s">
        <v>217</v>
      </c>
    </row>
    <row r="91" spans="1:11" ht="40.35" customHeight="1" x14ac:dyDescent="0.25">
      <c r="A91" s="155" t="s">
        <v>139</v>
      </c>
      <c r="B91" s="156"/>
      <c r="C91" s="89">
        <v>1</v>
      </c>
      <c r="D91" s="33">
        <v>1</v>
      </c>
      <c r="E91" s="90">
        <v>1</v>
      </c>
      <c r="F91" s="60">
        <v>3</v>
      </c>
      <c r="G91" s="18">
        <v>1</v>
      </c>
      <c r="H91" s="7">
        <v>1</v>
      </c>
      <c r="I91" s="13">
        <v>1</v>
      </c>
      <c r="J91" s="42">
        <v>3</v>
      </c>
      <c r="K91" s="1" t="s">
        <v>217</v>
      </c>
    </row>
    <row r="92" spans="1:11" ht="70.349999999999994" customHeight="1" x14ac:dyDescent="0.25">
      <c r="A92" s="149" t="s">
        <v>103</v>
      </c>
      <c r="B92" s="150"/>
      <c r="C92" s="87" t="s">
        <v>104</v>
      </c>
      <c r="D92" s="36" t="s">
        <v>26</v>
      </c>
      <c r="E92" s="88" t="s">
        <v>27</v>
      </c>
      <c r="F92" s="58">
        <f>SUM(F93)</f>
        <v>3</v>
      </c>
      <c r="G92" s="17" t="s">
        <v>104</v>
      </c>
      <c r="H92" s="5" t="s">
        <v>26</v>
      </c>
      <c r="I92" s="12" t="s">
        <v>27</v>
      </c>
      <c r="J92" s="14">
        <f>SUM(J93)</f>
        <v>0</v>
      </c>
    </row>
    <row r="93" spans="1:11" ht="40.35" customHeight="1" x14ac:dyDescent="0.25">
      <c r="A93" s="135" t="s">
        <v>53</v>
      </c>
      <c r="B93" s="136"/>
      <c r="C93" s="89">
        <v>1</v>
      </c>
      <c r="D93" s="33">
        <v>1</v>
      </c>
      <c r="E93" s="90">
        <v>1</v>
      </c>
      <c r="F93" s="60">
        <v>3</v>
      </c>
      <c r="G93" s="18">
        <v>0</v>
      </c>
      <c r="H93" s="7">
        <v>0</v>
      </c>
      <c r="I93" s="13">
        <v>0</v>
      </c>
      <c r="J93" s="42">
        <v>0</v>
      </c>
      <c r="K93" s="1" t="s">
        <v>217</v>
      </c>
    </row>
    <row r="94" spans="1:11" ht="70.349999999999994" customHeight="1" x14ac:dyDescent="0.25">
      <c r="A94" s="149" t="s">
        <v>1</v>
      </c>
      <c r="B94" s="150"/>
      <c r="C94" s="87" t="s">
        <v>28</v>
      </c>
      <c r="D94" s="36" t="s">
        <v>29</v>
      </c>
      <c r="E94" s="88" t="s">
        <v>54</v>
      </c>
      <c r="F94" s="58">
        <f>SUM(F95)</f>
        <v>3</v>
      </c>
      <c r="G94" s="17" t="s">
        <v>28</v>
      </c>
      <c r="H94" s="5" t="s">
        <v>29</v>
      </c>
      <c r="I94" s="12" t="s">
        <v>54</v>
      </c>
      <c r="J94" s="14">
        <f>SUM(J95)</f>
        <v>0</v>
      </c>
    </row>
    <row r="95" spans="1:11" ht="40.35" customHeight="1" thickBot="1" x14ac:dyDescent="0.3">
      <c r="A95" s="153" t="s">
        <v>137</v>
      </c>
      <c r="B95" s="154"/>
      <c r="C95" s="93">
        <v>1</v>
      </c>
      <c r="D95" s="74">
        <v>1</v>
      </c>
      <c r="E95" s="94">
        <v>1</v>
      </c>
      <c r="F95" s="61">
        <v>3</v>
      </c>
      <c r="G95" s="19">
        <v>0</v>
      </c>
      <c r="H95" s="20">
        <v>0</v>
      </c>
      <c r="I95" s="21">
        <v>0</v>
      </c>
      <c r="J95" s="43">
        <v>0</v>
      </c>
      <c r="K95" s="1" t="s">
        <v>217</v>
      </c>
    </row>
    <row r="96" spans="1:11" ht="40.35" customHeight="1" thickBot="1" x14ac:dyDescent="0.3">
      <c r="A96" s="141" t="s">
        <v>9</v>
      </c>
      <c r="B96" s="142"/>
      <c r="C96" s="81"/>
      <c r="D96" s="69"/>
      <c r="E96" s="69"/>
      <c r="F96" s="55">
        <f>F97+F106+F117+F119+F130+F141+F145+F158+F160</f>
        <v>147</v>
      </c>
      <c r="G96" s="130"/>
      <c r="H96" s="131"/>
      <c r="I96" s="132"/>
      <c r="J96" s="23">
        <f>J97+J106+J117+J119+J130+J141+J145+J158+J160</f>
        <v>56</v>
      </c>
    </row>
    <row r="97" spans="1:11" ht="70.349999999999994" customHeight="1" x14ac:dyDescent="0.25">
      <c r="A97" s="143" t="s">
        <v>5</v>
      </c>
      <c r="B97" s="144"/>
      <c r="C97" s="82" t="s">
        <v>13</v>
      </c>
      <c r="D97" s="71" t="s">
        <v>14</v>
      </c>
      <c r="E97" s="83" t="s">
        <v>22</v>
      </c>
      <c r="F97" s="56">
        <f>SUM(F99:F105)</f>
        <v>21</v>
      </c>
      <c r="G97" s="15" t="s">
        <v>13</v>
      </c>
      <c r="H97" s="9" t="s">
        <v>14</v>
      </c>
      <c r="I97" s="10" t="s">
        <v>22</v>
      </c>
      <c r="J97" s="22">
        <f>SUM(J99:J105)</f>
        <v>10</v>
      </c>
    </row>
    <row r="98" spans="1:11" ht="40.35" customHeight="1" x14ac:dyDescent="0.25">
      <c r="A98" s="145" t="s">
        <v>119</v>
      </c>
      <c r="B98" s="146"/>
      <c r="C98" s="84" t="s">
        <v>36</v>
      </c>
      <c r="D98" s="73" t="s">
        <v>36</v>
      </c>
      <c r="E98" s="85" t="s">
        <v>36</v>
      </c>
      <c r="F98" s="57" t="s">
        <v>36</v>
      </c>
      <c r="G98" s="16" t="s">
        <v>36</v>
      </c>
      <c r="H98" s="6" t="s">
        <v>36</v>
      </c>
      <c r="I98" s="11" t="s">
        <v>36</v>
      </c>
      <c r="J98" s="40" t="s">
        <v>36</v>
      </c>
    </row>
    <row r="99" spans="1:11" ht="40.35" customHeight="1" x14ac:dyDescent="0.25">
      <c r="A99" s="151" t="s">
        <v>55</v>
      </c>
      <c r="B99" s="152"/>
      <c r="C99" s="89">
        <v>1</v>
      </c>
      <c r="D99" s="33">
        <v>1</v>
      </c>
      <c r="E99" s="90">
        <v>1</v>
      </c>
      <c r="F99" s="60">
        <v>3</v>
      </c>
      <c r="G99" s="18">
        <v>1</v>
      </c>
      <c r="H99" s="7">
        <v>1</v>
      </c>
      <c r="I99" s="13">
        <v>0</v>
      </c>
      <c r="J99" s="42">
        <v>2</v>
      </c>
      <c r="K99" s="1" t="s">
        <v>217</v>
      </c>
    </row>
    <row r="100" spans="1:11" ht="40.35" customHeight="1" x14ac:dyDescent="0.25">
      <c r="A100" s="151" t="s">
        <v>45</v>
      </c>
      <c r="B100" s="152"/>
      <c r="C100" s="89">
        <v>1</v>
      </c>
      <c r="D100" s="33">
        <v>1</v>
      </c>
      <c r="E100" s="90">
        <v>1</v>
      </c>
      <c r="F100" s="60">
        <v>3</v>
      </c>
      <c r="G100" s="18">
        <v>1</v>
      </c>
      <c r="H100" s="7">
        <v>1</v>
      </c>
      <c r="I100" s="13">
        <v>0</v>
      </c>
      <c r="J100" s="42">
        <v>2</v>
      </c>
      <c r="K100" s="1" t="s">
        <v>217</v>
      </c>
    </row>
    <row r="101" spans="1:11" ht="40.35" customHeight="1" x14ac:dyDescent="0.25">
      <c r="A101" s="151" t="s">
        <v>7</v>
      </c>
      <c r="B101" s="152"/>
      <c r="C101" s="89">
        <v>1</v>
      </c>
      <c r="D101" s="33">
        <v>1</v>
      </c>
      <c r="E101" s="90">
        <v>1</v>
      </c>
      <c r="F101" s="60">
        <v>3</v>
      </c>
      <c r="G101" s="18">
        <v>1</v>
      </c>
      <c r="H101" s="7">
        <v>1</v>
      </c>
      <c r="I101" s="13">
        <v>0</v>
      </c>
      <c r="J101" s="42">
        <v>2</v>
      </c>
      <c r="K101" s="1" t="s">
        <v>217</v>
      </c>
    </row>
    <row r="102" spans="1:11" ht="40.35" customHeight="1" x14ac:dyDescent="0.25">
      <c r="A102" s="151" t="s">
        <v>101</v>
      </c>
      <c r="B102" s="152"/>
      <c r="C102" s="89">
        <v>1</v>
      </c>
      <c r="D102" s="33">
        <v>1</v>
      </c>
      <c r="E102" s="90">
        <v>1</v>
      </c>
      <c r="F102" s="60">
        <v>3</v>
      </c>
      <c r="G102" s="18">
        <v>0</v>
      </c>
      <c r="H102" s="7">
        <v>0</v>
      </c>
      <c r="I102" s="13">
        <v>0</v>
      </c>
      <c r="J102" s="42">
        <v>0</v>
      </c>
      <c r="K102" s="1" t="s">
        <v>217</v>
      </c>
    </row>
    <row r="103" spans="1:11" ht="40.35" customHeight="1" x14ac:dyDescent="0.25">
      <c r="A103" s="151" t="s">
        <v>56</v>
      </c>
      <c r="B103" s="152"/>
      <c r="C103" s="89">
        <v>1</v>
      </c>
      <c r="D103" s="33">
        <v>1</v>
      </c>
      <c r="E103" s="90">
        <v>1</v>
      </c>
      <c r="F103" s="60">
        <v>3</v>
      </c>
      <c r="G103" s="18">
        <v>0</v>
      </c>
      <c r="H103" s="7">
        <v>0</v>
      </c>
      <c r="I103" s="13">
        <v>0</v>
      </c>
      <c r="J103" s="42">
        <v>0</v>
      </c>
      <c r="K103" s="1" t="s">
        <v>217</v>
      </c>
    </row>
    <row r="104" spans="1:11" ht="40.35" customHeight="1" x14ac:dyDescent="0.25">
      <c r="A104" s="159" t="s">
        <v>127</v>
      </c>
      <c r="B104" s="160"/>
      <c r="C104" s="84">
        <v>1</v>
      </c>
      <c r="D104" s="73">
        <v>1</v>
      </c>
      <c r="E104" s="85">
        <v>1</v>
      </c>
      <c r="F104" s="57">
        <v>3</v>
      </c>
      <c r="G104" s="16">
        <v>1</v>
      </c>
      <c r="H104" s="6">
        <v>1</v>
      </c>
      <c r="I104" s="11">
        <v>0</v>
      </c>
      <c r="J104" s="40">
        <v>2</v>
      </c>
      <c r="K104" s="1" t="s">
        <v>217</v>
      </c>
    </row>
    <row r="105" spans="1:11" ht="51" customHeight="1" x14ac:dyDescent="0.25">
      <c r="A105" s="161" t="s">
        <v>178</v>
      </c>
      <c r="B105" s="162"/>
      <c r="C105" s="84">
        <v>1</v>
      </c>
      <c r="D105" s="73">
        <v>1</v>
      </c>
      <c r="E105" s="85">
        <v>1</v>
      </c>
      <c r="F105" s="57">
        <v>3</v>
      </c>
      <c r="G105" s="16">
        <v>1</v>
      </c>
      <c r="H105" s="6">
        <v>1</v>
      </c>
      <c r="I105" s="11">
        <v>0</v>
      </c>
      <c r="J105" s="40">
        <v>2</v>
      </c>
      <c r="K105" s="1" t="s">
        <v>217</v>
      </c>
    </row>
    <row r="106" spans="1:11" ht="70.349999999999994" customHeight="1" x14ac:dyDescent="0.25">
      <c r="A106" s="149" t="s">
        <v>16</v>
      </c>
      <c r="B106" s="150"/>
      <c r="C106" s="87" t="s">
        <v>189</v>
      </c>
      <c r="D106" s="36" t="s">
        <v>23</v>
      </c>
      <c r="E106" s="88" t="s">
        <v>15</v>
      </c>
      <c r="F106" s="58">
        <f>SUM(F108:F116)</f>
        <v>18</v>
      </c>
      <c r="G106" s="17" t="s">
        <v>189</v>
      </c>
      <c r="H106" s="5" t="s">
        <v>23</v>
      </c>
      <c r="I106" s="12" t="s">
        <v>15</v>
      </c>
      <c r="J106" s="14">
        <f>SUM(J108:J116)</f>
        <v>10</v>
      </c>
    </row>
    <row r="107" spans="1:11" ht="40.35" customHeight="1" x14ac:dyDescent="0.25">
      <c r="A107" s="135" t="s">
        <v>39</v>
      </c>
      <c r="B107" s="136"/>
      <c r="C107" s="89" t="s">
        <v>36</v>
      </c>
      <c r="D107" s="33" t="s">
        <v>36</v>
      </c>
      <c r="E107" s="90" t="s">
        <v>36</v>
      </c>
      <c r="F107" s="57" t="s">
        <v>36</v>
      </c>
      <c r="G107" s="18" t="s">
        <v>36</v>
      </c>
      <c r="H107" s="7" t="s">
        <v>36</v>
      </c>
      <c r="I107" s="13" t="s">
        <v>36</v>
      </c>
      <c r="J107" s="40" t="s">
        <v>36</v>
      </c>
    </row>
    <row r="108" spans="1:11" ht="40.35" customHeight="1" x14ac:dyDescent="0.25">
      <c r="A108" s="151" t="s">
        <v>55</v>
      </c>
      <c r="B108" s="152"/>
      <c r="C108" s="89">
        <v>1</v>
      </c>
      <c r="D108" s="33">
        <v>1</v>
      </c>
      <c r="E108" s="90">
        <v>-1</v>
      </c>
      <c r="F108" s="59">
        <v>2</v>
      </c>
      <c r="G108" s="18">
        <v>1</v>
      </c>
      <c r="H108" s="7">
        <v>1</v>
      </c>
      <c r="I108" s="13">
        <v>0</v>
      </c>
      <c r="J108" s="41">
        <v>2</v>
      </c>
      <c r="K108" s="1" t="s">
        <v>217</v>
      </c>
    </row>
    <row r="109" spans="1:11" ht="40.35" customHeight="1" x14ac:dyDescent="0.25">
      <c r="A109" s="151" t="s">
        <v>45</v>
      </c>
      <c r="B109" s="152"/>
      <c r="C109" s="89">
        <v>1</v>
      </c>
      <c r="D109" s="33">
        <v>1</v>
      </c>
      <c r="E109" s="90">
        <v>-1</v>
      </c>
      <c r="F109" s="59">
        <v>2</v>
      </c>
      <c r="G109" s="18">
        <v>1</v>
      </c>
      <c r="H109" s="7">
        <v>1</v>
      </c>
      <c r="I109" s="13">
        <v>0</v>
      </c>
      <c r="J109" s="41">
        <v>2</v>
      </c>
      <c r="K109" s="1" t="s">
        <v>217</v>
      </c>
    </row>
    <row r="110" spans="1:11" ht="40.35" customHeight="1" x14ac:dyDescent="0.25">
      <c r="A110" s="155" t="s">
        <v>140</v>
      </c>
      <c r="B110" s="156"/>
      <c r="C110" s="89">
        <v>1</v>
      </c>
      <c r="D110" s="33">
        <v>1</v>
      </c>
      <c r="E110" s="90">
        <v>-1</v>
      </c>
      <c r="F110" s="60">
        <v>2</v>
      </c>
      <c r="G110" s="18">
        <v>1</v>
      </c>
      <c r="H110" s="7">
        <v>1</v>
      </c>
      <c r="I110" s="13">
        <v>0</v>
      </c>
      <c r="J110" s="42">
        <v>2</v>
      </c>
      <c r="K110" s="1" t="s">
        <v>217</v>
      </c>
    </row>
    <row r="111" spans="1:11" ht="40.35" customHeight="1" x14ac:dyDescent="0.25">
      <c r="A111" s="155" t="s">
        <v>141</v>
      </c>
      <c r="B111" s="156"/>
      <c r="C111" s="89">
        <v>1</v>
      </c>
      <c r="D111" s="33">
        <v>1</v>
      </c>
      <c r="E111" s="90">
        <v>-1</v>
      </c>
      <c r="F111" s="60">
        <v>2</v>
      </c>
      <c r="G111" s="18">
        <v>1</v>
      </c>
      <c r="H111" s="7">
        <v>1</v>
      </c>
      <c r="I111" s="13">
        <v>0</v>
      </c>
      <c r="J111" s="42">
        <v>2</v>
      </c>
      <c r="K111" s="1" t="s">
        <v>217</v>
      </c>
    </row>
    <row r="112" spans="1:11" ht="40.35" customHeight="1" x14ac:dyDescent="0.25">
      <c r="A112" s="147" t="s">
        <v>7</v>
      </c>
      <c r="B112" s="148"/>
      <c r="C112" s="89">
        <v>1</v>
      </c>
      <c r="D112" s="33">
        <v>1</v>
      </c>
      <c r="E112" s="90">
        <v>-1</v>
      </c>
      <c r="F112" s="60">
        <v>2</v>
      </c>
      <c r="G112" s="18">
        <v>1</v>
      </c>
      <c r="H112" s="7">
        <v>1</v>
      </c>
      <c r="I112" s="13">
        <v>0</v>
      </c>
      <c r="J112" s="42">
        <v>2</v>
      </c>
      <c r="K112" s="1" t="s">
        <v>217</v>
      </c>
    </row>
    <row r="113" spans="1:11" ht="40.35" customHeight="1" x14ac:dyDescent="0.25">
      <c r="A113" s="155" t="s">
        <v>98</v>
      </c>
      <c r="B113" s="156"/>
      <c r="C113" s="89">
        <v>1</v>
      </c>
      <c r="D113" s="33">
        <v>1</v>
      </c>
      <c r="E113" s="90">
        <v>-1</v>
      </c>
      <c r="F113" s="60">
        <v>2</v>
      </c>
      <c r="G113" s="18">
        <v>0</v>
      </c>
      <c r="H113" s="7">
        <v>0</v>
      </c>
      <c r="I113" s="13">
        <v>0</v>
      </c>
      <c r="J113" s="42">
        <v>0</v>
      </c>
      <c r="K113" s="1" t="s">
        <v>217</v>
      </c>
    </row>
    <row r="114" spans="1:11" ht="40.35" customHeight="1" x14ac:dyDescent="0.25">
      <c r="A114" s="155" t="s">
        <v>142</v>
      </c>
      <c r="B114" s="156"/>
      <c r="C114" s="89">
        <v>1</v>
      </c>
      <c r="D114" s="33">
        <v>1</v>
      </c>
      <c r="E114" s="90">
        <v>-1</v>
      </c>
      <c r="F114" s="60">
        <v>2</v>
      </c>
      <c r="G114" s="18">
        <v>0</v>
      </c>
      <c r="H114" s="7">
        <v>0</v>
      </c>
      <c r="I114" s="13">
        <v>0</v>
      </c>
      <c r="J114" s="42">
        <v>0</v>
      </c>
      <c r="K114" s="1" t="s">
        <v>217</v>
      </c>
    </row>
    <row r="115" spans="1:11" ht="40.35" customHeight="1" x14ac:dyDescent="0.25">
      <c r="A115" s="155" t="s">
        <v>57</v>
      </c>
      <c r="B115" s="156"/>
      <c r="C115" s="89">
        <v>1</v>
      </c>
      <c r="D115" s="33">
        <v>1</v>
      </c>
      <c r="E115" s="90">
        <v>-1</v>
      </c>
      <c r="F115" s="60">
        <v>2</v>
      </c>
      <c r="G115" s="18">
        <v>0</v>
      </c>
      <c r="H115" s="7">
        <v>0</v>
      </c>
      <c r="I115" s="13">
        <v>0</v>
      </c>
      <c r="J115" s="42">
        <v>0</v>
      </c>
      <c r="K115" s="1" t="s">
        <v>217</v>
      </c>
    </row>
    <row r="116" spans="1:11" ht="40.35" customHeight="1" x14ac:dyDescent="0.25">
      <c r="A116" s="159" t="s">
        <v>127</v>
      </c>
      <c r="B116" s="160"/>
      <c r="C116" s="89">
        <v>1</v>
      </c>
      <c r="D116" s="33">
        <v>1</v>
      </c>
      <c r="E116" s="90">
        <v>-1</v>
      </c>
      <c r="F116" s="60">
        <v>2</v>
      </c>
      <c r="G116" s="18">
        <v>0</v>
      </c>
      <c r="H116" s="7">
        <v>0</v>
      </c>
      <c r="I116" s="13">
        <v>0</v>
      </c>
      <c r="J116" s="42">
        <v>0</v>
      </c>
      <c r="K116" s="1" t="s">
        <v>217</v>
      </c>
    </row>
    <row r="117" spans="1:11" ht="70.349999999999994" customHeight="1" x14ac:dyDescent="0.25">
      <c r="A117" s="149" t="s">
        <v>31</v>
      </c>
      <c r="B117" s="150"/>
      <c r="C117" s="87" t="s">
        <v>17</v>
      </c>
      <c r="D117" s="36" t="s">
        <v>32</v>
      </c>
      <c r="E117" s="88" t="s">
        <v>30</v>
      </c>
      <c r="F117" s="58">
        <f>SUM(F118)</f>
        <v>3</v>
      </c>
      <c r="G117" s="17" t="s">
        <v>17</v>
      </c>
      <c r="H117" s="5" t="s">
        <v>32</v>
      </c>
      <c r="I117" s="12" t="s">
        <v>30</v>
      </c>
      <c r="J117" s="14">
        <f>SUM(J118)</f>
        <v>1</v>
      </c>
    </row>
    <row r="118" spans="1:11" ht="40.35" customHeight="1" x14ac:dyDescent="0.25">
      <c r="A118" s="135" t="s">
        <v>96</v>
      </c>
      <c r="B118" s="136"/>
      <c r="C118" s="89">
        <v>1</v>
      </c>
      <c r="D118" s="33">
        <v>1</v>
      </c>
      <c r="E118" s="90">
        <v>1</v>
      </c>
      <c r="F118" s="60">
        <v>3</v>
      </c>
      <c r="G118" s="18">
        <v>1</v>
      </c>
      <c r="H118" s="7">
        <v>0</v>
      </c>
      <c r="I118" s="13">
        <v>0</v>
      </c>
      <c r="J118" s="42">
        <v>1</v>
      </c>
      <c r="K118" s="1" t="s">
        <v>217</v>
      </c>
    </row>
    <row r="119" spans="1:11" ht="70.349999999999994" customHeight="1" x14ac:dyDescent="0.25">
      <c r="A119" s="149" t="s">
        <v>33</v>
      </c>
      <c r="B119" s="150"/>
      <c r="C119" s="87" t="s">
        <v>18</v>
      </c>
      <c r="D119" s="36" t="s">
        <v>19</v>
      </c>
      <c r="E119" s="88" t="s">
        <v>24</v>
      </c>
      <c r="F119" s="58">
        <f>SUM(F121:F129)</f>
        <v>27</v>
      </c>
      <c r="G119" s="17" t="s">
        <v>18</v>
      </c>
      <c r="H119" s="5" t="s">
        <v>19</v>
      </c>
      <c r="I119" s="12" t="s">
        <v>24</v>
      </c>
      <c r="J119" s="14">
        <f>SUM(J121:J129)</f>
        <v>3</v>
      </c>
    </row>
    <row r="120" spans="1:11" ht="40.35" customHeight="1" x14ac:dyDescent="0.25">
      <c r="A120" s="135" t="s">
        <v>40</v>
      </c>
      <c r="B120" s="136"/>
      <c r="C120" s="89" t="s">
        <v>36</v>
      </c>
      <c r="D120" s="33" t="s">
        <v>36</v>
      </c>
      <c r="E120" s="90" t="s">
        <v>36</v>
      </c>
      <c r="F120" s="57" t="s">
        <v>36</v>
      </c>
      <c r="G120" s="18" t="s">
        <v>36</v>
      </c>
      <c r="H120" s="7" t="s">
        <v>36</v>
      </c>
      <c r="I120" s="13" t="s">
        <v>36</v>
      </c>
      <c r="J120" s="40" t="s">
        <v>36</v>
      </c>
    </row>
    <row r="121" spans="1:11" ht="40.35" customHeight="1" x14ac:dyDescent="0.25">
      <c r="A121" s="151" t="s">
        <v>55</v>
      </c>
      <c r="B121" s="152"/>
      <c r="C121" s="89">
        <v>1</v>
      </c>
      <c r="D121" s="33">
        <v>1</v>
      </c>
      <c r="E121" s="90">
        <v>1</v>
      </c>
      <c r="F121" s="60">
        <v>3</v>
      </c>
      <c r="G121" s="18">
        <v>0</v>
      </c>
      <c r="H121" s="7">
        <v>0</v>
      </c>
      <c r="I121" s="13">
        <v>0</v>
      </c>
      <c r="J121" s="42">
        <v>0</v>
      </c>
      <c r="K121" s="1" t="s">
        <v>217</v>
      </c>
    </row>
    <row r="122" spans="1:11" ht="40.35" customHeight="1" x14ac:dyDescent="0.25">
      <c r="A122" s="151" t="s">
        <v>45</v>
      </c>
      <c r="B122" s="152"/>
      <c r="C122" s="89">
        <v>1</v>
      </c>
      <c r="D122" s="33">
        <v>1</v>
      </c>
      <c r="E122" s="90">
        <v>1</v>
      </c>
      <c r="F122" s="60">
        <v>3</v>
      </c>
      <c r="G122" s="18">
        <v>0</v>
      </c>
      <c r="H122" s="7">
        <v>0</v>
      </c>
      <c r="I122" s="13">
        <v>0</v>
      </c>
      <c r="J122" s="42">
        <v>0</v>
      </c>
      <c r="K122" s="1" t="s">
        <v>217</v>
      </c>
    </row>
    <row r="123" spans="1:11" ht="40.35" customHeight="1" x14ac:dyDescent="0.25">
      <c r="A123" s="155" t="s">
        <v>140</v>
      </c>
      <c r="B123" s="156"/>
      <c r="C123" s="89">
        <v>1</v>
      </c>
      <c r="D123" s="33">
        <v>1</v>
      </c>
      <c r="E123" s="90">
        <v>1</v>
      </c>
      <c r="F123" s="60">
        <v>3</v>
      </c>
      <c r="G123" s="18">
        <v>1</v>
      </c>
      <c r="H123" s="7">
        <v>1</v>
      </c>
      <c r="I123" s="13">
        <v>1</v>
      </c>
      <c r="J123" s="42">
        <v>3</v>
      </c>
      <c r="K123" s="1" t="s">
        <v>217</v>
      </c>
    </row>
    <row r="124" spans="1:11" ht="40.35" customHeight="1" x14ac:dyDescent="0.25">
      <c r="A124" s="155" t="s">
        <v>141</v>
      </c>
      <c r="B124" s="156"/>
      <c r="C124" s="89">
        <v>1</v>
      </c>
      <c r="D124" s="33">
        <v>1</v>
      </c>
      <c r="E124" s="90">
        <v>1</v>
      </c>
      <c r="F124" s="60">
        <v>3</v>
      </c>
      <c r="G124" s="18">
        <v>0</v>
      </c>
      <c r="H124" s="7">
        <v>0</v>
      </c>
      <c r="I124" s="13">
        <v>0</v>
      </c>
      <c r="J124" s="42">
        <v>0</v>
      </c>
      <c r="K124" s="1" t="s">
        <v>217</v>
      </c>
    </row>
    <row r="125" spans="1:11" ht="40.35" customHeight="1" x14ac:dyDescent="0.25">
      <c r="A125" s="147" t="s">
        <v>7</v>
      </c>
      <c r="B125" s="148"/>
      <c r="C125" s="89">
        <v>1</v>
      </c>
      <c r="D125" s="33">
        <v>1</v>
      </c>
      <c r="E125" s="90">
        <v>1</v>
      </c>
      <c r="F125" s="60">
        <v>3</v>
      </c>
      <c r="G125" s="18">
        <v>0</v>
      </c>
      <c r="H125" s="7">
        <v>0</v>
      </c>
      <c r="I125" s="13">
        <v>0</v>
      </c>
      <c r="J125" s="42">
        <v>0</v>
      </c>
      <c r="K125" s="1" t="s">
        <v>217</v>
      </c>
    </row>
    <row r="126" spans="1:11" ht="40.35" customHeight="1" x14ac:dyDescent="0.25">
      <c r="A126" s="155" t="s">
        <v>98</v>
      </c>
      <c r="B126" s="156"/>
      <c r="C126" s="89">
        <v>1</v>
      </c>
      <c r="D126" s="33">
        <v>1</v>
      </c>
      <c r="E126" s="90">
        <v>1</v>
      </c>
      <c r="F126" s="60">
        <v>3</v>
      </c>
      <c r="G126" s="18">
        <v>0</v>
      </c>
      <c r="H126" s="7">
        <v>0</v>
      </c>
      <c r="I126" s="13">
        <v>0</v>
      </c>
      <c r="J126" s="42">
        <v>0</v>
      </c>
      <c r="K126" s="1" t="s">
        <v>217</v>
      </c>
    </row>
    <row r="127" spans="1:11" ht="40.35" customHeight="1" x14ac:dyDescent="0.25">
      <c r="A127" s="155" t="s">
        <v>142</v>
      </c>
      <c r="B127" s="156"/>
      <c r="C127" s="89">
        <v>1</v>
      </c>
      <c r="D127" s="33">
        <v>1</v>
      </c>
      <c r="E127" s="90">
        <v>1</v>
      </c>
      <c r="F127" s="60">
        <v>3</v>
      </c>
      <c r="G127" s="18">
        <v>0</v>
      </c>
      <c r="H127" s="7">
        <v>0</v>
      </c>
      <c r="I127" s="13">
        <v>0</v>
      </c>
      <c r="J127" s="42">
        <v>0</v>
      </c>
      <c r="K127" s="1" t="s">
        <v>217</v>
      </c>
    </row>
    <row r="128" spans="1:11" ht="40.35" customHeight="1" x14ac:dyDescent="0.25">
      <c r="A128" s="155" t="s">
        <v>57</v>
      </c>
      <c r="B128" s="156"/>
      <c r="C128" s="89">
        <v>1</v>
      </c>
      <c r="D128" s="33">
        <v>1</v>
      </c>
      <c r="E128" s="90">
        <v>1</v>
      </c>
      <c r="F128" s="60">
        <v>3</v>
      </c>
      <c r="G128" s="18">
        <v>0</v>
      </c>
      <c r="H128" s="7">
        <v>0</v>
      </c>
      <c r="I128" s="13">
        <v>0</v>
      </c>
      <c r="J128" s="42">
        <v>0</v>
      </c>
      <c r="K128" s="1" t="s">
        <v>217</v>
      </c>
    </row>
    <row r="129" spans="1:11" ht="40.35" customHeight="1" x14ac:dyDescent="0.25">
      <c r="A129" s="159" t="s">
        <v>127</v>
      </c>
      <c r="B129" s="160"/>
      <c r="C129" s="84">
        <v>1</v>
      </c>
      <c r="D129" s="73">
        <v>1</v>
      </c>
      <c r="E129" s="85">
        <v>1</v>
      </c>
      <c r="F129" s="57">
        <v>3</v>
      </c>
      <c r="G129" s="16">
        <v>0</v>
      </c>
      <c r="H129" s="6">
        <v>0</v>
      </c>
      <c r="I129" s="11">
        <v>0</v>
      </c>
      <c r="J129" s="40">
        <v>0</v>
      </c>
      <c r="K129" s="1" t="s">
        <v>217</v>
      </c>
    </row>
    <row r="130" spans="1:11" ht="70.349999999999994" customHeight="1" x14ac:dyDescent="0.25">
      <c r="A130" s="149" t="s">
        <v>34</v>
      </c>
      <c r="B130" s="150"/>
      <c r="C130" s="87" t="s">
        <v>20</v>
      </c>
      <c r="D130" s="36" t="s">
        <v>21</v>
      </c>
      <c r="E130" s="88" t="s">
        <v>41</v>
      </c>
      <c r="F130" s="58">
        <f>SUM(F132:F140)</f>
        <v>27</v>
      </c>
      <c r="G130" s="17" t="s">
        <v>20</v>
      </c>
      <c r="H130" s="5" t="s">
        <v>21</v>
      </c>
      <c r="I130" s="12" t="s">
        <v>41</v>
      </c>
      <c r="J130" s="14">
        <f>SUM(J132:J140)</f>
        <v>2</v>
      </c>
    </row>
    <row r="131" spans="1:11" ht="40.35" customHeight="1" x14ac:dyDescent="0.25">
      <c r="A131" s="135" t="s">
        <v>10</v>
      </c>
      <c r="B131" s="136"/>
      <c r="C131" s="89" t="s">
        <v>36</v>
      </c>
      <c r="D131" s="33" t="s">
        <v>36</v>
      </c>
      <c r="E131" s="90" t="s">
        <v>36</v>
      </c>
      <c r="F131" s="57" t="s">
        <v>36</v>
      </c>
      <c r="G131" s="18" t="s">
        <v>36</v>
      </c>
      <c r="H131" s="7" t="s">
        <v>36</v>
      </c>
      <c r="I131" s="13" t="s">
        <v>36</v>
      </c>
      <c r="J131" s="40" t="s">
        <v>36</v>
      </c>
    </row>
    <row r="132" spans="1:11" ht="40.35" customHeight="1" x14ac:dyDescent="0.25">
      <c r="A132" s="151" t="s">
        <v>55</v>
      </c>
      <c r="B132" s="152"/>
      <c r="C132" s="89">
        <v>1</v>
      </c>
      <c r="D132" s="33">
        <v>1</v>
      </c>
      <c r="E132" s="90">
        <v>1</v>
      </c>
      <c r="F132" s="60">
        <v>3</v>
      </c>
      <c r="G132" s="18">
        <v>0</v>
      </c>
      <c r="H132" s="7">
        <v>0</v>
      </c>
      <c r="I132" s="13">
        <v>0</v>
      </c>
      <c r="J132" s="42">
        <v>0</v>
      </c>
      <c r="K132" s="1" t="s">
        <v>217</v>
      </c>
    </row>
    <row r="133" spans="1:11" ht="40.35" customHeight="1" x14ac:dyDescent="0.25">
      <c r="A133" s="151" t="s">
        <v>45</v>
      </c>
      <c r="B133" s="152"/>
      <c r="C133" s="89">
        <v>1</v>
      </c>
      <c r="D133" s="33">
        <v>1</v>
      </c>
      <c r="E133" s="90">
        <v>1</v>
      </c>
      <c r="F133" s="60">
        <v>3</v>
      </c>
      <c r="G133" s="18">
        <v>0</v>
      </c>
      <c r="H133" s="7">
        <v>0</v>
      </c>
      <c r="I133" s="13">
        <v>0</v>
      </c>
      <c r="J133" s="42">
        <v>0</v>
      </c>
      <c r="K133" s="1" t="s">
        <v>217</v>
      </c>
    </row>
    <row r="134" spans="1:11" ht="40.35" customHeight="1" x14ac:dyDescent="0.25">
      <c r="A134" s="155" t="s">
        <v>140</v>
      </c>
      <c r="B134" s="156"/>
      <c r="C134" s="89">
        <v>1</v>
      </c>
      <c r="D134" s="33">
        <v>1</v>
      </c>
      <c r="E134" s="90">
        <v>1</v>
      </c>
      <c r="F134" s="60">
        <v>3</v>
      </c>
      <c r="G134" s="18">
        <v>0</v>
      </c>
      <c r="H134" s="7">
        <v>0</v>
      </c>
      <c r="I134" s="13">
        <v>0</v>
      </c>
      <c r="J134" s="42">
        <v>0</v>
      </c>
      <c r="K134" s="1" t="s">
        <v>217</v>
      </c>
    </row>
    <row r="135" spans="1:11" ht="40.35" customHeight="1" x14ac:dyDescent="0.25">
      <c r="A135" s="155" t="s">
        <v>141</v>
      </c>
      <c r="B135" s="156"/>
      <c r="C135" s="89">
        <v>1</v>
      </c>
      <c r="D135" s="33">
        <v>1</v>
      </c>
      <c r="E135" s="90">
        <v>1</v>
      </c>
      <c r="F135" s="60">
        <v>3</v>
      </c>
      <c r="G135" s="18">
        <v>0</v>
      </c>
      <c r="H135" s="7">
        <v>0</v>
      </c>
      <c r="I135" s="13">
        <v>0</v>
      </c>
      <c r="J135" s="42">
        <v>0</v>
      </c>
      <c r="K135" s="1" t="s">
        <v>217</v>
      </c>
    </row>
    <row r="136" spans="1:11" ht="40.35" customHeight="1" x14ac:dyDescent="0.25">
      <c r="A136" s="147" t="s">
        <v>7</v>
      </c>
      <c r="B136" s="148"/>
      <c r="C136" s="89">
        <v>1</v>
      </c>
      <c r="D136" s="33">
        <v>1</v>
      </c>
      <c r="E136" s="90">
        <v>1</v>
      </c>
      <c r="F136" s="60">
        <v>3</v>
      </c>
      <c r="G136" s="18">
        <v>1</v>
      </c>
      <c r="H136" s="7">
        <v>1</v>
      </c>
      <c r="I136" s="13">
        <v>0</v>
      </c>
      <c r="J136" s="42">
        <v>2</v>
      </c>
      <c r="K136" s="1" t="s">
        <v>217</v>
      </c>
    </row>
    <row r="137" spans="1:11" ht="40.35" customHeight="1" x14ac:dyDescent="0.25">
      <c r="A137" s="155" t="s">
        <v>98</v>
      </c>
      <c r="B137" s="156"/>
      <c r="C137" s="89">
        <v>1</v>
      </c>
      <c r="D137" s="33">
        <v>1</v>
      </c>
      <c r="E137" s="90">
        <v>1</v>
      </c>
      <c r="F137" s="60">
        <v>3</v>
      </c>
      <c r="G137" s="18">
        <v>0</v>
      </c>
      <c r="H137" s="7">
        <v>0</v>
      </c>
      <c r="I137" s="13">
        <v>0</v>
      </c>
      <c r="J137" s="42">
        <v>0</v>
      </c>
      <c r="K137" s="1" t="s">
        <v>217</v>
      </c>
    </row>
    <row r="138" spans="1:11" ht="40.35" customHeight="1" x14ac:dyDescent="0.25">
      <c r="A138" s="155" t="s">
        <v>142</v>
      </c>
      <c r="B138" s="156"/>
      <c r="C138" s="89">
        <v>1</v>
      </c>
      <c r="D138" s="33">
        <v>1</v>
      </c>
      <c r="E138" s="90">
        <v>1</v>
      </c>
      <c r="F138" s="60">
        <v>3</v>
      </c>
      <c r="G138" s="18">
        <v>0</v>
      </c>
      <c r="H138" s="7">
        <v>0</v>
      </c>
      <c r="I138" s="13">
        <v>0</v>
      </c>
      <c r="J138" s="42">
        <v>0</v>
      </c>
      <c r="K138" s="1" t="s">
        <v>217</v>
      </c>
    </row>
    <row r="139" spans="1:11" ht="40.35" customHeight="1" x14ac:dyDescent="0.25">
      <c r="A139" s="155" t="s">
        <v>57</v>
      </c>
      <c r="B139" s="156"/>
      <c r="C139" s="89">
        <v>1</v>
      </c>
      <c r="D139" s="33">
        <v>1</v>
      </c>
      <c r="E139" s="90">
        <v>1</v>
      </c>
      <c r="F139" s="60">
        <v>3</v>
      </c>
      <c r="G139" s="18">
        <v>0</v>
      </c>
      <c r="H139" s="7">
        <v>0</v>
      </c>
      <c r="I139" s="13">
        <v>0</v>
      </c>
      <c r="J139" s="42">
        <v>0</v>
      </c>
      <c r="K139" s="1" t="s">
        <v>217</v>
      </c>
    </row>
    <row r="140" spans="1:11" ht="40.35" customHeight="1" x14ac:dyDescent="0.25">
      <c r="A140" s="159" t="s">
        <v>127</v>
      </c>
      <c r="B140" s="160"/>
      <c r="C140" s="84">
        <v>1</v>
      </c>
      <c r="D140" s="73">
        <v>1</v>
      </c>
      <c r="E140" s="85">
        <v>1</v>
      </c>
      <c r="F140" s="57">
        <v>3</v>
      </c>
      <c r="G140" s="16">
        <v>0</v>
      </c>
      <c r="H140" s="6">
        <v>0</v>
      </c>
      <c r="I140" s="11">
        <v>0</v>
      </c>
      <c r="J140" s="40">
        <v>0</v>
      </c>
      <c r="K140" s="1" t="s">
        <v>217</v>
      </c>
    </row>
    <row r="141" spans="1:11" ht="70.349999999999994" customHeight="1" x14ac:dyDescent="0.25">
      <c r="A141" s="149" t="s">
        <v>35</v>
      </c>
      <c r="B141" s="150"/>
      <c r="C141" s="87" t="s">
        <v>183</v>
      </c>
      <c r="D141" s="36" t="s">
        <v>184</v>
      </c>
      <c r="E141" s="88" t="s">
        <v>185</v>
      </c>
      <c r="F141" s="58">
        <f>SUM(F142:F144)</f>
        <v>9</v>
      </c>
      <c r="G141" s="35" t="s">
        <v>183</v>
      </c>
      <c r="H141" s="36" t="s">
        <v>184</v>
      </c>
      <c r="I141" s="37" t="s">
        <v>185</v>
      </c>
      <c r="J141" s="14">
        <f>SUM(J142:J144)</f>
        <v>0</v>
      </c>
    </row>
    <row r="142" spans="1:11" ht="40.35" customHeight="1" x14ac:dyDescent="0.25">
      <c r="A142" s="147" t="s">
        <v>121</v>
      </c>
      <c r="B142" s="148"/>
      <c r="C142" s="89">
        <v>1</v>
      </c>
      <c r="D142" s="33">
        <v>1</v>
      </c>
      <c r="E142" s="90">
        <v>1</v>
      </c>
      <c r="F142" s="60">
        <v>3</v>
      </c>
      <c r="G142" s="18">
        <v>0</v>
      </c>
      <c r="H142" s="7">
        <v>0</v>
      </c>
      <c r="I142" s="13">
        <v>0</v>
      </c>
      <c r="J142" s="42">
        <v>0</v>
      </c>
      <c r="K142" s="1" t="s">
        <v>217</v>
      </c>
    </row>
    <row r="143" spans="1:11" ht="40.35" customHeight="1" x14ac:dyDescent="0.25">
      <c r="A143" s="147" t="s">
        <v>133</v>
      </c>
      <c r="B143" s="148"/>
      <c r="C143" s="89">
        <v>1</v>
      </c>
      <c r="D143" s="33">
        <v>1</v>
      </c>
      <c r="E143" s="90">
        <v>1</v>
      </c>
      <c r="F143" s="60">
        <v>3</v>
      </c>
      <c r="G143" s="18">
        <v>0</v>
      </c>
      <c r="H143" s="7">
        <v>0</v>
      </c>
      <c r="I143" s="13">
        <v>0</v>
      </c>
      <c r="J143" s="42">
        <v>0</v>
      </c>
      <c r="K143" s="1" t="s">
        <v>217</v>
      </c>
    </row>
    <row r="144" spans="1:11" ht="40.35" customHeight="1" x14ac:dyDescent="0.25">
      <c r="A144" s="147" t="s">
        <v>134</v>
      </c>
      <c r="B144" s="148"/>
      <c r="C144" s="89">
        <v>1</v>
      </c>
      <c r="D144" s="33">
        <v>1</v>
      </c>
      <c r="E144" s="90">
        <v>1</v>
      </c>
      <c r="F144" s="60">
        <v>3</v>
      </c>
      <c r="G144" s="18">
        <v>0</v>
      </c>
      <c r="H144" s="7">
        <v>0</v>
      </c>
      <c r="I144" s="13">
        <v>0</v>
      </c>
      <c r="J144" s="42">
        <v>0</v>
      </c>
      <c r="K144" s="1" t="s">
        <v>217</v>
      </c>
    </row>
    <row r="145" spans="1:11" ht="70.349999999999994" customHeight="1" x14ac:dyDescent="0.25">
      <c r="A145" s="149" t="s">
        <v>102</v>
      </c>
      <c r="B145" s="150"/>
      <c r="C145" s="87" t="s">
        <v>25</v>
      </c>
      <c r="D145" s="36" t="s">
        <v>26</v>
      </c>
      <c r="E145" s="88" t="s">
        <v>27</v>
      </c>
      <c r="F145" s="58">
        <f>SUM(F146:F157)</f>
        <v>36</v>
      </c>
      <c r="G145" s="17" t="s">
        <v>25</v>
      </c>
      <c r="H145" s="5" t="s">
        <v>26</v>
      </c>
      <c r="I145" s="12" t="s">
        <v>27</v>
      </c>
      <c r="J145" s="14">
        <f>SUM(J146:J157)</f>
        <v>27</v>
      </c>
    </row>
    <row r="146" spans="1:11" ht="40.35" customHeight="1" x14ac:dyDescent="0.25">
      <c r="A146" s="147" t="s">
        <v>11</v>
      </c>
      <c r="B146" s="148"/>
      <c r="C146" s="89">
        <v>1</v>
      </c>
      <c r="D146" s="33">
        <v>1</v>
      </c>
      <c r="E146" s="90">
        <v>1</v>
      </c>
      <c r="F146" s="60">
        <v>3</v>
      </c>
      <c r="G146" s="18">
        <v>0</v>
      </c>
      <c r="H146" s="7">
        <v>0</v>
      </c>
      <c r="I146" s="13">
        <v>0</v>
      </c>
      <c r="J146" s="42">
        <v>0</v>
      </c>
      <c r="K146" s="1" t="s">
        <v>217</v>
      </c>
    </row>
    <row r="147" spans="1:11" ht="40.35" customHeight="1" x14ac:dyDescent="0.25">
      <c r="A147" s="155" t="s">
        <v>128</v>
      </c>
      <c r="B147" s="156"/>
      <c r="C147" s="89">
        <v>1</v>
      </c>
      <c r="D147" s="33">
        <v>1</v>
      </c>
      <c r="E147" s="90">
        <v>1</v>
      </c>
      <c r="F147" s="60">
        <v>3</v>
      </c>
      <c r="G147" s="18">
        <v>1</v>
      </c>
      <c r="H147" s="7">
        <v>1</v>
      </c>
      <c r="I147" s="13">
        <v>1</v>
      </c>
      <c r="J147" s="42">
        <v>3</v>
      </c>
      <c r="K147" s="1" t="s">
        <v>217</v>
      </c>
    </row>
    <row r="148" spans="1:11" ht="40.35" customHeight="1" x14ac:dyDescent="0.25">
      <c r="A148" s="155" t="s">
        <v>129</v>
      </c>
      <c r="B148" s="156"/>
      <c r="C148" s="89">
        <v>1</v>
      </c>
      <c r="D148" s="33">
        <v>1</v>
      </c>
      <c r="E148" s="90">
        <v>1</v>
      </c>
      <c r="F148" s="60">
        <v>3</v>
      </c>
      <c r="G148" s="18">
        <v>1</v>
      </c>
      <c r="H148" s="7">
        <v>1</v>
      </c>
      <c r="I148" s="13">
        <v>1</v>
      </c>
      <c r="J148" s="42">
        <v>3</v>
      </c>
      <c r="K148" s="1" t="s">
        <v>217</v>
      </c>
    </row>
    <row r="149" spans="1:11" ht="40.35" customHeight="1" x14ac:dyDescent="0.25">
      <c r="A149" s="155" t="s">
        <v>145</v>
      </c>
      <c r="B149" s="156"/>
      <c r="C149" s="89">
        <v>1</v>
      </c>
      <c r="D149" s="33">
        <v>1</v>
      </c>
      <c r="E149" s="90">
        <v>1</v>
      </c>
      <c r="F149" s="60">
        <v>3</v>
      </c>
      <c r="G149" s="18">
        <v>1</v>
      </c>
      <c r="H149" s="7">
        <v>1</v>
      </c>
      <c r="I149" s="13">
        <v>1</v>
      </c>
      <c r="J149" s="42">
        <v>3</v>
      </c>
      <c r="K149" s="1" t="s">
        <v>217</v>
      </c>
    </row>
    <row r="150" spans="1:11" ht="40.35" customHeight="1" x14ac:dyDescent="0.25">
      <c r="A150" s="155" t="s">
        <v>99</v>
      </c>
      <c r="B150" s="156"/>
      <c r="C150" s="89">
        <v>1</v>
      </c>
      <c r="D150" s="33">
        <v>1</v>
      </c>
      <c r="E150" s="90">
        <v>1</v>
      </c>
      <c r="F150" s="60">
        <v>3</v>
      </c>
      <c r="G150" s="18">
        <v>1</v>
      </c>
      <c r="H150" s="7">
        <v>1</v>
      </c>
      <c r="I150" s="13">
        <v>1</v>
      </c>
      <c r="J150" s="42">
        <v>3</v>
      </c>
      <c r="K150" s="1" t="s">
        <v>217</v>
      </c>
    </row>
    <row r="151" spans="1:11" ht="40.35" customHeight="1" x14ac:dyDescent="0.25">
      <c r="A151" s="147" t="s">
        <v>143</v>
      </c>
      <c r="B151" s="148"/>
      <c r="C151" s="89">
        <v>1</v>
      </c>
      <c r="D151" s="33">
        <v>1</v>
      </c>
      <c r="E151" s="90">
        <v>1</v>
      </c>
      <c r="F151" s="60">
        <v>3</v>
      </c>
      <c r="G151" s="18">
        <v>1</v>
      </c>
      <c r="H151" s="7">
        <v>1</v>
      </c>
      <c r="I151" s="13">
        <v>1</v>
      </c>
      <c r="J151" s="42">
        <v>3</v>
      </c>
      <c r="K151" s="1" t="s">
        <v>217</v>
      </c>
    </row>
    <row r="152" spans="1:11" ht="40.35" customHeight="1" x14ac:dyDescent="0.25">
      <c r="A152" s="155" t="s">
        <v>192</v>
      </c>
      <c r="B152" s="156"/>
      <c r="C152" s="84">
        <v>1</v>
      </c>
      <c r="D152" s="73">
        <v>1</v>
      </c>
      <c r="E152" s="85">
        <v>1</v>
      </c>
      <c r="F152" s="57">
        <v>3</v>
      </c>
      <c r="G152" s="16">
        <v>1</v>
      </c>
      <c r="H152" s="6">
        <v>1</v>
      </c>
      <c r="I152" s="11">
        <v>1</v>
      </c>
      <c r="J152" s="40">
        <v>3</v>
      </c>
      <c r="K152" s="1" t="s">
        <v>217</v>
      </c>
    </row>
    <row r="153" spans="1:11" ht="40.35" customHeight="1" x14ac:dyDescent="0.25">
      <c r="A153" s="155" t="s">
        <v>111</v>
      </c>
      <c r="B153" s="156"/>
      <c r="C153" s="84">
        <v>1</v>
      </c>
      <c r="D153" s="73">
        <v>1</v>
      </c>
      <c r="E153" s="85">
        <v>1</v>
      </c>
      <c r="F153" s="57">
        <v>3</v>
      </c>
      <c r="G153" s="16">
        <v>1</v>
      </c>
      <c r="H153" s="6">
        <v>1</v>
      </c>
      <c r="I153" s="11">
        <v>1</v>
      </c>
      <c r="J153" s="40">
        <v>3</v>
      </c>
      <c r="K153" s="1" t="s">
        <v>217</v>
      </c>
    </row>
    <row r="154" spans="1:11" ht="40.35" customHeight="1" x14ac:dyDescent="0.25">
      <c r="A154" s="147" t="s">
        <v>144</v>
      </c>
      <c r="B154" s="148"/>
      <c r="C154" s="89">
        <v>1</v>
      </c>
      <c r="D154" s="33">
        <v>1</v>
      </c>
      <c r="E154" s="90">
        <v>1</v>
      </c>
      <c r="F154" s="60">
        <v>3</v>
      </c>
      <c r="G154" s="18">
        <v>1</v>
      </c>
      <c r="H154" s="7">
        <v>1</v>
      </c>
      <c r="I154" s="13">
        <v>1</v>
      </c>
      <c r="J154" s="42">
        <v>3</v>
      </c>
      <c r="K154" s="1" t="s">
        <v>217</v>
      </c>
    </row>
    <row r="155" spans="1:11" ht="55.35" customHeight="1" x14ac:dyDescent="0.25">
      <c r="A155" s="161" t="s">
        <v>179</v>
      </c>
      <c r="B155" s="162"/>
      <c r="C155" s="89">
        <v>1</v>
      </c>
      <c r="D155" s="33">
        <v>1</v>
      </c>
      <c r="E155" s="90">
        <v>1</v>
      </c>
      <c r="F155" s="60">
        <v>3</v>
      </c>
      <c r="G155" s="18">
        <v>0</v>
      </c>
      <c r="H155" s="7">
        <v>0</v>
      </c>
      <c r="I155" s="13">
        <v>0</v>
      </c>
      <c r="J155" s="42">
        <v>0</v>
      </c>
      <c r="K155" s="1" t="s">
        <v>217</v>
      </c>
    </row>
    <row r="156" spans="1:11" ht="40.35" customHeight="1" x14ac:dyDescent="0.25">
      <c r="A156" s="155" t="s">
        <v>130</v>
      </c>
      <c r="B156" s="156"/>
      <c r="C156" s="89">
        <v>1</v>
      </c>
      <c r="D156" s="33">
        <v>1</v>
      </c>
      <c r="E156" s="90">
        <v>1</v>
      </c>
      <c r="F156" s="60">
        <v>3</v>
      </c>
      <c r="G156" s="18">
        <v>1</v>
      </c>
      <c r="H156" s="7">
        <v>1</v>
      </c>
      <c r="I156" s="13">
        <v>1</v>
      </c>
      <c r="J156" s="42">
        <v>3</v>
      </c>
      <c r="K156" s="1" t="s">
        <v>217</v>
      </c>
    </row>
    <row r="157" spans="1:11" ht="40.35" customHeight="1" x14ac:dyDescent="0.25">
      <c r="A157" s="155" t="s">
        <v>112</v>
      </c>
      <c r="B157" s="156"/>
      <c r="C157" s="89">
        <v>1</v>
      </c>
      <c r="D157" s="33">
        <v>1</v>
      </c>
      <c r="E157" s="90">
        <v>1</v>
      </c>
      <c r="F157" s="60">
        <v>3</v>
      </c>
      <c r="G157" s="18">
        <v>0</v>
      </c>
      <c r="H157" s="7">
        <v>0</v>
      </c>
      <c r="I157" s="13">
        <v>0</v>
      </c>
      <c r="J157" s="42">
        <v>0</v>
      </c>
      <c r="K157" s="1" t="s">
        <v>217</v>
      </c>
    </row>
    <row r="158" spans="1:11" ht="70.349999999999994" customHeight="1" x14ac:dyDescent="0.25">
      <c r="A158" s="149" t="s">
        <v>103</v>
      </c>
      <c r="B158" s="150"/>
      <c r="C158" s="87" t="s">
        <v>104</v>
      </c>
      <c r="D158" s="36" t="s">
        <v>26</v>
      </c>
      <c r="E158" s="88" t="s">
        <v>27</v>
      </c>
      <c r="F158" s="58">
        <f>SUM(F159)</f>
        <v>3</v>
      </c>
      <c r="G158" s="17" t="s">
        <v>104</v>
      </c>
      <c r="H158" s="5" t="s">
        <v>26</v>
      </c>
      <c r="I158" s="12" t="s">
        <v>27</v>
      </c>
      <c r="J158" s="14">
        <f>SUM(J159)</f>
        <v>3</v>
      </c>
    </row>
    <row r="159" spans="1:11" ht="40.35" customHeight="1" x14ac:dyDescent="0.25">
      <c r="A159" s="135" t="s">
        <v>53</v>
      </c>
      <c r="B159" s="136"/>
      <c r="C159" s="89">
        <v>1</v>
      </c>
      <c r="D159" s="33">
        <v>1</v>
      </c>
      <c r="E159" s="90">
        <v>1</v>
      </c>
      <c r="F159" s="60">
        <v>3</v>
      </c>
      <c r="G159" s="18">
        <v>1</v>
      </c>
      <c r="H159" s="7">
        <v>1</v>
      </c>
      <c r="I159" s="13">
        <v>1</v>
      </c>
      <c r="J159" s="42">
        <v>3</v>
      </c>
      <c r="K159" s="1" t="s">
        <v>217</v>
      </c>
    </row>
    <row r="160" spans="1:11" ht="70.349999999999994" customHeight="1" x14ac:dyDescent="0.25">
      <c r="A160" s="149" t="s">
        <v>1</v>
      </c>
      <c r="B160" s="150"/>
      <c r="C160" s="87" t="s">
        <v>28</v>
      </c>
      <c r="D160" s="36" t="s">
        <v>29</v>
      </c>
      <c r="E160" s="88" t="s">
        <v>54</v>
      </c>
      <c r="F160" s="58">
        <f>SUM(F161)</f>
        <v>3</v>
      </c>
      <c r="G160" s="17" t="s">
        <v>28</v>
      </c>
      <c r="H160" s="5" t="s">
        <v>29</v>
      </c>
      <c r="I160" s="12" t="s">
        <v>54</v>
      </c>
      <c r="J160" s="14">
        <f>SUM(J161)</f>
        <v>0</v>
      </c>
    </row>
    <row r="161" spans="1:11" ht="40.35" customHeight="1" thickBot="1" x14ac:dyDescent="0.3">
      <c r="A161" s="153" t="s">
        <v>137</v>
      </c>
      <c r="B161" s="154"/>
      <c r="C161" s="93">
        <v>1</v>
      </c>
      <c r="D161" s="74">
        <v>1</v>
      </c>
      <c r="E161" s="94">
        <v>1</v>
      </c>
      <c r="F161" s="61">
        <v>3</v>
      </c>
      <c r="G161" s="19">
        <v>0</v>
      </c>
      <c r="H161" s="20">
        <v>0</v>
      </c>
      <c r="I161" s="21">
        <v>0</v>
      </c>
      <c r="J161" s="43">
        <v>0</v>
      </c>
      <c r="K161" s="1" t="s">
        <v>217</v>
      </c>
    </row>
    <row r="162" spans="1:11" ht="40.35" customHeight="1" thickBot="1" x14ac:dyDescent="0.3">
      <c r="A162" s="141" t="s">
        <v>46</v>
      </c>
      <c r="B162" s="142"/>
      <c r="C162" s="81"/>
      <c r="D162" s="69"/>
      <c r="E162" s="69"/>
      <c r="F162" s="55">
        <f>F163+F172+F182+F184+F194+F204+F208+F214+F216</f>
        <v>118</v>
      </c>
      <c r="G162" s="130"/>
      <c r="H162" s="131"/>
      <c r="I162" s="132"/>
      <c r="J162" s="23">
        <f>J163+J172+J182+J184+J194+J204+J208+J214+J216</f>
        <v>58</v>
      </c>
    </row>
    <row r="163" spans="1:11" ht="70.349999999999994" customHeight="1" x14ac:dyDescent="0.25">
      <c r="A163" s="143" t="s">
        <v>5</v>
      </c>
      <c r="B163" s="144"/>
      <c r="C163" s="82" t="s">
        <v>13</v>
      </c>
      <c r="D163" s="71" t="s">
        <v>14</v>
      </c>
      <c r="E163" s="83" t="s">
        <v>22</v>
      </c>
      <c r="F163" s="56">
        <f>SUM(F165:F171)</f>
        <v>21</v>
      </c>
      <c r="G163" s="15" t="s">
        <v>13</v>
      </c>
      <c r="H163" s="9" t="s">
        <v>14</v>
      </c>
      <c r="I163" s="10" t="s">
        <v>22</v>
      </c>
      <c r="J163" s="22">
        <f>SUM(J165:J171)</f>
        <v>18</v>
      </c>
    </row>
    <row r="164" spans="1:11" ht="40.35" customHeight="1" x14ac:dyDescent="0.25">
      <c r="A164" s="145" t="s">
        <v>119</v>
      </c>
      <c r="B164" s="146"/>
      <c r="C164" s="84" t="s">
        <v>36</v>
      </c>
      <c r="D164" s="73" t="s">
        <v>36</v>
      </c>
      <c r="E164" s="85" t="s">
        <v>36</v>
      </c>
      <c r="F164" s="57" t="s">
        <v>36</v>
      </c>
      <c r="G164" s="16" t="s">
        <v>36</v>
      </c>
      <c r="H164" s="6" t="s">
        <v>36</v>
      </c>
      <c r="I164" s="11" t="s">
        <v>36</v>
      </c>
      <c r="J164" s="40" t="s">
        <v>36</v>
      </c>
    </row>
    <row r="165" spans="1:11" ht="40.35" customHeight="1" x14ac:dyDescent="0.25">
      <c r="A165" s="151" t="s">
        <v>146</v>
      </c>
      <c r="B165" s="152"/>
      <c r="C165" s="84">
        <v>1</v>
      </c>
      <c r="D165" s="73">
        <v>1</v>
      </c>
      <c r="E165" s="85">
        <v>1</v>
      </c>
      <c r="F165" s="57">
        <v>3</v>
      </c>
      <c r="G165" s="16">
        <v>1</v>
      </c>
      <c r="H165" s="6">
        <v>1</v>
      </c>
      <c r="I165" s="11">
        <v>1</v>
      </c>
      <c r="J165" s="40">
        <v>3</v>
      </c>
      <c r="K165" s="1" t="s">
        <v>217</v>
      </c>
    </row>
    <row r="166" spans="1:11" ht="40.35" customHeight="1" x14ac:dyDescent="0.25">
      <c r="A166" s="151" t="s">
        <v>48</v>
      </c>
      <c r="B166" s="152"/>
      <c r="C166" s="84">
        <v>1</v>
      </c>
      <c r="D166" s="73">
        <v>1</v>
      </c>
      <c r="E166" s="85">
        <v>1</v>
      </c>
      <c r="F166" s="62">
        <v>3</v>
      </c>
      <c r="G166" s="16">
        <v>1</v>
      </c>
      <c r="H166" s="6">
        <v>1</v>
      </c>
      <c r="I166" s="11">
        <v>1</v>
      </c>
      <c r="J166" s="44">
        <v>3</v>
      </c>
      <c r="K166" s="1" t="s">
        <v>217</v>
      </c>
    </row>
    <row r="167" spans="1:11" ht="40.35" customHeight="1" x14ac:dyDescent="0.25">
      <c r="A167" s="151" t="s">
        <v>49</v>
      </c>
      <c r="B167" s="152"/>
      <c r="C167" s="84">
        <v>1</v>
      </c>
      <c r="D167" s="73">
        <v>1</v>
      </c>
      <c r="E167" s="85">
        <v>1</v>
      </c>
      <c r="F167" s="62">
        <v>3</v>
      </c>
      <c r="G167" s="16">
        <v>1</v>
      </c>
      <c r="H167" s="6">
        <v>1</v>
      </c>
      <c r="I167" s="11">
        <v>1</v>
      </c>
      <c r="J167" s="44">
        <v>3</v>
      </c>
      <c r="K167" s="1" t="s">
        <v>217</v>
      </c>
    </row>
    <row r="168" spans="1:11" ht="40.35" customHeight="1" x14ac:dyDescent="0.25">
      <c r="A168" s="151" t="s">
        <v>50</v>
      </c>
      <c r="B168" s="152"/>
      <c r="C168" s="84">
        <v>1</v>
      </c>
      <c r="D168" s="73">
        <v>1</v>
      </c>
      <c r="E168" s="85">
        <v>1</v>
      </c>
      <c r="F168" s="62">
        <v>3</v>
      </c>
      <c r="G168" s="16">
        <v>1</v>
      </c>
      <c r="H168" s="6">
        <v>1</v>
      </c>
      <c r="I168" s="11">
        <v>1</v>
      </c>
      <c r="J168" s="44">
        <v>3</v>
      </c>
      <c r="K168" s="1" t="s">
        <v>217</v>
      </c>
    </row>
    <row r="169" spans="1:11" ht="40.35" customHeight="1" x14ac:dyDescent="0.25">
      <c r="A169" s="151" t="s">
        <v>47</v>
      </c>
      <c r="B169" s="152"/>
      <c r="C169" s="84">
        <v>1</v>
      </c>
      <c r="D169" s="73">
        <v>1</v>
      </c>
      <c r="E169" s="85">
        <v>1</v>
      </c>
      <c r="F169" s="62">
        <v>3</v>
      </c>
      <c r="G169" s="16">
        <v>1</v>
      </c>
      <c r="H169" s="6">
        <v>1</v>
      </c>
      <c r="I169" s="11">
        <v>1</v>
      </c>
      <c r="J169" s="44">
        <v>3</v>
      </c>
      <c r="K169" s="1" t="s">
        <v>217</v>
      </c>
    </row>
    <row r="170" spans="1:11" ht="40.35" customHeight="1" x14ac:dyDescent="0.25">
      <c r="A170" s="159" t="s">
        <v>131</v>
      </c>
      <c r="B170" s="160"/>
      <c r="C170" s="84">
        <v>1</v>
      </c>
      <c r="D170" s="73">
        <v>1</v>
      </c>
      <c r="E170" s="85">
        <v>1</v>
      </c>
      <c r="F170" s="62">
        <v>3</v>
      </c>
      <c r="G170" s="16">
        <v>0</v>
      </c>
      <c r="H170" s="6">
        <v>0</v>
      </c>
      <c r="I170" s="11">
        <v>0</v>
      </c>
      <c r="J170" s="44">
        <v>0</v>
      </c>
      <c r="K170" s="1" t="s">
        <v>217</v>
      </c>
    </row>
    <row r="171" spans="1:11" ht="40.35" customHeight="1" x14ac:dyDescent="0.25">
      <c r="A171" s="151" t="s">
        <v>51</v>
      </c>
      <c r="B171" s="152"/>
      <c r="C171" s="84">
        <v>1</v>
      </c>
      <c r="D171" s="73">
        <v>1</v>
      </c>
      <c r="E171" s="85">
        <v>1</v>
      </c>
      <c r="F171" s="62">
        <v>3</v>
      </c>
      <c r="G171" s="16">
        <v>1</v>
      </c>
      <c r="H171" s="6">
        <v>1</v>
      </c>
      <c r="I171" s="11">
        <v>1</v>
      </c>
      <c r="J171" s="44">
        <v>3</v>
      </c>
      <c r="K171" s="1" t="s">
        <v>217</v>
      </c>
    </row>
    <row r="172" spans="1:11" ht="70.349999999999994" customHeight="1" x14ac:dyDescent="0.25">
      <c r="A172" s="149" t="s">
        <v>16</v>
      </c>
      <c r="B172" s="150"/>
      <c r="C172" s="87" t="s">
        <v>189</v>
      </c>
      <c r="D172" s="36" t="s">
        <v>23</v>
      </c>
      <c r="E172" s="88" t="s">
        <v>15</v>
      </c>
      <c r="F172" s="58">
        <f>SUM(F174:F181)</f>
        <v>16</v>
      </c>
      <c r="G172" s="17" t="s">
        <v>189</v>
      </c>
      <c r="H172" s="5" t="s">
        <v>23</v>
      </c>
      <c r="I172" s="12" t="s">
        <v>15</v>
      </c>
      <c r="J172" s="14">
        <f>SUM(J174:J181)</f>
        <v>9</v>
      </c>
    </row>
    <row r="173" spans="1:11" ht="40.35" customHeight="1" x14ac:dyDescent="0.25">
      <c r="A173" s="135" t="s">
        <v>39</v>
      </c>
      <c r="B173" s="136"/>
      <c r="C173" s="89" t="s">
        <v>36</v>
      </c>
      <c r="D173" s="33" t="s">
        <v>36</v>
      </c>
      <c r="E173" s="90" t="s">
        <v>36</v>
      </c>
      <c r="F173" s="57" t="s">
        <v>36</v>
      </c>
      <c r="G173" s="18" t="s">
        <v>36</v>
      </c>
      <c r="H173" s="7" t="s">
        <v>36</v>
      </c>
      <c r="I173" s="13" t="s">
        <v>36</v>
      </c>
      <c r="J173" s="40" t="s">
        <v>36</v>
      </c>
    </row>
    <row r="174" spans="1:11" ht="40.35" customHeight="1" x14ac:dyDescent="0.25">
      <c r="A174" s="151" t="s">
        <v>146</v>
      </c>
      <c r="B174" s="152"/>
      <c r="C174" s="89">
        <v>1</v>
      </c>
      <c r="D174" s="33">
        <v>1</v>
      </c>
      <c r="E174" s="90">
        <v>-1</v>
      </c>
      <c r="F174" s="59">
        <v>2</v>
      </c>
      <c r="G174" s="18">
        <v>1</v>
      </c>
      <c r="H174" s="7">
        <v>1</v>
      </c>
      <c r="I174" s="13">
        <v>0</v>
      </c>
      <c r="J174" s="41">
        <v>2</v>
      </c>
      <c r="K174" s="1" t="s">
        <v>217</v>
      </c>
    </row>
    <row r="175" spans="1:11" ht="40.35" customHeight="1" x14ac:dyDescent="0.25">
      <c r="A175" s="151" t="s">
        <v>48</v>
      </c>
      <c r="B175" s="152"/>
      <c r="C175" s="89">
        <v>1</v>
      </c>
      <c r="D175" s="33">
        <v>1</v>
      </c>
      <c r="E175" s="90">
        <v>-1</v>
      </c>
      <c r="F175" s="60">
        <v>2</v>
      </c>
      <c r="G175" s="18">
        <v>1</v>
      </c>
      <c r="H175" s="7">
        <v>1</v>
      </c>
      <c r="I175" s="13">
        <v>0</v>
      </c>
      <c r="J175" s="42">
        <v>2</v>
      </c>
      <c r="K175" s="1" t="s">
        <v>217</v>
      </c>
    </row>
    <row r="176" spans="1:11" ht="40.35" customHeight="1" x14ac:dyDescent="0.25">
      <c r="A176" s="159" t="s">
        <v>132</v>
      </c>
      <c r="B176" s="160"/>
      <c r="C176" s="89">
        <v>1</v>
      </c>
      <c r="D176" s="33">
        <v>1</v>
      </c>
      <c r="E176" s="90">
        <v>-1</v>
      </c>
      <c r="F176" s="60">
        <v>2</v>
      </c>
      <c r="G176" s="18">
        <v>0</v>
      </c>
      <c r="H176" s="7">
        <v>0</v>
      </c>
      <c r="I176" s="13">
        <v>0</v>
      </c>
      <c r="J176" s="42">
        <v>0</v>
      </c>
      <c r="K176" s="1" t="s">
        <v>217</v>
      </c>
    </row>
    <row r="177" spans="1:11" ht="40.35" customHeight="1" x14ac:dyDescent="0.25">
      <c r="A177" s="155" t="s">
        <v>147</v>
      </c>
      <c r="B177" s="156"/>
      <c r="C177" s="89">
        <v>1</v>
      </c>
      <c r="D177" s="33">
        <v>1</v>
      </c>
      <c r="E177" s="90">
        <v>-1</v>
      </c>
      <c r="F177" s="60">
        <v>2</v>
      </c>
      <c r="G177" s="18">
        <v>1</v>
      </c>
      <c r="H177" s="7">
        <v>0</v>
      </c>
      <c r="I177" s="13">
        <v>0</v>
      </c>
      <c r="J177" s="42">
        <v>1</v>
      </c>
      <c r="K177" s="1" t="s">
        <v>217</v>
      </c>
    </row>
    <row r="178" spans="1:11" ht="40.35" customHeight="1" x14ac:dyDescent="0.25">
      <c r="A178" s="151" t="s">
        <v>49</v>
      </c>
      <c r="B178" s="152"/>
      <c r="C178" s="89">
        <v>1</v>
      </c>
      <c r="D178" s="33">
        <v>1</v>
      </c>
      <c r="E178" s="90">
        <v>-1</v>
      </c>
      <c r="F178" s="60">
        <v>2</v>
      </c>
      <c r="G178" s="18">
        <v>1</v>
      </c>
      <c r="H178" s="7">
        <v>1</v>
      </c>
      <c r="I178" s="13">
        <v>0</v>
      </c>
      <c r="J178" s="42">
        <v>2</v>
      </c>
      <c r="K178" s="1" t="s">
        <v>217</v>
      </c>
    </row>
    <row r="179" spans="1:11" ht="40.35" customHeight="1" x14ac:dyDescent="0.25">
      <c r="A179" s="151" t="s">
        <v>50</v>
      </c>
      <c r="B179" s="152"/>
      <c r="C179" s="89">
        <v>1</v>
      </c>
      <c r="D179" s="33">
        <v>1</v>
      </c>
      <c r="E179" s="90">
        <v>-1</v>
      </c>
      <c r="F179" s="60">
        <v>2</v>
      </c>
      <c r="G179" s="18">
        <v>1</v>
      </c>
      <c r="H179" s="7">
        <v>1</v>
      </c>
      <c r="I179" s="13">
        <v>0</v>
      </c>
      <c r="J179" s="42">
        <v>2</v>
      </c>
      <c r="K179" s="1" t="s">
        <v>217</v>
      </c>
    </row>
    <row r="180" spans="1:11" ht="40.35" customHeight="1" x14ac:dyDescent="0.25">
      <c r="A180" s="151" t="s">
        <v>47</v>
      </c>
      <c r="B180" s="152"/>
      <c r="C180" s="89">
        <v>1</v>
      </c>
      <c r="D180" s="33">
        <v>1</v>
      </c>
      <c r="E180" s="90">
        <v>-1</v>
      </c>
      <c r="F180" s="60">
        <v>2</v>
      </c>
      <c r="G180" s="18">
        <v>0</v>
      </c>
      <c r="H180" s="7">
        <v>0</v>
      </c>
      <c r="I180" s="13">
        <v>0</v>
      </c>
      <c r="J180" s="42">
        <v>0</v>
      </c>
      <c r="K180" s="1" t="s">
        <v>217</v>
      </c>
    </row>
    <row r="181" spans="1:11" ht="40.35" customHeight="1" x14ac:dyDescent="0.25">
      <c r="A181" s="155" t="s">
        <v>52</v>
      </c>
      <c r="B181" s="156"/>
      <c r="C181" s="89">
        <v>1</v>
      </c>
      <c r="D181" s="33">
        <v>1</v>
      </c>
      <c r="E181" s="90">
        <v>-1</v>
      </c>
      <c r="F181" s="60">
        <v>2</v>
      </c>
      <c r="G181" s="18">
        <v>0</v>
      </c>
      <c r="H181" s="7">
        <v>0</v>
      </c>
      <c r="I181" s="13">
        <v>0</v>
      </c>
      <c r="J181" s="42">
        <v>0</v>
      </c>
      <c r="K181" s="1" t="s">
        <v>217</v>
      </c>
    </row>
    <row r="182" spans="1:11" ht="70.349999999999994" customHeight="1" x14ac:dyDescent="0.25">
      <c r="A182" s="149" t="s">
        <v>31</v>
      </c>
      <c r="B182" s="150"/>
      <c r="C182" s="87" t="s">
        <v>17</v>
      </c>
      <c r="D182" s="36" t="s">
        <v>32</v>
      </c>
      <c r="E182" s="88" t="s">
        <v>30</v>
      </c>
      <c r="F182" s="58">
        <f>SUM(F183)</f>
        <v>3</v>
      </c>
      <c r="G182" s="17" t="s">
        <v>17</v>
      </c>
      <c r="H182" s="5" t="s">
        <v>32</v>
      </c>
      <c r="I182" s="12" t="s">
        <v>30</v>
      </c>
      <c r="J182" s="14">
        <f>SUM(J183)</f>
        <v>2</v>
      </c>
    </row>
    <row r="183" spans="1:11" ht="40.35" customHeight="1" x14ac:dyDescent="0.25">
      <c r="A183" s="135" t="s">
        <v>96</v>
      </c>
      <c r="B183" s="136"/>
      <c r="C183" s="89">
        <v>1</v>
      </c>
      <c r="D183" s="33">
        <v>1</v>
      </c>
      <c r="E183" s="90">
        <v>1</v>
      </c>
      <c r="F183" s="60">
        <v>3</v>
      </c>
      <c r="G183" s="18">
        <v>1</v>
      </c>
      <c r="H183" s="7">
        <v>1</v>
      </c>
      <c r="I183" s="13">
        <v>0</v>
      </c>
      <c r="J183" s="42">
        <v>2</v>
      </c>
      <c r="K183" s="1" t="s">
        <v>217</v>
      </c>
    </row>
    <row r="184" spans="1:11" ht="70.349999999999994" customHeight="1" x14ac:dyDescent="0.25">
      <c r="A184" s="149" t="s">
        <v>33</v>
      </c>
      <c r="B184" s="150"/>
      <c r="C184" s="87" t="s">
        <v>18</v>
      </c>
      <c r="D184" s="36" t="s">
        <v>19</v>
      </c>
      <c r="E184" s="88" t="s">
        <v>24</v>
      </c>
      <c r="F184" s="58">
        <f>SUM(F186:F193)</f>
        <v>24</v>
      </c>
      <c r="G184" s="17" t="s">
        <v>18</v>
      </c>
      <c r="H184" s="5" t="s">
        <v>19</v>
      </c>
      <c r="I184" s="12" t="s">
        <v>24</v>
      </c>
      <c r="J184" s="14">
        <f>SUM(J186:J193)</f>
        <v>5</v>
      </c>
    </row>
    <row r="185" spans="1:11" ht="40.35" customHeight="1" x14ac:dyDescent="0.25">
      <c r="A185" s="135" t="s">
        <v>40</v>
      </c>
      <c r="B185" s="136"/>
      <c r="C185" s="89" t="s">
        <v>36</v>
      </c>
      <c r="D185" s="33" t="s">
        <v>36</v>
      </c>
      <c r="E185" s="90" t="s">
        <v>36</v>
      </c>
      <c r="F185" s="57" t="s">
        <v>36</v>
      </c>
      <c r="G185" s="18" t="s">
        <v>36</v>
      </c>
      <c r="H185" s="7" t="s">
        <v>36</v>
      </c>
      <c r="I185" s="13" t="s">
        <v>36</v>
      </c>
      <c r="J185" s="40" t="s">
        <v>36</v>
      </c>
    </row>
    <row r="186" spans="1:11" ht="40.35" customHeight="1" x14ac:dyDescent="0.25">
      <c r="A186" s="151" t="s">
        <v>146</v>
      </c>
      <c r="B186" s="152"/>
      <c r="C186" s="89">
        <v>1</v>
      </c>
      <c r="D186" s="33">
        <v>1</v>
      </c>
      <c r="E186" s="90">
        <v>1</v>
      </c>
      <c r="F186" s="60">
        <v>3</v>
      </c>
      <c r="G186" s="18">
        <v>1</v>
      </c>
      <c r="H186" s="7">
        <v>1</v>
      </c>
      <c r="I186" s="13">
        <v>0</v>
      </c>
      <c r="J186" s="42">
        <v>2</v>
      </c>
      <c r="K186" s="1" t="s">
        <v>217</v>
      </c>
    </row>
    <row r="187" spans="1:11" ht="40.35" customHeight="1" x14ac:dyDescent="0.25">
      <c r="A187" s="151" t="s">
        <v>48</v>
      </c>
      <c r="B187" s="152"/>
      <c r="C187" s="89">
        <v>1</v>
      </c>
      <c r="D187" s="33">
        <v>1</v>
      </c>
      <c r="E187" s="90">
        <v>1</v>
      </c>
      <c r="F187" s="60">
        <v>3</v>
      </c>
      <c r="G187" s="18">
        <v>0</v>
      </c>
      <c r="H187" s="7">
        <v>0</v>
      </c>
      <c r="I187" s="13">
        <v>0</v>
      </c>
      <c r="J187" s="42">
        <v>0</v>
      </c>
      <c r="K187" s="1" t="s">
        <v>217</v>
      </c>
    </row>
    <row r="188" spans="1:11" ht="40.35" customHeight="1" x14ac:dyDescent="0.25">
      <c r="A188" s="159" t="s">
        <v>132</v>
      </c>
      <c r="B188" s="160"/>
      <c r="C188" s="89">
        <v>1</v>
      </c>
      <c r="D188" s="33">
        <v>1</v>
      </c>
      <c r="E188" s="90">
        <v>1</v>
      </c>
      <c r="F188" s="60">
        <v>3</v>
      </c>
      <c r="G188" s="18">
        <v>0</v>
      </c>
      <c r="H188" s="7">
        <v>0</v>
      </c>
      <c r="I188" s="13">
        <v>0</v>
      </c>
      <c r="J188" s="42">
        <v>0</v>
      </c>
      <c r="K188" s="1" t="s">
        <v>217</v>
      </c>
    </row>
    <row r="189" spans="1:11" ht="40.35" customHeight="1" x14ac:dyDescent="0.25">
      <c r="A189" s="155" t="s">
        <v>147</v>
      </c>
      <c r="B189" s="156"/>
      <c r="C189" s="89">
        <v>1</v>
      </c>
      <c r="D189" s="33">
        <v>1</v>
      </c>
      <c r="E189" s="90">
        <v>1</v>
      </c>
      <c r="F189" s="60">
        <v>3</v>
      </c>
      <c r="G189" s="18">
        <v>1</v>
      </c>
      <c r="H189" s="7">
        <v>1</v>
      </c>
      <c r="I189" s="13">
        <v>1</v>
      </c>
      <c r="J189" s="42">
        <v>3</v>
      </c>
      <c r="K189" s="1" t="s">
        <v>217</v>
      </c>
    </row>
    <row r="190" spans="1:11" ht="40.35" customHeight="1" x14ac:dyDescent="0.25">
      <c r="A190" s="151" t="s">
        <v>49</v>
      </c>
      <c r="B190" s="152"/>
      <c r="C190" s="84">
        <v>1</v>
      </c>
      <c r="D190" s="73">
        <v>1</v>
      </c>
      <c r="E190" s="85">
        <v>1</v>
      </c>
      <c r="F190" s="57">
        <v>3</v>
      </c>
      <c r="G190" s="16">
        <v>0</v>
      </c>
      <c r="H190" s="6">
        <v>0</v>
      </c>
      <c r="I190" s="11">
        <v>0</v>
      </c>
      <c r="J190" s="40">
        <v>0</v>
      </c>
      <c r="K190" s="1" t="s">
        <v>217</v>
      </c>
    </row>
    <row r="191" spans="1:11" ht="40.35" customHeight="1" x14ac:dyDescent="0.25">
      <c r="A191" s="151" t="s">
        <v>50</v>
      </c>
      <c r="B191" s="152"/>
      <c r="C191" s="89">
        <v>1</v>
      </c>
      <c r="D191" s="33">
        <v>1</v>
      </c>
      <c r="E191" s="90">
        <v>1</v>
      </c>
      <c r="F191" s="60">
        <v>3</v>
      </c>
      <c r="G191" s="18">
        <v>0</v>
      </c>
      <c r="H191" s="7">
        <v>0</v>
      </c>
      <c r="I191" s="13">
        <v>0</v>
      </c>
      <c r="J191" s="42">
        <v>0</v>
      </c>
      <c r="K191" s="1" t="s">
        <v>217</v>
      </c>
    </row>
    <row r="192" spans="1:11" ht="40.35" customHeight="1" x14ac:dyDescent="0.25">
      <c r="A192" s="151" t="s">
        <v>47</v>
      </c>
      <c r="B192" s="152"/>
      <c r="C192" s="89">
        <v>1</v>
      </c>
      <c r="D192" s="33">
        <v>1</v>
      </c>
      <c r="E192" s="90">
        <v>1</v>
      </c>
      <c r="F192" s="60">
        <v>3</v>
      </c>
      <c r="G192" s="18">
        <v>0</v>
      </c>
      <c r="H192" s="7">
        <v>0</v>
      </c>
      <c r="I192" s="13">
        <v>0</v>
      </c>
      <c r="J192" s="42">
        <v>0</v>
      </c>
      <c r="K192" s="1" t="s">
        <v>217</v>
      </c>
    </row>
    <row r="193" spans="1:11" ht="40.35" customHeight="1" x14ac:dyDescent="0.25">
      <c r="A193" s="155" t="s">
        <v>52</v>
      </c>
      <c r="B193" s="156"/>
      <c r="C193" s="89">
        <v>1</v>
      </c>
      <c r="D193" s="33">
        <v>1</v>
      </c>
      <c r="E193" s="90">
        <v>1</v>
      </c>
      <c r="F193" s="60">
        <v>3</v>
      </c>
      <c r="G193" s="18">
        <v>0</v>
      </c>
      <c r="H193" s="7">
        <v>0</v>
      </c>
      <c r="I193" s="13">
        <v>0</v>
      </c>
      <c r="J193" s="42">
        <v>0</v>
      </c>
      <c r="K193" s="1" t="s">
        <v>217</v>
      </c>
    </row>
    <row r="194" spans="1:11" ht="70.349999999999994" customHeight="1" x14ac:dyDescent="0.25">
      <c r="A194" s="149" t="s">
        <v>34</v>
      </c>
      <c r="B194" s="150"/>
      <c r="C194" s="87" t="s">
        <v>20</v>
      </c>
      <c r="D194" s="36" t="s">
        <v>21</v>
      </c>
      <c r="E194" s="88" t="s">
        <v>41</v>
      </c>
      <c r="F194" s="58">
        <f>SUM(F196:F203)</f>
        <v>24</v>
      </c>
      <c r="G194" s="17" t="s">
        <v>20</v>
      </c>
      <c r="H194" s="5" t="s">
        <v>21</v>
      </c>
      <c r="I194" s="12" t="s">
        <v>41</v>
      </c>
      <c r="J194" s="14">
        <f>SUM(J196:J203)</f>
        <v>9</v>
      </c>
    </row>
    <row r="195" spans="1:11" ht="40.35" customHeight="1" x14ac:dyDescent="0.25">
      <c r="A195" s="135" t="s">
        <v>10</v>
      </c>
      <c r="B195" s="136"/>
      <c r="C195" s="89" t="s">
        <v>36</v>
      </c>
      <c r="D195" s="33" t="s">
        <v>36</v>
      </c>
      <c r="E195" s="90" t="s">
        <v>36</v>
      </c>
      <c r="F195" s="57" t="s">
        <v>36</v>
      </c>
      <c r="G195" s="18" t="s">
        <v>36</v>
      </c>
      <c r="H195" s="7" t="s">
        <v>36</v>
      </c>
      <c r="I195" s="13" t="s">
        <v>36</v>
      </c>
      <c r="J195" s="40" t="s">
        <v>36</v>
      </c>
    </row>
    <row r="196" spans="1:11" ht="40.35" customHeight="1" x14ac:dyDescent="0.25">
      <c r="A196" s="151" t="s">
        <v>146</v>
      </c>
      <c r="B196" s="152"/>
      <c r="C196" s="89">
        <v>1</v>
      </c>
      <c r="D196" s="33">
        <v>1</v>
      </c>
      <c r="E196" s="90">
        <v>1</v>
      </c>
      <c r="F196" s="60">
        <v>3</v>
      </c>
      <c r="G196" s="18">
        <v>0</v>
      </c>
      <c r="H196" s="7">
        <v>0</v>
      </c>
      <c r="I196" s="13">
        <v>0</v>
      </c>
      <c r="J196" s="42">
        <v>0</v>
      </c>
      <c r="K196" s="1" t="s">
        <v>217</v>
      </c>
    </row>
    <row r="197" spans="1:11" ht="40.35" customHeight="1" x14ac:dyDescent="0.25">
      <c r="A197" s="151" t="s">
        <v>48</v>
      </c>
      <c r="B197" s="152"/>
      <c r="C197" s="89">
        <v>1</v>
      </c>
      <c r="D197" s="33">
        <v>1</v>
      </c>
      <c r="E197" s="90">
        <v>1</v>
      </c>
      <c r="F197" s="60">
        <v>3</v>
      </c>
      <c r="G197" s="18">
        <v>1</v>
      </c>
      <c r="H197" s="7">
        <v>1</v>
      </c>
      <c r="I197" s="13">
        <v>1</v>
      </c>
      <c r="J197" s="42">
        <v>3</v>
      </c>
      <c r="K197" s="1" t="s">
        <v>217</v>
      </c>
    </row>
    <row r="198" spans="1:11" ht="40.35" customHeight="1" x14ac:dyDescent="0.25">
      <c r="A198" s="159" t="s">
        <v>132</v>
      </c>
      <c r="B198" s="160"/>
      <c r="C198" s="89">
        <v>1</v>
      </c>
      <c r="D198" s="33">
        <v>1</v>
      </c>
      <c r="E198" s="90">
        <v>1</v>
      </c>
      <c r="F198" s="60">
        <v>3</v>
      </c>
      <c r="G198" s="18">
        <v>0</v>
      </c>
      <c r="H198" s="7">
        <v>0</v>
      </c>
      <c r="I198" s="13">
        <v>0</v>
      </c>
      <c r="J198" s="42">
        <v>0</v>
      </c>
      <c r="K198" s="1" t="s">
        <v>217</v>
      </c>
    </row>
    <row r="199" spans="1:11" ht="40.35" customHeight="1" x14ac:dyDescent="0.25">
      <c r="A199" s="155" t="s">
        <v>147</v>
      </c>
      <c r="B199" s="156"/>
      <c r="C199" s="89">
        <v>1</v>
      </c>
      <c r="D199" s="33">
        <v>1</v>
      </c>
      <c r="E199" s="90">
        <v>1</v>
      </c>
      <c r="F199" s="60">
        <v>3</v>
      </c>
      <c r="G199" s="18">
        <v>0</v>
      </c>
      <c r="H199" s="7">
        <v>0</v>
      </c>
      <c r="I199" s="13">
        <v>0</v>
      </c>
      <c r="J199" s="42">
        <v>0</v>
      </c>
      <c r="K199" s="1" t="s">
        <v>217</v>
      </c>
    </row>
    <row r="200" spans="1:11" ht="40.35" customHeight="1" x14ac:dyDescent="0.25">
      <c r="A200" s="151" t="s">
        <v>49</v>
      </c>
      <c r="B200" s="152"/>
      <c r="C200" s="89">
        <v>1</v>
      </c>
      <c r="D200" s="33">
        <v>1</v>
      </c>
      <c r="E200" s="90">
        <v>1</v>
      </c>
      <c r="F200" s="60">
        <v>3</v>
      </c>
      <c r="G200" s="18">
        <v>1</v>
      </c>
      <c r="H200" s="7">
        <v>1</v>
      </c>
      <c r="I200" s="13">
        <v>0</v>
      </c>
      <c r="J200" s="42">
        <v>2</v>
      </c>
      <c r="K200" s="1" t="s">
        <v>217</v>
      </c>
    </row>
    <row r="201" spans="1:11" ht="40.35" customHeight="1" x14ac:dyDescent="0.25">
      <c r="A201" s="151" t="s">
        <v>50</v>
      </c>
      <c r="B201" s="152"/>
      <c r="C201" s="84">
        <v>1</v>
      </c>
      <c r="D201" s="73">
        <v>1</v>
      </c>
      <c r="E201" s="85">
        <v>1</v>
      </c>
      <c r="F201" s="57">
        <v>3</v>
      </c>
      <c r="G201" s="16">
        <v>1</v>
      </c>
      <c r="H201" s="6">
        <v>1</v>
      </c>
      <c r="I201" s="11">
        <v>0</v>
      </c>
      <c r="J201" s="40">
        <v>2</v>
      </c>
      <c r="K201" s="1" t="s">
        <v>217</v>
      </c>
    </row>
    <row r="202" spans="1:11" ht="40.35" customHeight="1" x14ac:dyDescent="0.25">
      <c r="A202" s="151" t="s">
        <v>47</v>
      </c>
      <c r="B202" s="152"/>
      <c r="C202" s="89">
        <v>1</v>
      </c>
      <c r="D202" s="33">
        <v>1</v>
      </c>
      <c r="E202" s="90">
        <v>1</v>
      </c>
      <c r="F202" s="60">
        <v>3</v>
      </c>
      <c r="G202" s="18">
        <v>0</v>
      </c>
      <c r="H202" s="7">
        <v>0</v>
      </c>
      <c r="I202" s="13">
        <v>0</v>
      </c>
      <c r="J202" s="42">
        <v>0</v>
      </c>
      <c r="K202" s="1" t="s">
        <v>217</v>
      </c>
    </row>
    <row r="203" spans="1:11" ht="40.35" customHeight="1" x14ac:dyDescent="0.25">
      <c r="A203" s="155" t="s">
        <v>52</v>
      </c>
      <c r="B203" s="156"/>
      <c r="C203" s="89">
        <v>1</v>
      </c>
      <c r="D203" s="33">
        <v>1</v>
      </c>
      <c r="E203" s="90">
        <v>1</v>
      </c>
      <c r="F203" s="60">
        <v>3</v>
      </c>
      <c r="G203" s="18">
        <v>1</v>
      </c>
      <c r="H203" s="7">
        <v>1</v>
      </c>
      <c r="I203" s="13">
        <v>0</v>
      </c>
      <c r="J203" s="42">
        <v>2</v>
      </c>
      <c r="K203" s="1" t="s">
        <v>217</v>
      </c>
    </row>
    <row r="204" spans="1:11" ht="70.349999999999994" customHeight="1" x14ac:dyDescent="0.25">
      <c r="A204" s="149" t="s">
        <v>35</v>
      </c>
      <c r="B204" s="150"/>
      <c r="C204" s="87" t="s">
        <v>183</v>
      </c>
      <c r="D204" s="36" t="s">
        <v>184</v>
      </c>
      <c r="E204" s="88" t="s">
        <v>185</v>
      </c>
      <c r="F204" s="58">
        <f>SUM(F205:F207)</f>
        <v>9</v>
      </c>
      <c r="G204" s="35" t="s">
        <v>183</v>
      </c>
      <c r="H204" s="36" t="s">
        <v>184</v>
      </c>
      <c r="I204" s="37" t="s">
        <v>185</v>
      </c>
      <c r="J204" s="14">
        <f>SUM(J205:J207)</f>
        <v>2</v>
      </c>
    </row>
    <row r="205" spans="1:11" ht="40.35" customHeight="1" x14ac:dyDescent="0.25">
      <c r="A205" s="147" t="s">
        <v>121</v>
      </c>
      <c r="B205" s="148"/>
      <c r="C205" s="89">
        <v>1</v>
      </c>
      <c r="D205" s="33">
        <v>1</v>
      </c>
      <c r="E205" s="90">
        <v>1</v>
      </c>
      <c r="F205" s="60">
        <v>3</v>
      </c>
      <c r="G205" s="18">
        <v>1</v>
      </c>
      <c r="H205" s="7">
        <v>1</v>
      </c>
      <c r="I205" s="13">
        <v>0</v>
      </c>
      <c r="J205" s="42">
        <v>2</v>
      </c>
      <c r="K205" s="1" t="s">
        <v>217</v>
      </c>
    </row>
    <row r="206" spans="1:11" ht="40.35" customHeight="1" x14ac:dyDescent="0.25">
      <c r="A206" s="147" t="s">
        <v>133</v>
      </c>
      <c r="B206" s="148"/>
      <c r="C206" s="89">
        <v>1</v>
      </c>
      <c r="D206" s="33">
        <v>1</v>
      </c>
      <c r="E206" s="90">
        <v>1</v>
      </c>
      <c r="F206" s="60">
        <v>3</v>
      </c>
      <c r="G206" s="18">
        <v>0</v>
      </c>
      <c r="H206" s="7">
        <v>0</v>
      </c>
      <c r="I206" s="13">
        <v>0</v>
      </c>
      <c r="J206" s="42">
        <v>0</v>
      </c>
      <c r="K206" s="1" t="s">
        <v>217</v>
      </c>
    </row>
    <row r="207" spans="1:11" ht="40.35" customHeight="1" x14ac:dyDescent="0.25">
      <c r="A207" s="147" t="s">
        <v>134</v>
      </c>
      <c r="B207" s="148"/>
      <c r="C207" s="89">
        <v>1</v>
      </c>
      <c r="D207" s="33">
        <v>1</v>
      </c>
      <c r="E207" s="90">
        <v>1</v>
      </c>
      <c r="F207" s="60">
        <v>3</v>
      </c>
      <c r="G207" s="18">
        <v>0</v>
      </c>
      <c r="H207" s="7">
        <v>0</v>
      </c>
      <c r="I207" s="13">
        <v>0</v>
      </c>
      <c r="J207" s="42">
        <v>0</v>
      </c>
      <c r="K207" s="1" t="s">
        <v>217</v>
      </c>
    </row>
    <row r="208" spans="1:11" ht="70.349999999999994" customHeight="1" x14ac:dyDescent="0.25">
      <c r="A208" s="149" t="s">
        <v>102</v>
      </c>
      <c r="B208" s="150"/>
      <c r="C208" s="87" t="s">
        <v>25</v>
      </c>
      <c r="D208" s="36" t="s">
        <v>26</v>
      </c>
      <c r="E208" s="88" t="s">
        <v>27</v>
      </c>
      <c r="F208" s="58">
        <f>SUM(F209:F213)</f>
        <v>15</v>
      </c>
      <c r="G208" s="17" t="s">
        <v>25</v>
      </c>
      <c r="H208" s="5" t="s">
        <v>26</v>
      </c>
      <c r="I208" s="12" t="s">
        <v>27</v>
      </c>
      <c r="J208" s="14">
        <f>SUM(J209:J213)</f>
        <v>12</v>
      </c>
    </row>
    <row r="209" spans="1:11" ht="40.35" customHeight="1" x14ac:dyDescent="0.25">
      <c r="A209" s="155" t="s">
        <v>148</v>
      </c>
      <c r="B209" s="156"/>
      <c r="C209" s="84">
        <v>1</v>
      </c>
      <c r="D209" s="73">
        <v>1</v>
      </c>
      <c r="E209" s="85">
        <v>1</v>
      </c>
      <c r="F209" s="62">
        <v>3</v>
      </c>
      <c r="G209" s="16">
        <v>1</v>
      </c>
      <c r="H209" s="6">
        <v>1</v>
      </c>
      <c r="I209" s="11">
        <v>1</v>
      </c>
      <c r="J209" s="44">
        <v>3</v>
      </c>
      <c r="K209" s="1" t="s">
        <v>217</v>
      </c>
    </row>
    <row r="210" spans="1:11" ht="47.1" customHeight="1" x14ac:dyDescent="0.25">
      <c r="A210" s="163" t="s">
        <v>149</v>
      </c>
      <c r="B210" s="164"/>
      <c r="C210" s="84">
        <v>1</v>
      </c>
      <c r="D210" s="73">
        <v>1</v>
      </c>
      <c r="E210" s="85">
        <v>1</v>
      </c>
      <c r="F210" s="62">
        <v>3</v>
      </c>
      <c r="G210" s="16">
        <v>1</v>
      </c>
      <c r="H210" s="6">
        <v>1</v>
      </c>
      <c r="I210" s="11">
        <v>1</v>
      </c>
      <c r="J210" s="44">
        <v>3</v>
      </c>
      <c r="K210" s="1" t="s">
        <v>217</v>
      </c>
    </row>
    <row r="211" spans="1:11" ht="40.35" customHeight="1" x14ac:dyDescent="0.25">
      <c r="A211" s="147" t="s">
        <v>156</v>
      </c>
      <c r="B211" s="148"/>
      <c r="C211" s="84">
        <v>1</v>
      </c>
      <c r="D211" s="73">
        <v>1</v>
      </c>
      <c r="E211" s="85">
        <v>1</v>
      </c>
      <c r="F211" s="62">
        <v>3</v>
      </c>
      <c r="G211" s="16">
        <v>0</v>
      </c>
      <c r="H211" s="6">
        <v>0</v>
      </c>
      <c r="I211" s="11">
        <v>0</v>
      </c>
      <c r="J211" s="44">
        <v>0</v>
      </c>
      <c r="K211" s="1" t="s">
        <v>217</v>
      </c>
    </row>
    <row r="212" spans="1:11" ht="40.35" customHeight="1" x14ac:dyDescent="0.25">
      <c r="A212" s="147" t="s">
        <v>150</v>
      </c>
      <c r="B212" s="148"/>
      <c r="C212" s="84">
        <v>1</v>
      </c>
      <c r="D212" s="73">
        <v>1</v>
      </c>
      <c r="E212" s="85">
        <v>1</v>
      </c>
      <c r="F212" s="62">
        <v>3</v>
      </c>
      <c r="G212" s="16">
        <v>1</v>
      </c>
      <c r="H212" s="6">
        <v>1</v>
      </c>
      <c r="I212" s="11">
        <v>1</v>
      </c>
      <c r="J212" s="44">
        <v>3</v>
      </c>
      <c r="K212" s="1" t="s">
        <v>217</v>
      </c>
    </row>
    <row r="213" spans="1:11" ht="40.35" customHeight="1" x14ac:dyDescent="0.25">
      <c r="A213" s="147" t="s">
        <v>107</v>
      </c>
      <c r="B213" s="148"/>
      <c r="C213" s="84">
        <v>1</v>
      </c>
      <c r="D213" s="73">
        <v>1</v>
      </c>
      <c r="E213" s="85">
        <v>1</v>
      </c>
      <c r="F213" s="57">
        <v>3</v>
      </c>
      <c r="G213" s="16">
        <v>1</v>
      </c>
      <c r="H213" s="6">
        <v>1</v>
      </c>
      <c r="I213" s="11">
        <v>1</v>
      </c>
      <c r="J213" s="40">
        <v>3</v>
      </c>
      <c r="K213" s="1" t="s">
        <v>217</v>
      </c>
    </row>
    <row r="214" spans="1:11" ht="70.349999999999994" customHeight="1" x14ac:dyDescent="0.25">
      <c r="A214" s="149" t="s">
        <v>103</v>
      </c>
      <c r="B214" s="150"/>
      <c r="C214" s="87" t="s">
        <v>104</v>
      </c>
      <c r="D214" s="36" t="s">
        <v>26</v>
      </c>
      <c r="E214" s="88" t="s">
        <v>27</v>
      </c>
      <c r="F214" s="58">
        <f>SUM(F215)</f>
        <v>3</v>
      </c>
      <c r="G214" s="17" t="s">
        <v>104</v>
      </c>
      <c r="H214" s="5" t="s">
        <v>26</v>
      </c>
      <c r="I214" s="12" t="s">
        <v>27</v>
      </c>
      <c r="J214" s="14">
        <f>SUM(J215)</f>
        <v>1</v>
      </c>
    </row>
    <row r="215" spans="1:11" ht="40.35" customHeight="1" x14ac:dyDescent="0.25">
      <c r="A215" s="135" t="s">
        <v>53</v>
      </c>
      <c r="B215" s="136"/>
      <c r="C215" s="89">
        <v>1</v>
      </c>
      <c r="D215" s="33">
        <v>1</v>
      </c>
      <c r="E215" s="90">
        <v>1</v>
      </c>
      <c r="F215" s="60">
        <v>3</v>
      </c>
      <c r="G215" s="18">
        <v>1</v>
      </c>
      <c r="H215" s="7">
        <v>0</v>
      </c>
      <c r="I215" s="13">
        <v>0</v>
      </c>
      <c r="J215" s="42">
        <v>1</v>
      </c>
      <c r="K215" s="1" t="s">
        <v>217</v>
      </c>
    </row>
    <row r="216" spans="1:11" ht="70.349999999999994" customHeight="1" x14ac:dyDescent="0.25">
      <c r="A216" s="149" t="s">
        <v>1</v>
      </c>
      <c r="B216" s="150"/>
      <c r="C216" s="87" t="s">
        <v>28</v>
      </c>
      <c r="D216" s="36" t="s">
        <v>29</v>
      </c>
      <c r="E216" s="88" t="s">
        <v>54</v>
      </c>
      <c r="F216" s="58">
        <f>SUM(F217)</f>
        <v>3</v>
      </c>
      <c r="G216" s="17" t="s">
        <v>28</v>
      </c>
      <c r="H216" s="5" t="s">
        <v>29</v>
      </c>
      <c r="I216" s="12" t="s">
        <v>54</v>
      </c>
      <c r="J216" s="14">
        <f>SUM(J217)</f>
        <v>0</v>
      </c>
    </row>
    <row r="217" spans="1:11" ht="40.35" customHeight="1" thickBot="1" x14ac:dyDescent="0.3">
      <c r="A217" s="153" t="s">
        <v>137</v>
      </c>
      <c r="B217" s="154"/>
      <c r="C217" s="93">
        <v>1</v>
      </c>
      <c r="D217" s="74">
        <v>1</v>
      </c>
      <c r="E217" s="94">
        <v>1</v>
      </c>
      <c r="F217" s="61">
        <v>3</v>
      </c>
      <c r="G217" s="19">
        <v>0</v>
      </c>
      <c r="H217" s="20">
        <v>0</v>
      </c>
      <c r="I217" s="21">
        <v>0</v>
      </c>
      <c r="J217" s="43">
        <v>0</v>
      </c>
      <c r="K217" s="1" t="s">
        <v>217</v>
      </c>
    </row>
    <row r="218" spans="1:11" ht="40.35" customHeight="1" thickBot="1" x14ac:dyDescent="0.3">
      <c r="A218" s="139" t="s">
        <v>58</v>
      </c>
      <c r="B218" s="140"/>
      <c r="C218" s="95"/>
      <c r="D218" s="70"/>
      <c r="E218" s="70"/>
      <c r="F218" s="63">
        <f>F219+F265+F314+F380</f>
        <v>422</v>
      </c>
      <c r="G218" s="127"/>
      <c r="H218" s="128"/>
      <c r="I218" s="129"/>
      <c r="J218" s="24">
        <f>J219+J265+J314+J380</f>
        <v>181</v>
      </c>
    </row>
    <row r="219" spans="1:11" ht="40.35" customHeight="1" thickBot="1" x14ac:dyDescent="0.3">
      <c r="A219" s="141" t="s">
        <v>59</v>
      </c>
      <c r="B219" s="142"/>
      <c r="C219" s="81"/>
      <c r="D219" s="69"/>
      <c r="E219" s="69"/>
      <c r="F219" s="55">
        <f>F220+F227+F234+F236+F243+F250+F254+F261+F263</f>
        <v>91</v>
      </c>
      <c r="G219" s="130"/>
      <c r="H219" s="131"/>
      <c r="I219" s="132"/>
      <c r="J219" s="23">
        <f>J220+J227+J234+J236+J243+J250+J254+J261+J263</f>
        <v>23</v>
      </c>
    </row>
    <row r="220" spans="1:11" ht="70.349999999999994" customHeight="1" x14ac:dyDescent="0.25">
      <c r="A220" s="143" t="s">
        <v>5</v>
      </c>
      <c r="B220" s="144"/>
      <c r="C220" s="82" t="s">
        <v>13</v>
      </c>
      <c r="D220" s="71" t="s">
        <v>14</v>
      </c>
      <c r="E220" s="83" t="s">
        <v>22</v>
      </c>
      <c r="F220" s="56">
        <f>SUM(F222:F226)</f>
        <v>15</v>
      </c>
      <c r="G220" s="15" t="s">
        <v>13</v>
      </c>
      <c r="H220" s="9" t="s">
        <v>14</v>
      </c>
      <c r="I220" s="10" t="s">
        <v>22</v>
      </c>
      <c r="J220" s="22">
        <f>SUM(J222:J226)</f>
        <v>2</v>
      </c>
    </row>
    <row r="221" spans="1:11" ht="40.35" customHeight="1" x14ac:dyDescent="0.25">
      <c r="A221" s="145" t="s">
        <v>119</v>
      </c>
      <c r="B221" s="146"/>
      <c r="C221" s="84" t="s">
        <v>36</v>
      </c>
      <c r="D221" s="73" t="s">
        <v>36</v>
      </c>
      <c r="E221" s="85" t="s">
        <v>36</v>
      </c>
      <c r="F221" s="57" t="s">
        <v>36</v>
      </c>
      <c r="G221" s="16" t="s">
        <v>36</v>
      </c>
      <c r="H221" s="6" t="s">
        <v>36</v>
      </c>
      <c r="I221" s="11" t="s">
        <v>36</v>
      </c>
      <c r="J221" s="40" t="s">
        <v>36</v>
      </c>
    </row>
    <row r="222" spans="1:11" ht="40.35" customHeight="1" x14ac:dyDescent="0.25">
      <c r="A222" s="133" t="s">
        <v>152</v>
      </c>
      <c r="B222" s="134"/>
      <c r="C222" s="89">
        <v>1</v>
      </c>
      <c r="D222" s="33">
        <v>1</v>
      </c>
      <c r="E222" s="90">
        <v>1</v>
      </c>
      <c r="F222" s="57">
        <v>3</v>
      </c>
      <c r="G222" s="18">
        <v>0</v>
      </c>
      <c r="H222" s="7">
        <v>0</v>
      </c>
      <c r="I222" s="13">
        <v>0</v>
      </c>
      <c r="J222" s="40">
        <v>0</v>
      </c>
      <c r="K222" s="1" t="s">
        <v>217</v>
      </c>
    </row>
    <row r="223" spans="1:11" ht="40.35" customHeight="1" x14ac:dyDescent="0.25">
      <c r="A223" s="151" t="s">
        <v>60</v>
      </c>
      <c r="B223" s="152"/>
      <c r="C223" s="84">
        <v>1</v>
      </c>
      <c r="D223" s="73">
        <v>1</v>
      </c>
      <c r="E223" s="85">
        <v>1</v>
      </c>
      <c r="F223" s="62">
        <v>3</v>
      </c>
      <c r="G223" s="16">
        <v>0</v>
      </c>
      <c r="H223" s="6">
        <v>0</v>
      </c>
      <c r="I223" s="11">
        <v>0</v>
      </c>
      <c r="J223" s="44">
        <v>0</v>
      </c>
      <c r="K223" s="1" t="s">
        <v>217</v>
      </c>
    </row>
    <row r="224" spans="1:11" ht="40.35" customHeight="1" x14ac:dyDescent="0.25">
      <c r="A224" s="151" t="s">
        <v>61</v>
      </c>
      <c r="B224" s="152"/>
      <c r="C224" s="84">
        <v>1</v>
      </c>
      <c r="D224" s="73">
        <v>1</v>
      </c>
      <c r="E224" s="85">
        <v>1</v>
      </c>
      <c r="F224" s="62">
        <v>3</v>
      </c>
      <c r="G224" s="16">
        <v>0</v>
      </c>
      <c r="H224" s="6">
        <v>0</v>
      </c>
      <c r="I224" s="11">
        <v>0</v>
      </c>
      <c r="J224" s="44">
        <v>0</v>
      </c>
      <c r="K224" s="1" t="s">
        <v>217</v>
      </c>
    </row>
    <row r="225" spans="1:11" ht="40.35" customHeight="1" x14ac:dyDescent="0.25">
      <c r="A225" s="155" t="s">
        <v>62</v>
      </c>
      <c r="B225" s="156"/>
      <c r="C225" s="84">
        <v>1</v>
      </c>
      <c r="D225" s="73">
        <v>1</v>
      </c>
      <c r="E225" s="85">
        <v>1</v>
      </c>
      <c r="F225" s="62">
        <v>3</v>
      </c>
      <c r="G225" s="16">
        <v>1</v>
      </c>
      <c r="H225" s="6">
        <v>0</v>
      </c>
      <c r="I225" s="11">
        <v>1</v>
      </c>
      <c r="J225" s="44">
        <v>2</v>
      </c>
      <c r="K225" s="1" t="s">
        <v>217</v>
      </c>
    </row>
    <row r="226" spans="1:11" ht="40.35" customHeight="1" x14ac:dyDescent="0.25">
      <c r="A226" s="151" t="s">
        <v>188</v>
      </c>
      <c r="B226" s="152"/>
      <c r="C226" s="84">
        <v>1</v>
      </c>
      <c r="D226" s="73">
        <v>1</v>
      </c>
      <c r="E226" s="85">
        <v>1</v>
      </c>
      <c r="F226" s="62">
        <v>3</v>
      </c>
      <c r="G226" s="16">
        <v>0</v>
      </c>
      <c r="H226" s="6">
        <v>0</v>
      </c>
      <c r="I226" s="11">
        <v>0</v>
      </c>
      <c r="J226" s="44">
        <v>0</v>
      </c>
      <c r="K226" s="1" t="s">
        <v>217</v>
      </c>
    </row>
    <row r="227" spans="1:11" ht="70.349999999999994" customHeight="1" x14ac:dyDescent="0.25">
      <c r="A227" s="149" t="s">
        <v>16</v>
      </c>
      <c r="B227" s="150"/>
      <c r="C227" s="87" t="s">
        <v>189</v>
      </c>
      <c r="D227" s="36" t="s">
        <v>23</v>
      </c>
      <c r="E227" s="88" t="s">
        <v>15</v>
      </c>
      <c r="F227" s="58">
        <f>SUM(F229:F233)</f>
        <v>10</v>
      </c>
      <c r="G227" s="17" t="s">
        <v>189</v>
      </c>
      <c r="H227" s="5" t="s">
        <v>23</v>
      </c>
      <c r="I227" s="12" t="s">
        <v>15</v>
      </c>
      <c r="J227" s="14">
        <f>SUM(J229:J233)</f>
        <v>3</v>
      </c>
    </row>
    <row r="228" spans="1:11" ht="40.35" customHeight="1" x14ac:dyDescent="0.25">
      <c r="A228" s="135" t="s">
        <v>39</v>
      </c>
      <c r="B228" s="136"/>
      <c r="C228" s="89" t="s">
        <v>36</v>
      </c>
      <c r="D228" s="33" t="s">
        <v>36</v>
      </c>
      <c r="E228" s="90" t="s">
        <v>36</v>
      </c>
      <c r="F228" s="57" t="s">
        <v>36</v>
      </c>
      <c r="G228" s="18" t="s">
        <v>36</v>
      </c>
      <c r="H228" s="7" t="s">
        <v>36</v>
      </c>
      <c r="I228" s="13" t="s">
        <v>36</v>
      </c>
      <c r="J228" s="40" t="s">
        <v>36</v>
      </c>
    </row>
    <row r="229" spans="1:11" ht="40.35" customHeight="1" x14ac:dyDescent="0.25">
      <c r="A229" s="165" t="s">
        <v>180</v>
      </c>
      <c r="B229" s="166"/>
      <c r="C229" s="89">
        <v>1</v>
      </c>
      <c r="D229" s="33">
        <v>1</v>
      </c>
      <c r="E229" s="90">
        <v>-1</v>
      </c>
      <c r="F229" s="60">
        <v>2</v>
      </c>
      <c r="G229" s="18">
        <v>1</v>
      </c>
      <c r="H229" s="7">
        <v>0</v>
      </c>
      <c r="I229" s="13">
        <v>0</v>
      </c>
      <c r="J229" s="42">
        <v>1</v>
      </c>
      <c r="K229" s="1" t="s">
        <v>217</v>
      </c>
    </row>
    <row r="230" spans="1:11" ht="40.35" customHeight="1" x14ac:dyDescent="0.25">
      <c r="A230" s="147" t="s">
        <v>151</v>
      </c>
      <c r="B230" s="148"/>
      <c r="C230" s="89">
        <v>1</v>
      </c>
      <c r="D230" s="33">
        <v>1</v>
      </c>
      <c r="E230" s="90">
        <v>-1</v>
      </c>
      <c r="F230" s="60">
        <v>2</v>
      </c>
      <c r="G230" s="18">
        <v>1</v>
      </c>
      <c r="H230" s="7">
        <v>0</v>
      </c>
      <c r="I230" s="13">
        <v>0</v>
      </c>
      <c r="J230" s="42">
        <v>1</v>
      </c>
      <c r="K230" s="1" t="s">
        <v>217</v>
      </c>
    </row>
    <row r="231" spans="1:11" ht="40.35" customHeight="1" x14ac:dyDescent="0.25">
      <c r="A231" s="147" t="s">
        <v>63</v>
      </c>
      <c r="B231" s="148"/>
      <c r="C231" s="89">
        <v>1</v>
      </c>
      <c r="D231" s="33">
        <v>1</v>
      </c>
      <c r="E231" s="90">
        <v>-1</v>
      </c>
      <c r="F231" s="60">
        <v>2</v>
      </c>
      <c r="G231" s="18">
        <v>0</v>
      </c>
      <c r="H231" s="7">
        <v>0</v>
      </c>
      <c r="I231" s="13">
        <v>0</v>
      </c>
      <c r="J231" s="42">
        <v>0</v>
      </c>
      <c r="K231" s="1" t="s">
        <v>217</v>
      </c>
    </row>
    <row r="232" spans="1:11" ht="40.35" customHeight="1" x14ac:dyDescent="0.25">
      <c r="A232" s="155" t="s">
        <v>62</v>
      </c>
      <c r="B232" s="156"/>
      <c r="C232" s="89">
        <v>1</v>
      </c>
      <c r="D232" s="33">
        <v>1</v>
      </c>
      <c r="E232" s="90">
        <v>-1</v>
      </c>
      <c r="F232" s="60">
        <v>2</v>
      </c>
      <c r="G232" s="18">
        <v>0</v>
      </c>
      <c r="H232" s="7">
        <v>0</v>
      </c>
      <c r="I232" s="13">
        <v>0</v>
      </c>
      <c r="J232" s="42">
        <v>0</v>
      </c>
      <c r="K232" s="1" t="s">
        <v>217</v>
      </c>
    </row>
    <row r="233" spans="1:11" ht="40.35" customHeight="1" x14ac:dyDescent="0.25">
      <c r="A233" s="151" t="s">
        <v>188</v>
      </c>
      <c r="B233" s="152"/>
      <c r="C233" s="89">
        <v>1</v>
      </c>
      <c r="D233" s="33">
        <v>1</v>
      </c>
      <c r="E233" s="90">
        <v>-1</v>
      </c>
      <c r="F233" s="60">
        <v>2</v>
      </c>
      <c r="G233" s="18">
        <v>1</v>
      </c>
      <c r="H233" s="7">
        <v>0</v>
      </c>
      <c r="I233" s="13">
        <v>0</v>
      </c>
      <c r="J233" s="42">
        <v>1</v>
      </c>
      <c r="K233" s="1" t="s">
        <v>217</v>
      </c>
    </row>
    <row r="234" spans="1:11" ht="70.349999999999994" customHeight="1" x14ac:dyDescent="0.25">
      <c r="A234" s="149" t="s">
        <v>31</v>
      </c>
      <c r="B234" s="150"/>
      <c r="C234" s="87" t="s">
        <v>17</v>
      </c>
      <c r="D234" s="36" t="s">
        <v>32</v>
      </c>
      <c r="E234" s="88" t="s">
        <v>30</v>
      </c>
      <c r="F234" s="58">
        <f>SUM(F235)</f>
        <v>3</v>
      </c>
      <c r="G234" s="17" t="s">
        <v>17</v>
      </c>
      <c r="H234" s="5" t="s">
        <v>32</v>
      </c>
      <c r="I234" s="12" t="s">
        <v>30</v>
      </c>
      <c r="J234" s="14">
        <f>SUM(J235)</f>
        <v>3</v>
      </c>
    </row>
    <row r="235" spans="1:11" ht="40.35" customHeight="1" x14ac:dyDescent="0.25">
      <c r="A235" s="135" t="s">
        <v>96</v>
      </c>
      <c r="B235" s="136"/>
      <c r="C235" s="89">
        <v>1</v>
      </c>
      <c r="D235" s="33">
        <v>1</v>
      </c>
      <c r="E235" s="90">
        <v>1</v>
      </c>
      <c r="F235" s="60">
        <v>3</v>
      </c>
      <c r="G235" s="18">
        <v>1</v>
      </c>
      <c r="H235" s="7">
        <v>1</v>
      </c>
      <c r="I235" s="13">
        <v>1</v>
      </c>
      <c r="J235" s="42">
        <v>3</v>
      </c>
      <c r="K235" s="1" t="s">
        <v>217</v>
      </c>
    </row>
    <row r="236" spans="1:11" ht="70.349999999999994" customHeight="1" x14ac:dyDescent="0.25">
      <c r="A236" s="149" t="s">
        <v>33</v>
      </c>
      <c r="B236" s="150"/>
      <c r="C236" s="87" t="s">
        <v>18</v>
      </c>
      <c r="D236" s="36" t="s">
        <v>19</v>
      </c>
      <c r="E236" s="88" t="s">
        <v>24</v>
      </c>
      <c r="F236" s="58">
        <f>SUM(F238:F242)</f>
        <v>15</v>
      </c>
      <c r="G236" s="17" t="s">
        <v>18</v>
      </c>
      <c r="H236" s="5" t="s">
        <v>19</v>
      </c>
      <c r="I236" s="12" t="s">
        <v>24</v>
      </c>
      <c r="J236" s="14">
        <f>SUM(J238:J242)</f>
        <v>0</v>
      </c>
    </row>
    <row r="237" spans="1:11" ht="40.35" customHeight="1" x14ac:dyDescent="0.25">
      <c r="A237" s="135" t="s">
        <v>40</v>
      </c>
      <c r="B237" s="136"/>
      <c r="C237" s="89" t="s">
        <v>36</v>
      </c>
      <c r="D237" s="33" t="s">
        <v>36</v>
      </c>
      <c r="E237" s="90" t="s">
        <v>36</v>
      </c>
      <c r="F237" s="57" t="s">
        <v>36</v>
      </c>
      <c r="G237" s="18" t="s">
        <v>36</v>
      </c>
      <c r="H237" s="7" t="s">
        <v>36</v>
      </c>
      <c r="I237" s="13" t="s">
        <v>36</v>
      </c>
      <c r="J237" s="40" t="s">
        <v>36</v>
      </c>
    </row>
    <row r="238" spans="1:11" ht="40.35" customHeight="1" x14ac:dyDescent="0.25">
      <c r="A238" s="165" t="s">
        <v>180</v>
      </c>
      <c r="B238" s="166"/>
      <c r="C238" s="89">
        <v>1</v>
      </c>
      <c r="D238" s="33">
        <v>1</v>
      </c>
      <c r="E238" s="90">
        <v>1</v>
      </c>
      <c r="F238" s="60">
        <v>3</v>
      </c>
      <c r="G238" s="18">
        <v>0</v>
      </c>
      <c r="H238" s="7">
        <v>0</v>
      </c>
      <c r="I238" s="13">
        <v>0</v>
      </c>
      <c r="J238" s="42">
        <v>0</v>
      </c>
      <c r="K238" s="1" t="s">
        <v>217</v>
      </c>
    </row>
    <row r="239" spans="1:11" ht="40.35" customHeight="1" x14ac:dyDescent="0.25">
      <c r="A239" s="147" t="s">
        <v>151</v>
      </c>
      <c r="B239" s="148"/>
      <c r="C239" s="89">
        <v>1</v>
      </c>
      <c r="D239" s="33">
        <v>1</v>
      </c>
      <c r="E239" s="90">
        <v>1</v>
      </c>
      <c r="F239" s="60">
        <v>3</v>
      </c>
      <c r="G239" s="18">
        <v>0</v>
      </c>
      <c r="H239" s="7">
        <v>0</v>
      </c>
      <c r="I239" s="13">
        <v>0</v>
      </c>
      <c r="J239" s="42">
        <v>0</v>
      </c>
      <c r="K239" s="1" t="s">
        <v>217</v>
      </c>
    </row>
    <row r="240" spans="1:11" ht="40.35" customHeight="1" x14ac:dyDescent="0.25">
      <c r="A240" s="147" t="s">
        <v>63</v>
      </c>
      <c r="B240" s="148"/>
      <c r="C240" s="89">
        <v>1</v>
      </c>
      <c r="D240" s="33">
        <v>1</v>
      </c>
      <c r="E240" s="90">
        <v>1</v>
      </c>
      <c r="F240" s="60">
        <v>3</v>
      </c>
      <c r="G240" s="18">
        <v>0</v>
      </c>
      <c r="H240" s="7">
        <v>0</v>
      </c>
      <c r="I240" s="13">
        <v>0</v>
      </c>
      <c r="J240" s="42">
        <v>0</v>
      </c>
      <c r="K240" s="1" t="s">
        <v>217</v>
      </c>
    </row>
    <row r="241" spans="1:11" ht="40.35" customHeight="1" x14ac:dyDescent="0.25">
      <c r="A241" s="155" t="s">
        <v>62</v>
      </c>
      <c r="B241" s="156"/>
      <c r="C241" s="89">
        <v>1</v>
      </c>
      <c r="D241" s="33">
        <v>1</v>
      </c>
      <c r="E241" s="90">
        <v>1</v>
      </c>
      <c r="F241" s="60">
        <v>3</v>
      </c>
      <c r="G241" s="18">
        <v>0</v>
      </c>
      <c r="H241" s="7">
        <v>0</v>
      </c>
      <c r="I241" s="13">
        <v>0</v>
      </c>
      <c r="J241" s="42">
        <v>0</v>
      </c>
      <c r="K241" s="1" t="s">
        <v>217</v>
      </c>
    </row>
    <row r="242" spans="1:11" ht="40.35" customHeight="1" x14ac:dyDescent="0.25">
      <c r="A242" s="151" t="s">
        <v>188</v>
      </c>
      <c r="B242" s="152"/>
      <c r="C242" s="89">
        <v>1</v>
      </c>
      <c r="D242" s="33">
        <v>1</v>
      </c>
      <c r="E242" s="90">
        <v>1</v>
      </c>
      <c r="F242" s="60">
        <v>3</v>
      </c>
      <c r="G242" s="18">
        <v>0</v>
      </c>
      <c r="H242" s="7">
        <v>0</v>
      </c>
      <c r="I242" s="13">
        <v>0</v>
      </c>
      <c r="J242" s="42">
        <v>0</v>
      </c>
      <c r="K242" s="1" t="s">
        <v>217</v>
      </c>
    </row>
    <row r="243" spans="1:11" ht="70.349999999999994" customHeight="1" x14ac:dyDescent="0.25">
      <c r="A243" s="149" t="s">
        <v>34</v>
      </c>
      <c r="B243" s="150"/>
      <c r="C243" s="87" t="s">
        <v>20</v>
      </c>
      <c r="D243" s="36" t="s">
        <v>21</v>
      </c>
      <c r="E243" s="88" t="s">
        <v>41</v>
      </c>
      <c r="F243" s="58">
        <f>SUM(F245:F249)</f>
        <v>15</v>
      </c>
      <c r="G243" s="17" t="s">
        <v>20</v>
      </c>
      <c r="H243" s="5" t="s">
        <v>21</v>
      </c>
      <c r="I243" s="12" t="s">
        <v>41</v>
      </c>
      <c r="J243" s="14">
        <f>SUM(J245:J249)</f>
        <v>0</v>
      </c>
    </row>
    <row r="244" spans="1:11" ht="40.35" customHeight="1" x14ac:dyDescent="0.25">
      <c r="A244" s="135" t="s">
        <v>10</v>
      </c>
      <c r="B244" s="136"/>
      <c r="C244" s="89" t="s">
        <v>36</v>
      </c>
      <c r="D244" s="33" t="s">
        <v>36</v>
      </c>
      <c r="E244" s="90" t="s">
        <v>36</v>
      </c>
      <c r="F244" s="57" t="s">
        <v>36</v>
      </c>
      <c r="G244" s="18" t="s">
        <v>36</v>
      </c>
      <c r="H244" s="7" t="s">
        <v>36</v>
      </c>
      <c r="I244" s="13" t="s">
        <v>36</v>
      </c>
      <c r="J244" s="40" t="s">
        <v>36</v>
      </c>
    </row>
    <row r="245" spans="1:11" ht="40.35" customHeight="1" x14ac:dyDescent="0.25">
      <c r="A245" s="165" t="s">
        <v>180</v>
      </c>
      <c r="B245" s="166"/>
      <c r="C245" s="89">
        <v>1</v>
      </c>
      <c r="D245" s="33">
        <v>1</v>
      </c>
      <c r="E245" s="90">
        <v>1</v>
      </c>
      <c r="F245" s="60">
        <v>3</v>
      </c>
      <c r="G245" s="18">
        <v>0</v>
      </c>
      <c r="H245" s="7">
        <v>0</v>
      </c>
      <c r="I245" s="13">
        <v>0</v>
      </c>
      <c r="J245" s="42">
        <v>0</v>
      </c>
      <c r="K245" s="1" t="s">
        <v>217</v>
      </c>
    </row>
    <row r="246" spans="1:11" ht="40.35" customHeight="1" x14ac:dyDescent="0.25">
      <c r="A246" s="147" t="s">
        <v>151</v>
      </c>
      <c r="B246" s="148"/>
      <c r="C246" s="89">
        <v>1</v>
      </c>
      <c r="D246" s="33">
        <v>1</v>
      </c>
      <c r="E246" s="90">
        <v>1</v>
      </c>
      <c r="F246" s="60">
        <v>3</v>
      </c>
      <c r="G246" s="18">
        <v>0</v>
      </c>
      <c r="H246" s="7">
        <v>0</v>
      </c>
      <c r="I246" s="13">
        <v>0</v>
      </c>
      <c r="J246" s="42">
        <v>0</v>
      </c>
      <c r="K246" s="1" t="s">
        <v>217</v>
      </c>
    </row>
    <row r="247" spans="1:11" ht="40.35" customHeight="1" x14ac:dyDescent="0.25">
      <c r="A247" s="147" t="s">
        <v>63</v>
      </c>
      <c r="B247" s="148"/>
      <c r="C247" s="89">
        <v>1</v>
      </c>
      <c r="D247" s="33">
        <v>1</v>
      </c>
      <c r="E247" s="90">
        <v>1</v>
      </c>
      <c r="F247" s="60">
        <v>3</v>
      </c>
      <c r="G247" s="18">
        <v>0</v>
      </c>
      <c r="H247" s="7">
        <v>0</v>
      </c>
      <c r="I247" s="13">
        <v>0</v>
      </c>
      <c r="J247" s="42">
        <v>0</v>
      </c>
      <c r="K247" s="1" t="s">
        <v>217</v>
      </c>
    </row>
    <row r="248" spans="1:11" ht="40.35" customHeight="1" x14ac:dyDescent="0.25">
      <c r="A248" s="155" t="s">
        <v>62</v>
      </c>
      <c r="B248" s="156"/>
      <c r="C248" s="89">
        <v>1</v>
      </c>
      <c r="D248" s="33">
        <v>1</v>
      </c>
      <c r="E248" s="90">
        <v>1</v>
      </c>
      <c r="F248" s="60">
        <v>3</v>
      </c>
      <c r="G248" s="18">
        <v>0</v>
      </c>
      <c r="H248" s="7">
        <v>0</v>
      </c>
      <c r="I248" s="13">
        <v>0</v>
      </c>
      <c r="J248" s="42">
        <v>0</v>
      </c>
      <c r="K248" s="1" t="s">
        <v>217</v>
      </c>
    </row>
    <row r="249" spans="1:11" ht="40.35" customHeight="1" x14ac:dyDescent="0.25">
      <c r="A249" s="151" t="s">
        <v>188</v>
      </c>
      <c r="B249" s="152"/>
      <c r="C249" s="89">
        <v>1</v>
      </c>
      <c r="D249" s="33">
        <v>1</v>
      </c>
      <c r="E249" s="90">
        <v>1</v>
      </c>
      <c r="F249" s="60">
        <v>3</v>
      </c>
      <c r="G249" s="18">
        <v>0</v>
      </c>
      <c r="H249" s="7">
        <v>0</v>
      </c>
      <c r="I249" s="13">
        <v>0</v>
      </c>
      <c r="J249" s="42">
        <v>0</v>
      </c>
      <c r="K249" s="1" t="s">
        <v>217</v>
      </c>
    </row>
    <row r="250" spans="1:11" ht="70.349999999999994" customHeight="1" x14ac:dyDescent="0.25">
      <c r="A250" s="149" t="s">
        <v>35</v>
      </c>
      <c r="B250" s="150"/>
      <c r="C250" s="87" t="s">
        <v>183</v>
      </c>
      <c r="D250" s="36" t="s">
        <v>184</v>
      </c>
      <c r="E250" s="88" t="s">
        <v>185</v>
      </c>
      <c r="F250" s="58">
        <f>SUM(F251:F253)</f>
        <v>9</v>
      </c>
      <c r="G250" s="35" t="s">
        <v>183</v>
      </c>
      <c r="H250" s="36" t="s">
        <v>184</v>
      </c>
      <c r="I250" s="37" t="s">
        <v>185</v>
      </c>
      <c r="J250" s="14">
        <f>SUM(J251:J253)</f>
        <v>0</v>
      </c>
    </row>
    <row r="251" spans="1:11" ht="40.35" customHeight="1" x14ac:dyDescent="0.25">
      <c r="A251" s="147" t="s">
        <v>121</v>
      </c>
      <c r="B251" s="148"/>
      <c r="C251" s="89">
        <v>1</v>
      </c>
      <c r="D251" s="33">
        <v>1</v>
      </c>
      <c r="E251" s="90">
        <v>1</v>
      </c>
      <c r="F251" s="60">
        <v>3</v>
      </c>
      <c r="G251" s="18">
        <v>0</v>
      </c>
      <c r="H251" s="7">
        <v>0</v>
      </c>
      <c r="I251" s="13">
        <v>0</v>
      </c>
      <c r="J251" s="42">
        <v>0</v>
      </c>
      <c r="K251" s="1" t="s">
        <v>217</v>
      </c>
    </row>
    <row r="252" spans="1:11" ht="40.35" customHeight="1" x14ac:dyDescent="0.25">
      <c r="A252" s="147" t="s">
        <v>133</v>
      </c>
      <c r="B252" s="148"/>
      <c r="C252" s="89">
        <v>1</v>
      </c>
      <c r="D252" s="33">
        <v>1</v>
      </c>
      <c r="E252" s="90">
        <v>1</v>
      </c>
      <c r="F252" s="60">
        <v>3</v>
      </c>
      <c r="G252" s="18">
        <v>0</v>
      </c>
      <c r="H252" s="7">
        <v>0</v>
      </c>
      <c r="I252" s="13">
        <v>0</v>
      </c>
      <c r="J252" s="42">
        <v>0</v>
      </c>
      <c r="K252" s="1" t="s">
        <v>217</v>
      </c>
    </row>
    <row r="253" spans="1:11" ht="40.35" customHeight="1" x14ac:dyDescent="0.25">
      <c r="A253" s="147" t="s">
        <v>134</v>
      </c>
      <c r="B253" s="148"/>
      <c r="C253" s="89">
        <v>1</v>
      </c>
      <c r="D253" s="33">
        <v>1</v>
      </c>
      <c r="E253" s="90">
        <v>1</v>
      </c>
      <c r="F253" s="60">
        <v>3</v>
      </c>
      <c r="G253" s="18">
        <v>0</v>
      </c>
      <c r="H253" s="7">
        <v>0</v>
      </c>
      <c r="I253" s="13">
        <v>0</v>
      </c>
      <c r="J253" s="42">
        <v>0</v>
      </c>
      <c r="K253" s="1" t="s">
        <v>217</v>
      </c>
    </row>
    <row r="254" spans="1:11" ht="70.349999999999994" customHeight="1" x14ac:dyDescent="0.25">
      <c r="A254" s="149" t="s">
        <v>102</v>
      </c>
      <c r="B254" s="150"/>
      <c r="C254" s="87" t="s">
        <v>25</v>
      </c>
      <c r="D254" s="36" t="s">
        <v>26</v>
      </c>
      <c r="E254" s="88" t="s">
        <v>27</v>
      </c>
      <c r="F254" s="58">
        <f>SUM(F255:F260)</f>
        <v>18</v>
      </c>
      <c r="G254" s="17" t="s">
        <v>25</v>
      </c>
      <c r="H254" s="5" t="s">
        <v>26</v>
      </c>
      <c r="I254" s="12" t="s">
        <v>27</v>
      </c>
      <c r="J254" s="14">
        <f>SUM(J255:J260)</f>
        <v>12</v>
      </c>
    </row>
    <row r="255" spans="1:11" ht="40.35" customHeight="1" x14ac:dyDescent="0.25">
      <c r="A255" s="133" t="s">
        <v>64</v>
      </c>
      <c r="B255" s="134"/>
      <c r="C255" s="84">
        <v>1</v>
      </c>
      <c r="D255" s="73">
        <v>1</v>
      </c>
      <c r="E255" s="85">
        <v>1</v>
      </c>
      <c r="F255" s="62">
        <v>3</v>
      </c>
      <c r="G255" s="16">
        <v>0</v>
      </c>
      <c r="H255" s="6">
        <v>0</v>
      </c>
      <c r="I255" s="11">
        <v>0</v>
      </c>
      <c r="J255" s="44">
        <v>0</v>
      </c>
      <c r="K255" s="1" t="s">
        <v>217</v>
      </c>
    </row>
    <row r="256" spans="1:11" ht="40.35" customHeight="1" x14ac:dyDescent="0.25">
      <c r="A256" s="133" t="s">
        <v>65</v>
      </c>
      <c r="B256" s="134"/>
      <c r="C256" s="84">
        <v>1</v>
      </c>
      <c r="D256" s="73">
        <v>1</v>
      </c>
      <c r="E256" s="85">
        <v>1</v>
      </c>
      <c r="F256" s="62">
        <v>3</v>
      </c>
      <c r="G256" s="16">
        <v>1</v>
      </c>
      <c r="H256" s="6">
        <v>1</v>
      </c>
      <c r="I256" s="11">
        <v>1</v>
      </c>
      <c r="J256" s="44">
        <v>3</v>
      </c>
      <c r="K256" s="1" t="s">
        <v>217</v>
      </c>
    </row>
    <row r="257" spans="1:11" ht="40.35" customHeight="1" x14ac:dyDescent="0.25">
      <c r="A257" s="133" t="s">
        <v>154</v>
      </c>
      <c r="B257" s="134"/>
      <c r="C257" s="84">
        <v>1</v>
      </c>
      <c r="D257" s="73">
        <v>1</v>
      </c>
      <c r="E257" s="85">
        <v>1</v>
      </c>
      <c r="F257" s="62">
        <v>3</v>
      </c>
      <c r="G257" s="16">
        <v>1</v>
      </c>
      <c r="H257" s="6">
        <v>1</v>
      </c>
      <c r="I257" s="11">
        <v>1</v>
      </c>
      <c r="J257" s="44">
        <v>3</v>
      </c>
      <c r="K257" s="1" t="s">
        <v>217</v>
      </c>
    </row>
    <row r="258" spans="1:11" ht="40.35" customHeight="1" x14ac:dyDescent="0.25">
      <c r="A258" s="165" t="s">
        <v>66</v>
      </c>
      <c r="B258" s="166"/>
      <c r="C258" s="84">
        <v>1</v>
      </c>
      <c r="D258" s="73">
        <v>1</v>
      </c>
      <c r="E258" s="85">
        <v>1</v>
      </c>
      <c r="F258" s="62">
        <v>3</v>
      </c>
      <c r="G258" s="16">
        <v>1</v>
      </c>
      <c r="H258" s="6">
        <v>1</v>
      </c>
      <c r="I258" s="11">
        <v>1</v>
      </c>
      <c r="J258" s="44">
        <v>3</v>
      </c>
      <c r="K258" s="1" t="s">
        <v>217</v>
      </c>
    </row>
    <row r="259" spans="1:11" ht="40.35" customHeight="1" x14ac:dyDescent="0.25">
      <c r="A259" s="133" t="s">
        <v>155</v>
      </c>
      <c r="B259" s="134"/>
      <c r="C259" s="84">
        <v>1</v>
      </c>
      <c r="D259" s="73">
        <v>1</v>
      </c>
      <c r="E259" s="85">
        <v>1</v>
      </c>
      <c r="F259" s="62">
        <v>3</v>
      </c>
      <c r="G259" s="16">
        <v>1</v>
      </c>
      <c r="H259" s="6">
        <v>1</v>
      </c>
      <c r="I259" s="11">
        <v>1</v>
      </c>
      <c r="J259" s="44">
        <v>3</v>
      </c>
      <c r="K259" s="1" t="s">
        <v>217</v>
      </c>
    </row>
    <row r="260" spans="1:11" ht="40.35" customHeight="1" x14ac:dyDescent="0.25">
      <c r="A260" s="133" t="s">
        <v>153</v>
      </c>
      <c r="B260" s="134"/>
      <c r="C260" s="84">
        <v>1</v>
      </c>
      <c r="D260" s="73">
        <v>1</v>
      </c>
      <c r="E260" s="85">
        <v>1</v>
      </c>
      <c r="F260" s="62">
        <v>3</v>
      </c>
      <c r="G260" s="16">
        <v>0</v>
      </c>
      <c r="H260" s="6">
        <v>0</v>
      </c>
      <c r="I260" s="11">
        <v>0</v>
      </c>
      <c r="J260" s="44">
        <v>0</v>
      </c>
      <c r="K260" s="1" t="s">
        <v>217</v>
      </c>
    </row>
    <row r="261" spans="1:11" ht="70.349999999999994" customHeight="1" x14ac:dyDescent="0.25">
      <c r="A261" s="149" t="s">
        <v>103</v>
      </c>
      <c r="B261" s="150"/>
      <c r="C261" s="87" t="s">
        <v>104</v>
      </c>
      <c r="D261" s="36" t="s">
        <v>26</v>
      </c>
      <c r="E261" s="88" t="s">
        <v>27</v>
      </c>
      <c r="F261" s="58">
        <f>SUM(F262)</f>
        <v>3</v>
      </c>
      <c r="G261" s="17" t="s">
        <v>104</v>
      </c>
      <c r="H261" s="5" t="s">
        <v>26</v>
      </c>
      <c r="I261" s="12" t="s">
        <v>27</v>
      </c>
      <c r="J261" s="14">
        <f>SUM(J262)</f>
        <v>3</v>
      </c>
    </row>
    <row r="262" spans="1:11" ht="40.35" customHeight="1" x14ac:dyDescent="0.25">
      <c r="A262" s="135" t="s">
        <v>53</v>
      </c>
      <c r="B262" s="136"/>
      <c r="C262" s="89">
        <v>1</v>
      </c>
      <c r="D262" s="33">
        <v>1</v>
      </c>
      <c r="E262" s="90">
        <v>1</v>
      </c>
      <c r="F262" s="60">
        <v>3</v>
      </c>
      <c r="G262" s="18">
        <v>1</v>
      </c>
      <c r="H262" s="7">
        <v>1</v>
      </c>
      <c r="I262" s="13">
        <v>1</v>
      </c>
      <c r="J262" s="42">
        <v>3</v>
      </c>
      <c r="K262" s="1" t="s">
        <v>217</v>
      </c>
    </row>
    <row r="263" spans="1:11" ht="70.349999999999994" customHeight="1" x14ac:dyDescent="0.25">
      <c r="A263" s="149" t="s">
        <v>1</v>
      </c>
      <c r="B263" s="150"/>
      <c r="C263" s="87" t="s">
        <v>28</v>
      </c>
      <c r="D263" s="36" t="s">
        <v>29</v>
      </c>
      <c r="E263" s="88" t="s">
        <v>54</v>
      </c>
      <c r="F263" s="58">
        <f>SUM(F264)</f>
        <v>3</v>
      </c>
      <c r="G263" s="17" t="s">
        <v>28</v>
      </c>
      <c r="H263" s="5" t="s">
        <v>29</v>
      </c>
      <c r="I263" s="12" t="s">
        <v>54</v>
      </c>
      <c r="J263" s="14">
        <f>SUM(J264)</f>
        <v>0</v>
      </c>
    </row>
    <row r="264" spans="1:11" ht="40.35" customHeight="1" thickBot="1" x14ac:dyDescent="0.3">
      <c r="A264" s="153" t="s">
        <v>137</v>
      </c>
      <c r="B264" s="154"/>
      <c r="C264" s="93">
        <v>1</v>
      </c>
      <c r="D264" s="74">
        <v>1</v>
      </c>
      <c r="E264" s="94">
        <v>1</v>
      </c>
      <c r="F264" s="61">
        <v>3</v>
      </c>
      <c r="G264" s="19">
        <v>0</v>
      </c>
      <c r="H264" s="20">
        <v>0</v>
      </c>
      <c r="I264" s="21">
        <v>0</v>
      </c>
      <c r="J264" s="43">
        <v>0</v>
      </c>
      <c r="K264" s="1" t="s">
        <v>217</v>
      </c>
    </row>
    <row r="265" spans="1:11" ht="40.35" customHeight="1" thickBot="1" x14ac:dyDescent="0.3">
      <c r="A265" s="141" t="s">
        <v>68</v>
      </c>
      <c r="B265" s="142"/>
      <c r="C265" s="81"/>
      <c r="D265" s="69"/>
      <c r="E265" s="69"/>
      <c r="F265" s="55">
        <f>F266+F275+F282+F284+F291+F298+F302+F310+F312</f>
        <v>100</v>
      </c>
      <c r="G265" s="130"/>
      <c r="H265" s="131"/>
      <c r="I265" s="132"/>
      <c r="J265" s="23">
        <f>J266+J275+J282+J284+J291+J298+J302+J310+J312</f>
        <v>55</v>
      </c>
    </row>
    <row r="266" spans="1:11" ht="70.349999999999994" customHeight="1" x14ac:dyDescent="0.25">
      <c r="A266" s="143" t="s">
        <v>5</v>
      </c>
      <c r="B266" s="144"/>
      <c r="C266" s="82" t="s">
        <v>13</v>
      </c>
      <c r="D266" s="71" t="s">
        <v>14</v>
      </c>
      <c r="E266" s="83" t="s">
        <v>22</v>
      </c>
      <c r="F266" s="56">
        <f>SUM(F268:F274)</f>
        <v>21</v>
      </c>
      <c r="G266" s="15" t="s">
        <v>13</v>
      </c>
      <c r="H266" s="9" t="s">
        <v>14</v>
      </c>
      <c r="I266" s="10" t="s">
        <v>22</v>
      </c>
      <c r="J266" s="22">
        <f>SUM(J268:J274)</f>
        <v>18</v>
      </c>
    </row>
    <row r="267" spans="1:11" ht="40.35" customHeight="1" x14ac:dyDescent="0.25">
      <c r="A267" s="145" t="s">
        <v>119</v>
      </c>
      <c r="B267" s="146"/>
      <c r="C267" s="84" t="s">
        <v>36</v>
      </c>
      <c r="D267" s="73" t="s">
        <v>36</v>
      </c>
      <c r="E267" s="85" t="s">
        <v>36</v>
      </c>
      <c r="F267" s="57" t="s">
        <v>36</v>
      </c>
      <c r="G267" s="16" t="s">
        <v>36</v>
      </c>
      <c r="H267" s="6" t="s">
        <v>36</v>
      </c>
      <c r="I267" s="11" t="s">
        <v>36</v>
      </c>
      <c r="J267" s="40" t="s">
        <v>36</v>
      </c>
    </row>
    <row r="268" spans="1:11" ht="40.35" customHeight="1" x14ac:dyDescent="0.25">
      <c r="A268" s="151" t="s">
        <v>69</v>
      </c>
      <c r="B268" s="152"/>
      <c r="C268" s="84">
        <v>1</v>
      </c>
      <c r="D268" s="73">
        <v>1</v>
      </c>
      <c r="E268" s="85">
        <v>1</v>
      </c>
      <c r="F268" s="62">
        <v>3</v>
      </c>
      <c r="G268" s="16">
        <v>1</v>
      </c>
      <c r="H268" s="6">
        <v>0</v>
      </c>
      <c r="I268" s="11">
        <v>1</v>
      </c>
      <c r="J268" s="44">
        <v>2</v>
      </c>
      <c r="K268" s="1" t="s">
        <v>217</v>
      </c>
    </row>
    <row r="269" spans="1:11" ht="40.35" customHeight="1" x14ac:dyDescent="0.25">
      <c r="A269" s="165" t="s">
        <v>194</v>
      </c>
      <c r="B269" s="166"/>
      <c r="C269" s="84">
        <v>1</v>
      </c>
      <c r="D269" s="73">
        <v>1</v>
      </c>
      <c r="E269" s="85">
        <v>1</v>
      </c>
      <c r="F269" s="62">
        <v>3</v>
      </c>
      <c r="G269" s="16">
        <v>1</v>
      </c>
      <c r="H269" s="6">
        <v>1</v>
      </c>
      <c r="I269" s="11">
        <v>1</v>
      </c>
      <c r="J269" s="44">
        <v>3</v>
      </c>
      <c r="K269" s="1" t="s">
        <v>217</v>
      </c>
    </row>
    <row r="270" spans="1:11" ht="40.35" customHeight="1" x14ac:dyDescent="0.25">
      <c r="A270" s="165" t="s">
        <v>157</v>
      </c>
      <c r="B270" s="166"/>
      <c r="C270" s="84">
        <v>1</v>
      </c>
      <c r="D270" s="73">
        <v>1</v>
      </c>
      <c r="E270" s="85">
        <v>1</v>
      </c>
      <c r="F270" s="62">
        <v>3</v>
      </c>
      <c r="G270" s="16">
        <v>1</v>
      </c>
      <c r="H270" s="6">
        <v>0</v>
      </c>
      <c r="I270" s="11">
        <v>1</v>
      </c>
      <c r="J270" s="44">
        <v>2</v>
      </c>
      <c r="K270" s="1" t="s">
        <v>217</v>
      </c>
    </row>
    <row r="271" spans="1:11" ht="40.35" customHeight="1" x14ac:dyDescent="0.25">
      <c r="A271" s="159" t="s">
        <v>158</v>
      </c>
      <c r="B271" s="160"/>
      <c r="C271" s="84">
        <v>1</v>
      </c>
      <c r="D271" s="73">
        <v>1</v>
      </c>
      <c r="E271" s="85">
        <v>1</v>
      </c>
      <c r="F271" s="62">
        <v>3</v>
      </c>
      <c r="G271" s="16">
        <v>1</v>
      </c>
      <c r="H271" s="6">
        <v>1</v>
      </c>
      <c r="I271" s="11">
        <v>1</v>
      </c>
      <c r="J271" s="44">
        <v>3</v>
      </c>
      <c r="K271" s="1" t="s">
        <v>217</v>
      </c>
    </row>
    <row r="272" spans="1:11" ht="40.35" customHeight="1" x14ac:dyDescent="0.25">
      <c r="A272" s="165" t="s">
        <v>187</v>
      </c>
      <c r="B272" s="166"/>
      <c r="C272" s="84">
        <v>1</v>
      </c>
      <c r="D272" s="73">
        <v>1</v>
      </c>
      <c r="E272" s="85">
        <v>1</v>
      </c>
      <c r="F272" s="62">
        <v>3</v>
      </c>
      <c r="G272" s="16">
        <v>1</v>
      </c>
      <c r="H272" s="6">
        <v>1</v>
      </c>
      <c r="I272" s="11">
        <v>1</v>
      </c>
      <c r="J272" s="44">
        <v>3</v>
      </c>
      <c r="K272" s="1" t="s">
        <v>217</v>
      </c>
    </row>
    <row r="273" spans="1:11" ht="40.35" customHeight="1" x14ac:dyDescent="0.25">
      <c r="A273" s="165" t="s">
        <v>159</v>
      </c>
      <c r="B273" s="166"/>
      <c r="C273" s="89">
        <v>1</v>
      </c>
      <c r="D273" s="33">
        <v>1</v>
      </c>
      <c r="E273" s="90">
        <v>1</v>
      </c>
      <c r="F273" s="62">
        <v>3</v>
      </c>
      <c r="G273" s="18">
        <v>1</v>
      </c>
      <c r="H273" s="7">
        <v>0</v>
      </c>
      <c r="I273" s="13">
        <v>1</v>
      </c>
      <c r="J273" s="44">
        <v>2</v>
      </c>
      <c r="K273" s="1" t="s">
        <v>217</v>
      </c>
    </row>
    <row r="274" spans="1:11" ht="40.35" customHeight="1" x14ac:dyDescent="0.25">
      <c r="A274" s="133" t="s">
        <v>105</v>
      </c>
      <c r="B274" s="134"/>
      <c r="C274" s="84">
        <v>1</v>
      </c>
      <c r="D274" s="73">
        <v>1</v>
      </c>
      <c r="E274" s="85">
        <v>1</v>
      </c>
      <c r="F274" s="62">
        <v>3</v>
      </c>
      <c r="G274" s="16">
        <v>1</v>
      </c>
      <c r="H274" s="6">
        <v>1</v>
      </c>
      <c r="I274" s="11">
        <v>1</v>
      </c>
      <c r="J274" s="44">
        <v>3</v>
      </c>
      <c r="K274" s="1" t="s">
        <v>217</v>
      </c>
    </row>
    <row r="275" spans="1:11" ht="70.349999999999994" customHeight="1" x14ac:dyDescent="0.25">
      <c r="A275" s="149" t="s">
        <v>16</v>
      </c>
      <c r="B275" s="150"/>
      <c r="C275" s="87" t="s">
        <v>189</v>
      </c>
      <c r="D275" s="36" t="s">
        <v>23</v>
      </c>
      <c r="E275" s="88" t="s">
        <v>15</v>
      </c>
      <c r="F275" s="58">
        <f>SUM(F277:F281)</f>
        <v>10</v>
      </c>
      <c r="G275" s="17" t="s">
        <v>189</v>
      </c>
      <c r="H275" s="5" t="s">
        <v>23</v>
      </c>
      <c r="I275" s="12" t="s">
        <v>15</v>
      </c>
      <c r="J275" s="14">
        <f>SUM(J277:J281)</f>
        <v>8</v>
      </c>
    </row>
    <row r="276" spans="1:11" ht="40.35" customHeight="1" x14ac:dyDescent="0.25">
      <c r="A276" s="135" t="s">
        <v>39</v>
      </c>
      <c r="B276" s="136"/>
      <c r="C276" s="89" t="s">
        <v>36</v>
      </c>
      <c r="D276" s="33" t="s">
        <v>36</v>
      </c>
      <c r="E276" s="90" t="s">
        <v>36</v>
      </c>
      <c r="F276" s="57" t="s">
        <v>36</v>
      </c>
      <c r="G276" s="18" t="s">
        <v>36</v>
      </c>
      <c r="H276" s="7" t="s">
        <v>36</v>
      </c>
      <c r="I276" s="13" t="s">
        <v>36</v>
      </c>
      <c r="J276" s="40" t="s">
        <v>36</v>
      </c>
    </row>
    <row r="277" spans="1:11" ht="40.35" customHeight="1" x14ac:dyDescent="0.25">
      <c r="A277" s="159" t="s">
        <v>160</v>
      </c>
      <c r="B277" s="160"/>
      <c r="C277" s="89">
        <v>1</v>
      </c>
      <c r="D277" s="33">
        <v>1</v>
      </c>
      <c r="E277" s="90">
        <v>-1</v>
      </c>
      <c r="F277" s="60">
        <v>2</v>
      </c>
      <c r="G277" s="18">
        <v>1</v>
      </c>
      <c r="H277" s="7">
        <v>1</v>
      </c>
      <c r="I277" s="13">
        <v>0</v>
      </c>
      <c r="J277" s="42">
        <v>2</v>
      </c>
      <c r="K277" s="1" t="s">
        <v>217</v>
      </c>
    </row>
    <row r="278" spans="1:11" ht="40.35" customHeight="1" x14ac:dyDescent="0.25">
      <c r="A278" s="165" t="s">
        <v>194</v>
      </c>
      <c r="B278" s="166"/>
      <c r="C278" s="89">
        <v>1</v>
      </c>
      <c r="D278" s="33">
        <v>1</v>
      </c>
      <c r="E278" s="90">
        <v>-1</v>
      </c>
      <c r="F278" s="60">
        <v>2</v>
      </c>
      <c r="G278" s="18">
        <v>1</v>
      </c>
      <c r="H278" s="7">
        <v>1</v>
      </c>
      <c r="I278" s="13">
        <v>0</v>
      </c>
      <c r="J278" s="42">
        <v>2</v>
      </c>
      <c r="K278" s="1" t="s">
        <v>217</v>
      </c>
    </row>
    <row r="279" spans="1:11" ht="40.35" customHeight="1" x14ac:dyDescent="0.25">
      <c r="A279" s="133" t="s">
        <v>110</v>
      </c>
      <c r="B279" s="134"/>
      <c r="C279" s="89">
        <v>1</v>
      </c>
      <c r="D279" s="33">
        <v>1</v>
      </c>
      <c r="E279" s="90">
        <v>-1</v>
      </c>
      <c r="F279" s="60">
        <v>2</v>
      </c>
      <c r="G279" s="18">
        <v>1</v>
      </c>
      <c r="H279" s="7">
        <v>0</v>
      </c>
      <c r="I279" s="13">
        <v>0</v>
      </c>
      <c r="J279" s="42">
        <v>1</v>
      </c>
      <c r="K279" s="1" t="s">
        <v>217</v>
      </c>
    </row>
    <row r="280" spans="1:11" ht="40.35" customHeight="1" x14ac:dyDescent="0.25">
      <c r="A280" s="165" t="s">
        <v>186</v>
      </c>
      <c r="B280" s="166"/>
      <c r="C280" s="89">
        <v>1</v>
      </c>
      <c r="D280" s="33">
        <v>1</v>
      </c>
      <c r="E280" s="90">
        <v>-1</v>
      </c>
      <c r="F280" s="60">
        <v>2</v>
      </c>
      <c r="G280" s="18">
        <v>1</v>
      </c>
      <c r="H280" s="7">
        <v>1</v>
      </c>
      <c r="I280" s="13">
        <v>0</v>
      </c>
      <c r="J280" s="42">
        <v>2</v>
      </c>
      <c r="K280" s="1" t="s">
        <v>217</v>
      </c>
    </row>
    <row r="281" spans="1:11" ht="40.35" customHeight="1" x14ac:dyDescent="0.25">
      <c r="A281" s="165" t="s">
        <v>159</v>
      </c>
      <c r="B281" s="166"/>
      <c r="C281" s="89">
        <v>1</v>
      </c>
      <c r="D281" s="33">
        <v>1</v>
      </c>
      <c r="E281" s="90">
        <v>-1</v>
      </c>
      <c r="F281" s="60">
        <v>2</v>
      </c>
      <c r="G281" s="18">
        <v>1</v>
      </c>
      <c r="H281" s="7">
        <v>0</v>
      </c>
      <c r="I281" s="13">
        <v>0</v>
      </c>
      <c r="J281" s="42">
        <v>1</v>
      </c>
      <c r="K281" s="1" t="s">
        <v>217</v>
      </c>
    </row>
    <row r="282" spans="1:11" ht="70.349999999999994" customHeight="1" x14ac:dyDescent="0.25">
      <c r="A282" s="149" t="s">
        <v>31</v>
      </c>
      <c r="B282" s="150"/>
      <c r="C282" s="87" t="s">
        <v>17</v>
      </c>
      <c r="D282" s="36" t="s">
        <v>32</v>
      </c>
      <c r="E282" s="88" t="s">
        <v>30</v>
      </c>
      <c r="F282" s="58">
        <f>SUM(F283)</f>
        <v>3</v>
      </c>
      <c r="G282" s="17" t="s">
        <v>17</v>
      </c>
      <c r="H282" s="5" t="s">
        <v>32</v>
      </c>
      <c r="I282" s="12" t="s">
        <v>30</v>
      </c>
      <c r="J282" s="14">
        <f>SUM(J283)</f>
        <v>2</v>
      </c>
    </row>
    <row r="283" spans="1:11" ht="40.35" customHeight="1" x14ac:dyDescent="0.25">
      <c r="A283" s="135" t="s">
        <v>96</v>
      </c>
      <c r="B283" s="136"/>
      <c r="C283" s="89">
        <v>1</v>
      </c>
      <c r="D283" s="33">
        <v>1</v>
      </c>
      <c r="E283" s="90">
        <v>1</v>
      </c>
      <c r="F283" s="60">
        <v>3</v>
      </c>
      <c r="G283" s="18">
        <v>1</v>
      </c>
      <c r="H283" s="7">
        <v>1</v>
      </c>
      <c r="I283" s="13">
        <v>0</v>
      </c>
      <c r="J283" s="42">
        <v>2</v>
      </c>
      <c r="K283" s="1" t="s">
        <v>217</v>
      </c>
    </row>
    <row r="284" spans="1:11" ht="70.349999999999994" customHeight="1" x14ac:dyDescent="0.25">
      <c r="A284" s="149" t="s">
        <v>33</v>
      </c>
      <c r="B284" s="150"/>
      <c r="C284" s="87" t="s">
        <v>18</v>
      </c>
      <c r="D284" s="36" t="s">
        <v>19</v>
      </c>
      <c r="E284" s="88" t="s">
        <v>24</v>
      </c>
      <c r="F284" s="58">
        <f>SUM(F286:F290)</f>
        <v>15</v>
      </c>
      <c r="G284" s="17" t="s">
        <v>18</v>
      </c>
      <c r="H284" s="5" t="s">
        <v>19</v>
      </c>
      <c r="I284" s="12" t="s">
        <v>24</v>
      </c>
      <c r="J284" s="14">
        <f>SUM(J286:J290)</f>
        <v>3</v>
      </c>
    </row>
    <row r="285" spans="1:11" ht="40.35" customHeight="1" x14ac:dyDescent="0.25">
      <c r="A285" s="135" t="s">
        <v>40</v>
      </c>
      <c r="B285" s="136"/>
      <c r="C285" s="89" t="s">
        <v>36</v>
      </c>
      <c r="D285" s="33" t="s">
        <v>36</v>
      </c>
      <c r="E285" s="90" t="s">
        <v>36</v>
      </c>
      <c r="F285" s="57" t="s">
        <v>36</v>
      </c>
      <c r="G285" s="18" t="s">
        <v>36</v>
      </c>
      <c r="H285" s="7" t="s">
        <v>36</v>
      </c>
      <c r="I285" s="13" t="s">
        <v>36</v>
      </c>
      <c r="J285" s="40" t="s">
        <v>36</v>
      </c>
    </row>
    <row r="286" spans="1:11" ht="40.35" customHeight="1" x14ac:dyDescent="0.25">
      <c r="A286" s="159" t="s">
        <v>160</v>
      </c>
      <c r="B286" s="160"/>
      <c r="C286" s="89">
        <v>1</v>
      </c>
      <c r="D286" s="33">
        <v>1</v>
      </c>
      <c r="E286" s="90">
        <v>1</v>
      </c>
      <c r="F286" s="60">
        <v>3</v>
      </c>
      <c r="G286" s="18">
        <v>1</v>
      </c>
      <c r="H286" s="7">
        <v>1</v>
      </c>
      <c r="I286" s="13">
        <v>1</v>
      </c>
      <c r="J286" s="42">
        <v>3</v>
      </c>
      <c r="K286" s="1" t="s">
        <v>217</v>
      </c>
    </row>
    <row r="287" spans="1:11" ht="40.35" customHeight="1" x14ac:dyDescent="0.25">
      <c r="A287" s="165" t="s">
        <v>194</v>
      </c>
      <c r="B287" s="166"/>
      <c r="C287" s="89">
        <v>1</v>
      </c>
      <c r="D287" s="33">
        <v>1</v>
      </c>
      <c r="E287" s="90">
        <v>1</v>
      </c>
      <c r="F287" s="60">
        <v>3</v>
      </c>
      <c r="G287" s="18">
        <v>0</v>
      </c>
      <c r="H287" s="7">
        <v>0</v>
      </c>
      <c r="I287" s="13">
        <v>0</v>
      </c>
      <c r="J287" s="42">
        <v>0</v>
      </c>
      <c r="K287" s="1" t="s">
        <v>217</v>
      </c>
    </row>
    <row r="288" spans="1:11" ht="40.35" customHeight="1" x14ac:dyDescent="0.25">
      <c r="A288" s="133" t="s">
        <v>110</v>
      </c>
      <c r="B288" s="134"/>
      <c r="C288" s="89">
        <v>1</v>
      </c>
      <c r="D288" s="33">
        <v>1</v>
      </c>
      <c r="E288" s="90">
        <v>1</v>
      </c>
      <c r="F288" s="60">
        <v>3</v>
      </c>
      <c r="G288" s="18">
        <v>0</v>
      </c>
      <c r="H288" s="7">
        <v>0</v>
      </c>
      <c r="I288" s="13">
        <v>0</v>
      </c>
      <c r="J288" s="42">
        <v>0</v>
      </c>
      <c r="K288" s="1" t="s">
        <v>217</v>
      </c>
    </row>
    <row r="289" spans="1:11" ht="40.35" customHeight="1" x14ac:dyDescent="0.25">
      <c r="A289" s="165" t="s">
        <v>186</v>
      </c>
      <c r="B289" s="166"/>
      <c r="C289" s="89">
        <v>1</v>
      </c>
      <c r="D289" s="33">
        <v>1</v>
      </c>
      <c r="E289" s="90">
        <v>1</v>
      </c>
      <c r="F289" s="60">
        <v>3</v>
      </c>
      <c r="G289" s="18">
        <v>0</v>
      </c>
      <c r="H289" s="7">
        <v>0</v>
      </c>
      <c r="I289" s="13">
        <v>0</v>
      </c>
      <c r="J289" s="42">
        <v>0</v>
      </c>
      <c r="K289" s="1" t="s">
        <v>217</v>
      </c>
    </row>
    <row r="290" spans="1:11" ht="40.35" customHeight="1" x14ac:dyDescent="0.25">
      <c r="A290" s="165" t="s">
        <v>159</v>
      </c>
      <c r="B290" s="166"/>
      <c r="C290" s="89">
        <v>1</v>
      </c>
      <c r="D290" s="33">
        <v>1</v>
      </c>
      <c r="E290" s="90">
        <v>1</v>
      </c>
      <c r="F290" s="60">
        <v>3</v>
      </c>
      <c r="G290" s="18">
        <v>0</v>
      </c>
      <c r="H290" s="7">
        <v>0</v>
      </c>
      <c r="I290" s="13">
        <v>0</v>
      </c>
      <c r="J290" s="42">
        <v>0</v>
      </c>
      <c r="K290" s="1" t="s">
        <v>217</v>
      </c>
    </row>
    <row r="291" spans="1:11" ht="70.349999999999994" customHeight="1" x14ac:dyDescent="0.25">
      <c r="A291" s="149" t="s">
        <v>34</v>
      </c>
      <c r="B291" s="150"/>
      <c r="C291" s="87" t="s">
        <v>20</v>
      </c>
      <c r="D291" s="36" t="s">
        <v>21</v>
      </c>
      <c r="E291" s="88" t="s">
        <v>41</v>
      </c>
      <c r="F291" s="58">
        <f>SUM(F293:F297)</f>
        <v>15</v>
      </c>
      <c r="G291" s="17" t="s">
        <v>20</v>
      </c>
      <c r="H291" s="5" t="s">
        <v>21</v>
      </c>
      <c r="I291" s="12" t="s">
        <v>41</v>
      </c>
      <c r="J291" s="14">
        <f>SUM(J293:J297)</f>
        <v>0</v>
      </c>
    </row>
    <row r="292" spans="1:11" ht="40.35" customHeight="1" x14ac:dyDescent="0.25">
      <c r="A292" s="135" t="s">
        <v>10</v>
      </c>
      <c r="B292" s="136"/>
      <c r="C292" s="89" t="s">
        <v>36</v>
      </c>
      <c r="D292" s="33" t="s">
        <v>36</v>
      </c>
      <c r="E292" s="90" t="s">
        <v>36</v>
      </c>
      <c r="F292" s="57" t="s">
        <v>36</v>
      </c>
      <c r="G292" s="18" t="s">
        <v>36</v>
      </c>
      <c r="H292" s="7" t="s">
        <v>36</v>
      </c>
      <c r="I292" s="13" t="s">
        <v>36</v>
      </c>
      <c r="J292" s="40" t="s">
        <v>36</v>
      </c>
    </row>
    <row r="293" spans="1:11" ht="40.35" customHeight="1" x14ac:dyDescent="0.25">
      <c r="A293" s="159" t="s">
        <v>160</v>
      </c>
      <c r="B293" s="160"/>
      <c r="C293" s="89">
        <v>1</v>
      </c>
      <c r="D293" s="33">
        <v>1</v>
      </c>
      <c r="E293" s="90">
        <v>1</v>
      </c>
      <c r="F293" s="60">
        <v>3</v>
      </c>
      <c r="G293" s="18">
        <v>0</v>
      </c>
      <c r="H293" s="7">
        <v>0</v>
      </c>
      <c r="I293" s="13">
        <v>0</v>
      </c>
      <c r="J293" s="42">
        <v>0</v>
      </c>
      <c r="K293" s="1" t="s">
        <v>217</v>
      </c>
    </row>
    <row r="294" spans="1:11" ht="40.35" customHeight="1" x14ac:dyDescent="0.25">
      <c r="A294" s="165" t="s">
        <v>194</v>
      </c>
      <c r="B294" s="166"/>
      <c r="C294" s="89">
        <v>1</v>
      </c>
      <c r="D294" s="33">
        <v>1</v>
      </c>
      <c r="E294" s="90">
        <v>1</v>
      </c>
      <c r="F294" s="60">
        <v>3</v>
      </c>
      <c r="G294" s="18">
        <v>0</v>
      </c>
      <c r="H294" s="7">
        <v>0</v>
      </c>
      <c r="I294" s="13">
        <v>0</v>
      </c>
      <c r="J294" s="42">
        <v>0</v>
      </c>
      <c r="K294" s="1" t="s">
        <v>217</v>
      </c>
    </row>
    <row r="295" spans="1:11" ht="40.35" customHeight="1" x14ac:dyDescent="0.25">
      <c r="A295" s="133" t="s">
        <v>110</v>
      </c>
      <c r="B295" s="134"/>
      <c r="C295" s="89">
        <v>1</v>
      </c>
      <c r="D295" s="33">
        <v>1</v>
      </c>
      <c r="E295" s="90">
        <v>1</v>
      </c>
      <c r="F295" s="60">
        <v>3</v>
      </c>
      <c r="G295" s="18">
        <v>0</v>
      </c>
      <c r="H295" s="7">
        <v>0</v>
      </c>
      <c r="I295" s="13">
        <v>0</v>
      </c>
      <c r="J295" s="42">
        <v>0</v>
      </c>
      <c r="K295" s="1" t="s">
        <v>217</v>
      </c>
    </row>
    <row r="296" spans="1:11" ht="40.35" customHeight="1" x14ac:dyDescent="0.25">
      <c r="A296" s="165" t="s">
        <v>186</v>
      </c>
      <c r="B296" s="166"/>
      <c r="C296" s="89">
        <v>1</v>
      </c>
      <c r="D296" s="33">
        <v>1</v>
      </c>
      <c r="E296" s="90">
        <v>1</v>
      </c>
      <c r="F296" s="60">
        <v>3</v>
      </c>
      <c r="G296" s="18">
        <v>0</v>
      </c>
      <c r="H296" s="7">
        <v>0</v>
      </c>
      <c r="I296" s="13">
        <v>0</v>
      </c>
      <c r="J296" s="42">
        <v>0</v>
      </c>
      <c r="K296" s="1" t="s">
        <v>217</v>
      </c>
    </row>
    <row r="297" spans="1:11" ht="40.35" customHeight="1" x14ac:dyDescent="0.25">
      <c r="A297" s="165" t="s">
        <v>159</v>
      </c>
      <c r="B297" s="166"/>
      <c r="C297" s="89">
        <v>1</v>
      </c>
      <c r="D297" s="33">
        <v>1</v>
      </c>
      <c r="E297" s="90">
        <v>1</v>
      </c>
      <c r="F297" s="60">
        <v>3</v>
      </c>
      <c r="G297" s="18">
        <v>0</v>
      </c>
      <c r="H297" s="7">
        <v>0</v>
      </c>
      <c r="I297" s="13">
        <v>0</v>
      </c>
      <c r="J297" s="42">
        <v>0</v>
      </c>
      <c r="K297" s="1" t="s">
        <v>217</v>
      </c>
    </row>
    <row r="298" spans="1:11" ht="70.349999999999994" customHeight="1" x14ac:dyDescent="0.25">
      <c r="A298" s="149" t="s">
        <v>35</v>
      </c>
      <c r="B298" s="150"/>
      <c r="C298" s="87" t="s">
        <v>183</v>
      </c>
      <c r="D298" s="36" t="s">
        <v>184</v>
      </c>
      <c r="E298" s="88" t="s">
        <v>185</v>
      </c>
      <c r="F298" s="58">
        <f>SUM(F299:F301)</f>
        <v>9</v>
      </c>
      <c r="G298" s="35" t="s">
        <v>183</v>
      </c>
      <c r="H298" s="36" t="s">
        <v>184</v>
      </c>
      <c r="I298" s="37" t="s">
        <v>185</v>
      </c>
      <c r="J298" s="14">
        <f>SUM(J299:J301)</f>
        <v>3</v>
      </c>
    </row>
    <row r="299" spans="1:11" ht="40.35" customHeight="1" x14ac:dyDescent="0.25">
      <c r="A299" s="147" t="s">
        <v>121</v>
      </c>
      <c r="B299" s="148"/>
      <c r="C299" s="89">
        <v>1</v>
      </c>
      <c r="D299" s="33">
        <v>1</v>
      </c>
      <c r="E299" s="90">
        <v>1</v>
      </c>
      <c r="F299" s="60">
        <v>3</v>
      </c>
      <c r="G299" s="18">
        <v>1</v>
      </c>
      <c r="H299" s="7">
        <v>1</v>
      </c>
      <c r="I299" s="13">
        <v>1</v>
      </c>
      <c r="J299" s="42">
        <v>3</v>
      </c>
      <c r="K299" s="1" t="s">
        <v>217</v>
      </c>
    </row>
    <row r="300" spans="1:11" ht="40.35" customHeight="1" x14ac:dyDescent="0.25">
      <c r="A300" s="147" t="s">
        <v>133</v>
      </c>
      <c r="B300" s="148"/>
      <c r="C300" s="89">
        <v>1</v>
      </c>
      <c r="D300" s="33">
        <v>1</v>
      </c>
      <c r="E300" s="90">
        <v>1</v>
      </c>
      <c r="F300" s="60">
        <v>3</v>
      </c>
      <c r="G300" s="18">
        <v>0</v>
      </c>
      <c r="H300" s="7">
        <v>0</v>
      </c>
      <c r="I300" s="13">
        <v>0</v>
      </c>
      <c r="J300" s="42">
        <v>0</v>
      </c>
      <c r="K300" s="1" t="s">
        <v>217</v>
      </c>
    </row>
    <row r="301" spans="1:11" ht="40.35" customHeight="1" x14ac:dyDescent="0.25">
      <c r="A301" s="147" t="s">
        <v>134</v>
      </c>
      <c r="B301" s="148"/>
      <c r="C301" s="89">
        <v>1</v>
      </c>
      <c r="D301" s="33">
        <v>1</v>
      </c>
      <c r="E301" s="90">
        <v>1</v>
      </c>
      <c r="F301" s="60">
        <v>3</v>
      </c>
      <c r="G301" s="18">
        <v>0</v>
      </c>
      <c r="H301" s="7">
        <v>0</v>
      </c>
      <c r="I301" s="13">
        <v>0</v>
      </c>
      <c r="J301" s="42">
        <v>0</v>
      </c>
      <c r="K301" s="1" t="s">
        <v>217</v>
      </c>
    </row>
    <row r="302" spans="1:11" ht="70.349999999999994" customHeight="1" x14ac:dyDescent="0.25">
      <c r="A302" s="149" t="s">
        <v>102</v>
      </c>
      <c r="B302" s="150"/>
      <c r="C302" s="87" t="s">
        <v>25</v>
      </c>
      <c r="D302" s="36" t="s">
        <v>26</v>
      </c>
      <c r="E302" s="88" t="s">
        <v>27</v>
      </c>
      <c r="F302" s="58">
        <f>SUM(F303:F309)</f>
        <v>21</v>
      </c>
      <c r="G302" s="17" t="s">
        <v>25</v>
      </c>
      <c r="H302" s="5" t="s">
        <v>26</v>
      </c>
      <c r="I302" s="12" t="s">
        <v>27</v>
      </c>
      <c r="J302" s="14">
        <f>SUM(J303:J309)</f>
        <v>21</v>
      </c>
    </row>
    <row r="303" spans="1:11" ht="40.35" customHeight="1" x14ac:dyDescent="0.25">
      <c r="A303" s="133" t="s">
        <v>106</v>
      </c>
      <c r="B303" s="134"/>
      <c r="C303" s="84">
        <v>1</v>
      </c>
      <c r="D303" s="73">
        <v>1</v>
      </c>
      <c r="E303" s="85">
        <v>1</v>
      </c>
      <c r="F303" s="62">
        <v>3</v>
      </c>
      <c r="G303" s="16">
        <v>1</v>
      </c>
      <c r="H303" s="6">
        <v>1</v>
      </c>
      <c r="I303" s="11">
        <v>1</v>
      </c>
      <c r="J303" s="44">
        <v>3</v>
      </c>
      <c r="K303" s="1" t="s">
        <v>217</v>
      </c>
    </row>
    <row r="304" spans="1:11" ht="40.35" customHeight="1" x14ac:dyDescent="0.25">
      <c r="A304" s="133" t="s">
        <v>70</v>
      </c>
      <c r="B304" s="134"/>
      <c r="C304" s="84">
        <v>1</v>
      </c>
      <c r="D304" s="73">
        <v>1</v>
      </c>
      <c r="E304" s="85">
        <v>1</v>
      </c>
      <c r="F304" s="62">
        <v>3</v>
      </c>
      <c r="G304" s="16">
        <v>1</v>
      </c>
      <c r="H304" s="6">
        <v>1</v>
      </c>
      <c r="I304" s="11">
        <v>1</v>
      </c>
      <c r="J304" s="44">
        <v>3</v>
      </c>
      <c r="K304" s="1" t="s">
        <v>217</v>
      </c>
    </row>
    <row r="305" spans="1:11" ht="40.35" customHeight="1" x14ac:dyDescent="0.25">
      <c r="A305" s="133" t="s">
        <v>161</v>
      </c>
      <c r="B305" s="134"/>
      <c r="C305" s="84">
        <v>1</v>
      </c>
      <c r="D305" s="73">
        <v>1</v>
      </c>
      <c r="E305" s="85">
        <v>1</v>
      </c>
      <c r="F305" s="62">
        <v>3</v>
      </c>
      <c r="G305" s="16">
        <v>1</v>
      </c>
      <c r="H305" s="6">
        <v>1</v>
      </c>
      <c r="I305" s="11">
        <v>1</v>
      </c>
      <c r="J305" s="44">
        <v>3</v>
      </c>
      <c r="K305" s="1" t="s">
        <v>217</v>
      </c>
    </row>
    <row r="306" spans="1:11" ht="40.35" customHeight="1" x14ac:dyDescent="0.25">
      <c r="A306" s="133" t="s">
        <v>71</v>
      </c>
      <c r="B306" s="134"/>
      <c r="C306" s="84">
        <v>1</v>
      </c>
      <c r="D306" s="73">
        <v>1</v>
      </c>
      <c r="E306" s="85">
        <v>1</v>
      </c>
      <c r="F306" s="62">
        <v>3</v>
      </c>
      <c r="G306" s="16">
        <v>1</v>
      </c>
      <c r="H306" s="6">
        <v>1</v>
      </c>
      <c r="I306" s="11">
        <v>1</v>
      </c>
      <c r="J306" s="44">
        <v>3</v>
      </c>
      <c r="K306" s="1" t="s">
        <v>217</v>
      </c>
    </row>
    <row r="307" spans="1:11" ht="40.35" customHeight="1" x14ac:dyDescent="0.25">
      <c r="A307" s="133" t="s">
        <v>181</v>
      </c>
      <c r="B307" s="134"/>
      <c r="C307" s="84">
        <v>1</v>
      </c>
      <c r="D307" s="73">
        <v>1</v>
      </c>
      <c r="E307" s="85">
        <v>1</v>
      </c>
      <c r="F307" s="62">
        <v>3</v>
      </c>
      <c r="G307" s="16">
        <v>1</v>
      </c>
      <c r="H307" s="6">
        <v>1</v>
      </c>
      <c r="I307" s="11">
        <v>1</v>
      </c>
      <c r="J307" s="44">
        <v>3</v>
      </c>
      <c r="K307" s="1" t="s">
        <v>217</v>
      </c>
    </row>
    <row r="308" spans="1:11" ht="40.35" customHeight="1" x14ac:dyDescent="0.25">
      <c r="A308" s="165" t="s">
        <v>182</v>
      </c>
      <c r="B308" s="166"/>
      <c r="C308" s="84">
        <v>1</v>
      </c>
      <c r="D308" s="73">
        <v>1</v>
      </c>
      <c r="E308" s="85">
        <v>1</v>
      </c>
      <c r="F308" s="62">
        <v>3</v>
      </c>
      <c r="G308" s="16">
        <v>1</v>
      </c>
      <c r="H308" s="6">
        <v>1</v>
      </c>
      <c r="I308" s="11">
        <v>1</v>
      </c>
      <c r="J308" s="44">
        <v>3</v>
      </c>
      <c r="K308" s="1" t="s">
        <v>217</v>
      </c>
    </row>
    <row r="309" spans="1:11" ht="40.35" customHeight="1" x14ac:dyDescent="0.25">
      <c r="A309" s="133" t="s">
        <v>162</v>
      </c>
      <c r="B309" s="134"/>
      <c r="C309" s="84">
        <v>1</v>
      </c>
      <c r="D309" s="73">
        <v>1</v>
      </c>
      <c r="E309" s="85">
        <v>1</v>
      </c>
      <c r="F309" s="62">
        <v>3</v>
      </c>
      <c r="G309" s="16">
        <v>1</v>
      </c>
      <c r="H309" s="6">
        <v>1</v>
      </c>
      <c r="I309" s="11">
        <v>1</v>
      </c>
      <c r="J309" s="44">
        <v>3</v>
      </c>
      <c r="K309" s="1" t="s">
        <v>217</v>
      </c>
    </row>
    <row r="310" spans="1:11" ht="70.349999999999994" customHeight="1" x14ac:dyDescent="0.25">
      <c r="A310" s="149" t="s">
        <v>103</v>
      </c>
      <c r="B310" s="150"/>
      <c r="C310" s="87" t="s">
        <v>104</v>
      </c>
      <c r="D310" s="36" t="s">
        <v>26</v>
      </c>
      <c r="E310" s="88" t="s">
        <v>27</v>
      </c>
      <c r="F310" s="58">
        <f>SUM(F311)</f>
        <v>3</v>
      </c>
      <c r="G310" s="17" t="s">
        <v>104</v>
      </c>
      <c r="H310" s="5" t="s">
        <v>26</v>
      </c>
      <c r="I310" s="12" t="s">
        <v>27</v>
      </c>
      <c r="J310" s="14">
        <f>SUM(J311)</f>
        <v>0</v>
      </c>
    </row>
    <row r="311" spans="1:11" ht="40.35" customHeight="1" x14ac:dyDescent="0.25">
      <c r="A311" s="135" t="s">
        <v>53</v>
      </c>
      <c r="B311" s="136"/>
      <c r="C311" s="89">
        <v>1</v>
      </c>
      <c r="D311" s="33">
        <v>1</v>
      </c>
      <c r="E311" s="90">
        <v>1</v>
      </c>
      <c r="F311" s="60">
        <v>3</v>
      </c>
      <c r="G311" s="18">
        <v>0</v>
      </c>
      <c r="H311" s="7">
        <v>0</v>
      </c>
      <c r="I311" s="13">
        <v>0</v>
      </c>
      <c r="J311" s="42">
        <v>0</v>
      </c>
      <c r="K311" s="1" t="s">
        <v>217</v>
      </c>
    </row>
    <row r="312" spans="1:11" ht="70.349999999999994" customHeight="1" x14ac:dyDescent="0.25">
      <c r="A312" s="149" t="s">
        <v>1</v>
      </c>
      <c r="B312" s="150"/>
      <c r="C312" s="87" t="s">
        <v>28</v>
      </c>
      <c r="D312" s="36" t="s">
        <v>29</v>
      </c>
      <c r="E312" s="88" t="s">
        <v>54</v>
      </c>
      <c r="F312" s="58">
        <f>SUM(F313)</f>
        <v>3</v>
      </c>
      <c r="G312" s="17" t="s">
        <v>28</v>
      </c>
      <c r="H312" s="5" t="s">
        <v>29</v>
      </c>
      <c r="I312" s="12" t="s">
        <v>54</v>
      </c>
      <c r="J312" s="14">
        <f>SUM(J313)</f>
        <v>0</v>
      </c>
    </row>
    <row r="313" spans="1:11" ht="40.35" customHeight="1" thickBot="1" x14ac:dyDescent="0.3">
      <c r="A313" s="153" t="s">
        <v>137</v>
      </c>
      <c r="B313" s="154"/>
      <c r="C313" s="93">
        <v>1</v>
      </c>
      <c r="D313" s="74">
        <v>1</v>
      </c>
      <c r="E313" s="94">
        <v>1</v>
      </c>
      <c r="F313" s="61">
        <v>3</v>
      </c>
      <c r="G313" s="19">
        <v>0</v>
      </c>
      <c r="H313" s="20">
        <v>0</v>
      </c>
      <c r="I313" s="21">
        <v>0</v>
      </c>
      <c r="J313" s="43">
        <v>0</v>
      </c>
      <c r="K313" s="1" t="s">
        <v>217</v>
      </c>
    </row>
    <row r="314" spans="1:11" ht="40.35" customHeight="1" thickBot="1" x14ac:dyDescent="0.3">
      <c r="A314" s="141" t="s">
        <v>120</v>
      </c>
      <c r="B314" s="142"/>
      <c r="C314" s="81"/>
      <c r="D314" s="69"/>
      <c r="E314" s="69"/>
      <c r="F314" s="55">
        <f>F315+F328+F338+F340+F350+F360+F364+F376+F378</f>
        <v>148</v>
      </c>
      <c r="G314" s="45"/>
      <c r="H314" s="46"/>
      <c r="I314" s="47"/>
      <c r="J314" s="23">
        <f>J315+J328+J338+J340+J350+J360+J364+J376+J378</f>
        <v>58</v>
      </c>
    </row>
    <row r="315" spans="1:11" ht="70.349999999999994" customHeight="1" x14ac:dyDescent="0.25">
      <c r="A315" s="143" t="s">
        <v>5</v>
      </c>
      <c r="B315" s="144"/>
      <c r="C315" s="82" t="s">
        <v>13</v>
      </c>
      <c r="D315" s="71" t="s">
        <v>14</v>
      </c>
      <c r="E315" s="83" t="s">
        <v>22</v>
      </c>
      <c r="F315" s="56">
        <f>SUM(F317:F327)</f>
        <v>33</v>
      </c>
      <c r="G315" s="15" t="s">
        <v>13</v>
      </c>
      <c r="H315" s="9" t="s">
        <v>14</v>
      </c>
      <c r="I315" s="10" t="s">
        <v>22</v>
      </c>
      <c r="J315" s="22">
        <f>SUM(J317:J327)</f>
        <v>18</v>
      </c>
    </row>
    <row r="316" spans="1:11" ht="40.35" customHeight="1" x14ac:dyDescent="0.25">
      <c r="A316" s="145" t="s">
        <v>119</v>
      </c>
      <c r="B316" s="146"/>
      <c r="C316" s="84" t="s">
        <v>36</v>
      </c>
      <c r="D316" s="73" t="s">
        <v>36</v>
      </c>
      <c r="E316" s="85" t="s">
        <v>36</v>
      </c>
      <c r="F316" s="57" t="s">
        <v>36</v>
      </c>
      <c r="G316" s="16" t="s">
        <v>36</v>
      </c>
      <c r="H316" s="6" t="s">
        <v>36</v>
      </c>
      <c r="I316" s="11" t="s">
        <v>36</v>
      </c>
      <c r="J316" s="40" t="s">
        <v>36</v>
      </c>
    </row>
    <row r="317" spans="1:11" ht="40.35" customHeight="1" x14ac:dyDescent="0.25">
      <c r="A317" s="155" t="s">
        <v>163</v>
      </c>
      <c r="B317" s="156"/>
      <c r="C317" s="84">
        <v>1</v>
      </c>
      <c r="D317" s="73">
        <v>1</v>
      </c>
      <c r="E317" s="85">
        <v>1</v>
      </c>
      <c r="F317" s="57">
        <v>3</v>
      </c>
      <c r="G317" s="16">
        <v>0</v>
      </c>
      <c r="H317" s="6">
        <v>0</v>
      </c>
      <c r="I317" s="11">
        <v>0</v>
      </c>
      <c r="J317" s="40">
        <v>0</v>
      </c>
      <c r="K317" s="1" t="s">
        <v>217</v>
      </c>
    </row>
    <row r="318" spans="1:11" ht="54" customHeight="1" x14ac:dyDescent="0.25">
      <c r="A318" s="161" t="s">
        <v>193</v>
      </c>
      <c r="B318" s="162"/>
      <c r="C318" s="84">
        <v>1</v>
      </c>
      <c r="D318" s="73">
        <v>1</v>
      </c>
      <c r="E318" s="85">
        <v>1</v>
      </c>
      <c r="F318" s="57">
        <v>3</v>
      </c>
      <c r="G318" s="16">
        <v>1</v>
      </c>
      <c r="H318" s="6">
        <v>1</v>
      </c>
      <c r="I318" s="11">
        <v>1</v>
      </c>
      <c r="J318" s="40">
        <v>3</v>
      </c>
      <c r="K318" s="1" t="s">
        <v>217</v>
      </c>
    </row>
    <row r="319" spans="1:11" ht="40.35" customHeight="1" x14ac:dyDescent="0.25">
      <c r="A319" s="151" t="s">
        <v>72</v>
      </c>
      <c r="B319" s="152"/>
      <c r="C319" s="84">
        <v>1</v>
      </c>
      <c r="D319" s="73">
        <v>1</v>
      </c>
      <c r="E319" s="85">
        <v>1</v>
      </c>
      <c r="F319" s="57">
        <v>3</v>
      </c>
      <c r="G319" s="16">
        <v>1</v>
      </c>
      <c r="H319" s="6">
        <v>1</v>
      </c>
      <c r="I319" s="11">
        <v>1</v>
      </c>
      <c r="J319" s="40">
        <v>3</v>
      </c>
      <c r="K319" s="1" t="s">
        <v>217</v>
      </c>
    </row>
    <row r="320" spans="1:11" ht="40.35" customHeight="1" x14ac:dyDescent="0.25">
      <c r="A320" s="151" t="s">
        <v>88</v>
      </c>
      <c r="B320" s="152"/>
      <c r="C320" s="84">
        <v>1</v>
      </c>
      <c r="D320" s="73">
        <v>1</v>
      </c>
      <c r="E320" s="85">
        <v>1</v>
      </c>
      <c r="F320" s="57">
        <v>3</v>
      </c>
      <c r="G320" s="16">
        <v>1</v>
      </c>
      <c r="H320" s="6">
        <v>1</v>
      </c>
      <c r="I320" s="11">
        <v>1</v>
      </c>
      <c r="J320" s="40">
        <v>3</v>
      </c>
      <c r="K320" s="1" t="s">
        <v>217</v>
      </c>
    </row>
    <row r="321" spans="1:11" ht="40.35" customHeight="1" x14ac:dyDescent="0.25">
      <c r="A321" s="133" t="s">
        <v>77</v>
      </c>
      <c r="B321" s="134"/>
      <c r="C321" s="84">
        <v>1</v>
      </c>
      <c r="D321" s="73">
        <v>1</v>
      </c>
      <c r="E321" s="85">
        <v>1</v>
      </c>
      <c r="F321" s="57">
        <v>3</v>
      </c>
      <c r="G321" s="16">
        <v>1</v>
      </c>
      <c r="H321" s="6">
        <v>1</v>
      </c>
      <c r="I321" s="11">
        <v>1</v>
      </c>
      <c r="J321" s="40">
        <v>3</v>
      </c>
      <c r="K321" s="1" t="s">
        <v>217</v>
      </c>
    </row>
    <row r="322" spans="1:11" ht="40.35" customHeight="1" x14ac:dyDescent="0.25">
      <c r="A322" s="151" t="s">
        <v>165</v>
      </c>
      <c r="B322" s="152"/>
      <c r="C322" s="84">
        <v>1</v>
      </c>
      <c r="D322" s="73">
        <v>1</v>
      </c>
      <c r="E322" s="85">
        <v>1</v>
      </c>
      <c r="F322" s="57">
        <v>3</v>
      </c>
      <c r="G322" s="16">
        <v>0</v>
      </c>
      <c r="H322" s="6">
        <v>0</v>
      </c>
      <c r="I322" s="11">
        <v>0</v>
      </c>
      <c r="J322" s="40">
        <v>0</v>
      </c>
      <c r="K322" s="1" t="s">
        <v>217</v>
      </c>
    </row>
    <row r="323" spans="1:11" ht="40.35" customHeight="1" x14ac:dyDescent="0.25">
      <c r="A323" s="151" t="s">
        <v>166</v>
      </c>
      <c r="B323" s="152"/>
      <c r="C323" s="84">
        <v>1</v>
      </c>
      <c r="D323" s="73">
        <v>1</v>
      </c>
      <c r="E323" s="85">
        <v>1</v>
      </c>
      <c r="F323" s="57">
        <v>3</v>
      </c>
      <c r="G323" s="16">
        <v>0</v>
      </c>
      <c r="H323" s="6">
        <v>0</v>
      </c>
      <c r="I323" s="11">
        <v>0</v>
      </c>
      <c r="J323" s="40">
        <v>0</v>
      </c>
      <c r="K323" s="1" t="s">
        <v>217</v>
      </c>
    </row>
    <row r="324" spans="1:11" ht="40.35" customHeight="1" x14ac:dyDescent="0.25">
      <c r="A324" s="145" t="s">
        <v>74</v>
      </c>
      <c r="B324" s="146"/>
      <c r="C324" s="84">
        <v>1</v>
      </c>
      <c r="D324" s="73">
        <v>1</v>
      </c>
      <c r="E324" s="85">
        <v>1</v>
      </c>
      <c r="F324" s="57">
        <v>3</v>
      </c>
      <c r="G324" s="16">
        <v>0</v>
      </c>
      <c r="H324" s="6">
        <v>0</v>
      </c>
      <c r="I324" s="11">
        <v>0</v>
      </c>
      <c r="J324" s="40">
        <v>0</v>
      </c>
      <c r="K324" s="1" t="s">
        <v>217</v>
      </c>
    </row>
    <row r="325" spans="1:11" ht="40.35" customHeight="1" x14ac:dyDescent="0.25">
      <c r="A325" s="151" t="s">
        <v>167</v>
      </c>
      <c r="B325" s="152"/>
      <c r="C325" s="84">
        <v>1</v>
      </c>
      <c r="D325" s="73">
        <v>1</v>
      </c>
      <c r="E325" s="85">
        <v>1</v>
      </c>
      <c r="F325" s="57">
        <v>3</v>
      </c>
      <c r="G325" s="16">
        <v>0</v>
      </c>
      <c r="H325" s="6">
        <v>0</v>
      </c>
      <c r="I325" s="11">
        <v>0</v>
      </c>
      <c r="J325" s="40">
        <v>0</v>
      </c>
      <c r="K325" s="1" t="s">
        <v>217</v>
      </c>
    </row>
    <row r="326" spans="1:11" ht="40.35" customHeight="1" x14ac:dyDescent="0.25">
      <c r="A326" s="151" t="s">
        <v>168</v>
      </c>
      <c r="B326" s="152"/>
      <c r="C326" s="84">
        <v>1</v>
      </c>
      <c r="D326" s="73">
        <v>1</v>
      </c>
      <c r="E326" s="85">
        <v>1</v>
      </c>
      <c r="F326" s="57">
        <v>3</v>
      </c>
      <c r="G326" s="16">
        <v>1</v>
      </c>
      <c r="H326" s="6">
        <v>1</v>
      </c>
      <c r="I326" s="11">
        <v>1</v>
      </c>
      <c r="J326" s="40">
        <v>3</v>
      </c>
      <c r="K326" s="1" t="s">
        <v>217</v>
      </c>
    </row>
    <row r="327" spans="1:11" ht="40.35" customHeight="1" x14ac:dyDescent="0.25">
      <c r="A327" s="151" t="s">
        <v>73</v>
      </c>
      <c r="B327" s="152"/>
      <c r="C327" s="84">
        <v>1</v>
      </c>
      <c r="D327" s="73">
        <v>1</v>
      </c>
      <c r="E327" s="85">
        <v>1</v>
      </c>
      <c r="F327" s="57">
        <v>3</v>
      </c>
      <c r="G327" s="16">
        <v>1</v>
      </c>
      <c r="H327" s="6">
        <v>1</v>
      </c>
      <c r="I327" s="11">
        <v>1</v>
      </c>
      <c r="J327" s="40">
        <v>3</v>
      </c>
      <c r="K327" s="1" t="s">
        <v>217</v>
      </c>
    </row>
    <row r="328" spans="1:11" ht="70.349999999999994" customHeight="1" x14ac:dyDescent="0.25">
      <c r="A328" s="149" t="s">
        <v>16</v>
      </c>
      <c r="B328" s="150"/>
      <c r="C328" s="87" t="s">
        <v>189</v>
      </c>
      <c r="D328" s="36" t="s">
        <v>23</v>
      </c>
      <c r="E328" s="88" t="s">
        <v>15</v>
      </c>
      <c r="F328" s="58">
        <f>SUM(F330:F337)</f>
        <v>16</v>
      </c>
      <c r="G328" s="17" t="s">
        <v>189</v>
      </c>
      <c r="H328" s="5" t="s">
        <v>23</v>
      </c>
      <c r="I328" s="12" t="s">
        <v>15</v>
      </c>
      <c r="J328" s="14">
        <f>SUM(J330:J337)</f>
        <v>8</v>
      </c>
    </row>
    <row r="329" spans="1:11" ht="40.35" customHeight="1" x14ac:dyDescent="0.25">
      <c r="A329" s="135" t="s">
        <v>39</v>
      </c>
      <c r="B329" s="136"/>
      <c r="C329" s="89" t="s">
        <v>36</v>
      </c>
      <c r="D329" s="33" t="s">
        <v>36</v>
      </c>
      <c r="E329" s="90" t="s">
        <v>36</v>
      </c>
      <c r="F329" s="57" t="s">
        <v>36</v>
      </c>
      <c r="G329" s="18" t="s">
        <v>36</v>
      </c>
      <c r="H329" s="7" t="s">
        <v>36</v>
      </c>
      <c r="I329" s="13" t="s">
        <v>36</v>
      </c>
      <c r="J329" s="40" t="s">
        <v>36</v>
      </c>
    </row>
    <row r="330" spans="1:11" ht="40.35" customHeight="1" x14ac:dyDescent="0.25">
      <c r="A330" s="147" t="s">
        <v>163</v>
      </c>
      <c r="B330" s="148"/>
      <c r="C330" s="89">
        <v>1</v>
      </c>
      <c r="D330" s="33">
        <v>1</v>
      </c>
      <c r="E330" s="90">
        <v>-1</v>
      </c>
      <c r="F330" s="60">
        <v>2</v>
      </c>
      <c r="G330" s="18">
        <v>1</v>
      </c>
      <c r="H330" s="7">
        <v>1</v>
      </c>
      <c r="I330" s="13">
        <v>0</v>
      </c>
      <c r="J330" s="42">
        <v>2</v>
      </c>
      <c r="K330" s="1" t="s">
        <v>217</v>
      </c>
    </row>
    <row r="331" spans="1:11" ht="53.1" customHeight="1" x14ac:dyDescent="0.25">
      <c r="A331" s="161" t="s">
        <v>193</v>
      </c>
      <c r="B331" s="162"/>
      <c r="C331" s="89">
        <v>1</v>
      </c>
      <c r="D331" s="33">
        <v>1</v>
      </c>
      <c r="E331" s="90">
        <v>-1</v>
      </c>
      <c r="F331" s="60">
        <v>2</v>
      </c>
      <c r="G331" s="18">
        <v>1</v>
      </c>
      <c r="H331" s="7">
        <v>1</v>
      </c>
      <c r="I331" s="13">
        <v>0</v>
      </c>
      <c r="J331" s="42">
        <v>2</v>
      </c>
      <c r="K331" s="1" t="s">
        <v>217</v>
      </c>
    </row>
    <row r="332" spans="1:11" ht="40.35" customHeight="1" x14ac:dyDescent="0.25">
      <c r="A332" s="133" t="s">
        <v>75</v>
      </c>
      <c r="B332" s="134"/>
      <c r="C332" s="89">
        <v>1</v>
      </c>
      <c r="D332" s="33">
        <v>1</v>
      </c>
      <c r="E332" s="90">
        <v>-1</v>
      </c>
      <c r="F332" s="60">
        <v>2</v>
      </c>
      <c r="G332" s="18">
        <v>1</v>
      </c>
      <c r="H332" s="7">
        <v>1</v>
      </c>
      <c r="I332" s="13">
        <v>0</v>
      </c>
      <c r="J332" s="42">
        <v>2</v>
      </c>
      <c r="K332" s="1" t="s">
        <v>217</v>
      </c>
    </row>
    <row r="333" spans="1:11" ht="40.35" customHeight="1" x14ac:dyDescent="0.25">
      <c r="A333" s="133" t="s">
        <v>100</v>
      </c>
      <c r="B333" s="134"/>
      <c r="C333" s="89">
        <v>1</v>
      </c>
      <c r="D333" s="33">
        <v>1</v>
      </c>
      <c r="E333" s="90">
        <v>-1</v>
      </c>
      <c r="F333" s="60">
        <v>2</v>
      </c>
      <c r="G333" s="18">
        <v>1</v>
      </c>
      <c r="H333" s="7">
        <v>1</v>
      </c>
      <c r="I333" s="13">
        <v>0</v>
      </c>
      <c r="J333" s="42">
        <v>2</v>
      </c>
      <c r="K333" s="1" t="s">
        <v>217</v>
      </c>
    </row>
    <row r="334" spans="1:11" ht="40.35" customHeight="1" x14ac:dyDescent="0.25">
      <c r="A334" s="133" t="s">
        <v>77</v>
      </c>
      <c r="B334" s="134"/>
      <c r="C334" s="89">
        <v>1</v>
      </c>
      <c r="D334" s="33">
        <v>1</v>
      </c>
      <c r="E334" s="90">
        <v>-1</v>
      </c>
      <c r="F334" s="60">
        <v>2</v>
      </c>
      <c r="G334" s="18">
        <v>0</v>
      </c>
      <c r="H334" s="7">
        <v>0</v>
      </c>
      <c r="I334" s="13">
        <v>0</v>
      </c>
      <c r="J334" s="42">
        <v>0</v>
      </c>
      <c r="K334" s="1" t="s">
        <v>217</v>
      </c>
    </row>
    <row r="335" spans="1:11" ht="40.35" customHeight="1" x14ac:dyDescent="0.25">
      <c r="A335" s="133" t="s">
        <v>89</v>
      </c>
      <c r="B335" s="134"/>
      <c r="C335" s="89">
        <v>1</v>
      </c>
      <c r="D335" s="33">
        <v>1</v>
      </c>
      <c r="E335" s="90">
        <v>-1</v>
      </c>
      <c r="F335" s="60">
        <v>2</v>
      </c>
      <c r="G335" s="18">
        <v>0</v>
      </c>
      <c r="H335" s="7">
        <v>0</v>
      </c>
      <c r="I335" s="13">
        <v>0</v>
      </c>
      <c r="J335" s="42">
        <v>0</v>
      </c>
      <c r="K335" s="1" t="s">
        <v>217</v>
      </c>
    </row>
    <row r="336" spans="1:11" ht="40.35" customHeight="1" x14ac:dyDescent="0.25">
      <c r="A336" s="133" t="s">
        <v>86</v>
      </c>
      <c r="B336" s="134"/>
      <c r="C336" s="89">
        <v>1</v>
      </c>
      <c r="D336" s="33">
        <v>1</v>
      </c>
      <c r="E336" s="90">
        <v>-1</v>
      </c>
      <c r="F336" s="60">
        <v>2</v>
      </c>
      <c r="G336" s="18">
        <v>0</v>
      </c>
      <c r="H336" s="7">
        <v>0</v>
      </c>
      <c r="I336" s="13">
        <v>0</v>
      </c>
      <c r="J336" s="42">
        <v>0</v>
      </c>
      <c r="K336" s="1" t="s">
        <v>217</v>
      </c>
    </row>
    <row r="337" spans="1:11" ht="40.35" customHeight="1" x14ac:dyDescent="0.25">
      <c r="A337" s="133" t="s">
        <v>76</v>
      </c>
      <c r="B337" s="134"/>
      <c r="C337" s="89">
        <v>1</v>
      </c>
      <c r="D337" s="33">
        <v>1</v>
      </c>
      <c r="E337" s="90">
        <v>-1</v>
      </c>
      <c r="F337" s="60">
        <v>2</v>
      </c>
      <c r="G337" s="18">
        <v>0</v>
      </c>
      <c r="H337" s="7">
        <v>0</v>
      </c>
      <c r="I337" s="13">
        <v>0</v>
      </c>
      <c r="J337" s="42">
        <v>0</v>
      </c>
      <c r="K337" s="1" t="s">
        <v>217</v>
      </c>
    </row>
    <row r="338" spans="1:11" ht="70.349999999999994" customHeight="1" x14ac:dyDescent="0.25">
      <c r="A338" s="149" t="s">
        <v>31</v>
      </c>
      <c r="B338" s="150"/>
      <c r="C338" s="87" t="s">
        <v>17</v>
      </c>
      <c r="D338" s="36" t="s">
        <v>32</v>
      </c>
      <c r="E338" s="88" t="s">
        <v>30</v>
      </c>
      <c r="F338" s="58">
        <f>SUM(F339)</f>
        <v>3</v>
      </c>
      <c r="G338" s="17" t="s">
        <v>17</v>
      </c>
      <c r="H338" s="5" t="s">
        <v>32</v>
      </c>
      <c r="I338" s="12" t="s">
        <v>30</v>
      </c>
      <c r="J338" s="14">
        <f>SUM(J339)</f>
        <v>1</v>
      </c>
    </row>
    <row r="339" spans="1:11" ht="40.35" customHeight="1" x14ac:dyDescent="0.25">
      <c r="A339" s="135" t="s">
        <v>96</v>
      </c>
      <c r="B339" s="136"/>
      <c r="C339" s="89">
        <v>1</v>
      </c>
      <c r="D339" s="33">
        <v>1</v>
      </c>
      <c r="E339" s="90">
        <v>1</v>
      </c>
      <c r="F339" s="60">
        <v>3</v>
      </c>
      <c r="G339" s="18">
        <v>1</v>
      </c>
      <c r="H339" s="7">
        <v>0</v>
      </c>
      <c r="I339" s="13">
        <v>0</v>
      </c>
      <c r="J339" s="42">
        <v>1</v>
      </c>
      <c r="K339" s="1" t="s">
        <v>217</v>
      </c>
    </row>
    <row r="340" spans="1:11" ht="70.349999999999994" customHeight="1" x14ac:dyDescent="0.25">
      <c r="A340" s="149" t="s">
        <v>33</v>
      </c>
      <c r="B340" s="150"/>
      <c r="C340" s="87" t="s">
        <v>18</v>
      </c>
      <c r="D340" s="36" t="s">
        <v>19</v>
      </c>
      <c r="E340" s="88" t="s">
        <v>24</v>
      </c>
      <c r="F340" s="58">
        <f>SUM(F342:F349)</f>
        <v>24</v>
      </c>
      <c r="G340" s="17" t="s">
        <v>18</v>
      </c>
      <c r="H340" s="5" t="s">
        <v>19</v>
      </c>
      <c r="I340" s="12" t="s">
        <v>24</v>
      </c>
      <c r="J340" s="14">
        <f>SUM(J342:J349)</f>
        <v>5</v>
      </c>
    </row>
    <row r="341" spans="1:11" ht="40.35" customHeight="1" x14ac:dyDescent="0.25">
      <c r="A341" s="135" t="s">
        <v>40</v>
      </c>
      <c r="B341" s="136"/>
      <c r="C341" s="89" t="s">
        <v>36</v>
      </c>
      <c r="D341" s="33" t="s">
        <v>36</v>
      </c>
      <c r="E341" s="90" t="s">
        <v>36</v>
      </c>
      <c r="F341" s="57" t="s">
        <v>36</v>
      </c>
      <c r="G341" s="18" t="s">
        <v>36</v>
      </c>
      <c r="H341" s="7" t="s">
        <v>36</v>
      </c>
      <c r="I341" s="13" t="s">
        <v>36</v>
      </c>
      <c r="J341" s="40" t="s">
        <v>36</v>
      </c>
    </row>
    <row r="342" spans="1:11" ht="40.35" customHeight="1" x14ac:dyDescent="0.25">
      <c r="A342" s="147" t="s">
        <v>163</v>
      </c>
      <c r="B342" s="148"/>
      <c r="C342" s="89">
        <v>1</v>
      </c>
      <c r="D342" s="33">
        <v>1</v>
      </c>
      <c r="E342" s="90">
        <v>1</v>
      </c>
      <c r="F342" s="60">
        <v>3</v>
      </c>
      <c r="G342" s="18">
        <v>0</v>
      </c>
      <c r="H342" s="7">
        <v>0</v>
      </c>
      <c r="I342" s="13">
        <v>0</v>
      </c>
      <c r="J342" s="42">
        <v>0</v>
      </c>
      <c r="K342" s="1" t="s">
        <v>217</v>
      </c>
    </row>
    <row r="343" spans="1:11" ht="50.1" customHeight="1" x14ac:dyDescent="0.25">
      <c r="A343" s="147" t="s">
        <v>164</v>
      </c>
      <c r="B343" s="148"/>
      <c r="C343" s="89">
        <v>1</v>
      </c>
      <c r="D343" s="33">
        <v>1</v>
      </c>
      <c r="E343" s="90">
        <v>1</v>
      </c>
      <c r="F343" s="60">
        <v>3</v>
      </c>
      <c r="G343" s="18">
        <v>0</v>
      </c>
      <c r="H343" s="7">
        <v>0</v>
      </c>
      <c r="I343" s="13">
        <v>0</v>
      </c>
      <c r="J343" s="42">
        <v>0</v>
      </c>
      <c r="K343" s="1" t="s">
        <v>217</v>
      </c>
    </row>
    <row r="344" spans="1:11" ht="40.35" customHeight="1" x14ac:dyDescent="0.25">
      <c r="A344" s="133" t="s">
        <v>75</v>
      </c>
      <c r="B344" s="134"/>
      <c r="C344" s="89">
        <v>1</v>
      </c>
      <c r="D344" s="33">
        <v>1</v>
      </c>
      <c r="E344" s="90">
        <v>1</v>
      </c>
      <c r="F344" s="60">
        <v>3</v>
      </c>
      <c r="G344" s="18">
        <v>0</v>
      </c>
      <c r="H344" s="7">
        <v>0</v>
      </c>
      <c r="I344" s="13">
        <v>0</v>
      </c>
      <c r="J344" s="42">
        <v>0</v>
      </c>
      <c r="K344" s="1" t="s">
        <v>217</v>
      </c>
    </row>
    <row r="345" spans="1:11" ht="40.35" customHeight="1" x14ac:dyDescent="0.25">
      <c r="A345" s="133" t="s">
        <v>100</v>
      </c>
      <c r="B345" s="134"/>
      <c r="C345" s="89">
        <v>1</v>
      </c>
      <c r="D345" s="33">
        <v>1</v>
      </c>
      <c r="E345" s="90">
        <v>1</v>
      </c>
      <c r="F345" s="60">
        <v>3</v>
      </c>
      <c r="G345" s="18">
        <v>0</v>
      </c>
      <c r="H345" s="7">
        <v>0</v>
      </c>
      <c r="I345" s="13">
        <v>0</v>
      </c>
      <c r="J345" s="42">
        <v>0</v>
      </c>
      <c r="K345" s="1" t="s">
        <v>217</v>
      </c>
    </row>
    <row r="346" spans="1:11" ht="40.35" customHeight="1" x14ac:dyDescent="0.25">
      <c r="A346" s="133" t="s">
        <v>77</v>
      </c>
      <c r="B346" s="134"/>
      <c r="C346" s="89">
        <v>1</v>
      </c>
      <c r="D346" s="33">
        <v>1</v>
      </c>
      <c r="E346" s="90">
        <v>1</v>
      </c>
      <c r="F346" s="60">
        <v>3</v>
      </c>
      <c r="G346" s="18">
        <v>1</v>
      </c>
      <c r="H346" s="7">
        <v>1</v>
      </c>
      <c r="I346" s="13">
        <v>0</v>
      </c>
      <c r="J346" s="42">
        <v>2</v>
      </c>
      <c r="K346" s="1" t="s">
        <v>217</v>
      </c>
    </row>
    <row r="347" spans="1:11" ht="40.35" customHeight="1" x14ac:dyDescent="0.25">
      <c r="A347" s="133" t="s">
        <v>89</v>
      </c>
      <c r="B347" s="134"/>
      <c r="C347" s="89">
        <v>1</v>
      </c>
      <c r="D347" s="33">
        <v>1</v>
      </c>
      <c r="E347" s="90">
        <v>1</v>
      </c>
      <c r="F347" s="60">
        <v>3</v>
      </c>
      <c r="G347" s="18">
        <v>0</v>
      </c>
      <c r="H347" s="7">
        <v>0</v>
      </c>
      <c r="I347" s="13">
        <v>0</v>
      </c>
      <c r="J347" s="42">
        <v>0</v>
      </c>
      <c r="K347" s="1" t="s">
        <v>217</v>
      </c>
    </row>
    <row r="348" spans="1:11" ht="40.35" customHeight="1" x14ac:dyDescent="0.25">
      <c r="A348" s="133" t="s">
        <v>86</v>
      </c>
      <c r="B348" s="134"/>
      <c r="C348" s="89">
        <v>1</v>
      </c>
      <c r="D348" s="33">
        <v>1</v>
      </c>
      <c r="E348" s="90">
        <v>1</v>
      </c>
      <c r="F348" s="60">
        <v>3</v>
      </c>
      <c r="G348" s="18">
        <v>0</v>
      </c>
      <c r="H348" s="7">
        <v>0</v>
      </c>
      <c r="I348" s="13">
        <v>0</v>
      </c>
      <c r="J348" s="42">
        <v>0</v>
      </c>
      <c r="K348" s="1" t="s">
        <v>217</v>
      </c>
    </row>
    <row r="349" spans="1:11" ht="40.35" customHeight="1" x14ac:dyDescent="0.25">
      <c r="A349" s="133" t="s">
        <v>76</v>
      </c>
      <c r="B349" s="134"/>
      <c r="C349" s="89">
        <v>1</v>
      </c>
      <c r="D349" s="33">
        <v>1</v>
      </c>
      <c r="E349" s="90">
        <v>1</v>
      </c>
      <c r="F349" s="60">
        <v>3</v>
      </c>
      <c r="G349" s="18">
        <v>1</v>
      </c>
      <c r="H349" s="7">
        <v>1</v>
      </c>
      <c r="I349" s="13">
        <v>1</v>
      </c>
      <c r="J349" s="42">
        <v>3</v>
      </c>
      <c r="K349" s="1" t="s">
        <v>217</v>
      </c>
    </row>
    <row r="350" spans="1:11" ht="70.349999999999994" customHeight="1" x14ac:dyDescent="0.25">
      <c r="A350" s="149" t="s">
        <v>34</v>
      </c>
      <c r="B350" s="150"/>
      <c r="C350" s="87" t="s">
        <v>20</v>
      </c>
      <c r="D350" s="36" t="s">
        <v>21</v>
      </c>
      <c r="E350" s="88" t="s">
        <v>41</v>
      </c>
      <c r="F350" s="58">
        <f>SUM(F352:F359)</f>
        <v>24</v>
      </c>
      <c r="G350" s="17" t="s">
        <v>20</v>
      </c>
      <c r="H350" s="5" t="s">
        <v>21</v>
      </c>
      <c r="I350" s="12" t="s">
        <v>41</v>
      </c>
      <c r="J350" s="14">
        <f>SUM(J352:J359)</f>
        <v>3</v>
      </c>
    </row>
    <row r="351" spans="1:11" ht="40.35" customHeight="1" x14ac:dyDescent="0.25">
      <c r="A351" s="135" t="s">
        <v>10</v>
      </c>
      <c r="B351" s="136"/>
      <c r="C351" s="89" t="s">
        <v>36</v>
      </c>
      <c r="D351" s="33" t="s">
        <v>36</v>
      </c>
      <c r="E351" s="90" t="s">
        <v>36</v>
      </c>
      <c r="F351" s="57" t="s">
        <v>36</v>
      </c>
      <c r="G351" s="18" t="s">
        <v>36</v>
      </c>
      <c r="H351" s="7" t="s">
        <v>36</v>
      </c>
      <c r="I351" s="13" t="s">
        <v>36</v>
      </c>
      <c r="J351" s="40" t="s">
        <v>36</v>
      </c>
    </row>
    <row r="352" spans="1:11" ht="40.35" customHeight="1" x14ac:dyDescent="0.25">
      <c r="A352" s="147" t="s">
        <v>163</v>
      </c>
      <c r="B352" s="148"/>
      <c r="C352" s="89">
        <v>1</v>
      </c>
      <c r="D352" s="33">
        <v>1</v>
      </c>
      <c r="E352" s="90">
        <v>1</v>
      </c>
      <c r="F352" s="60">
        <v>3</v>
      </c>
      <c r="G352" s="18">
        <v>0</v>
      </c>
      <c r="H352" s="7">
        <v>0</v>
      </c>
      <c r="I352" s="13">
        <v>0</v>
      </c>
      <c r="J352" s="42">
        <v>0</v>
      </c>
      <c r="K352" s="1" t="s">
        <v>217</v>
      </c>
    </row>
    <row r="353" spans="1:11" ht="53.1" customHeight="1" x14ac:dyDescent="0.25">
      <c r="A353" s="161" t="s">
        <v>193</v>
      </c>
      <c r="B353" s="162"/>
      <c r="C353" s="89">
        <v>1</v>
      </c>
      <c r="D353" s="33">
        <v>1</v>
      </c>
      <c r="E353" s="90">
        <v>1</v>
      </c>
      <c r="F353" s="60">
        <v>3</v>
      </c>
      <c r="G353" s="18">
        <v>0</v>
      </c>
      <c r="H353" s="7">
        <v>0</v>
      </c>
      <c r="I353" s="13">
        <v>0</v>
      </c>
      <c r="J353" s="42">
        <v>0</v>
      </c>
      <c r="K353" s="1" t="s">
        <v>217</v>
      </c>
    </row>
    <row r="354" spans="1:11" ht="40.35" customHeight="1" x14ac:dyDescent="0.25">
      <c r="A354" s="133" t="s">
        <v>75</v>
      </c>
      <c r="B354" s="134"/>
      <c r="C354" s="89">
        <v>1</v>
      </c>
      <c r="D354" s="33">
        <v>1</v>
      </c>
      <c r="E354" s="90">
        <v>1</v>
      </c>
      <c r="F354" s="60">
        <v>3</v>
      </c>
      <c r="G354" s="18">
        <v>0</v>
      </c>
      <c r="H354" s="7">
        <v>0</v>
      </c>
      <c r="I354" s="13">
        <v>0</v>
      </c>
      <c r="J354" s="42">
        <v>0</v>
      </c>
      <c r="K354" s="1" t="s">
        <v>217</v>
      </c>
    </row>
    <row r="355" spans="1:11" ht="40.35" customHeight="1" x14ac:dyDescent="0.25">
      <c r="A355" s="133" t="s">
        <v>100</v>
      </c>
      <c r="B355" s="134"/>
      <c r="C355" s="89">
        <v>1</v>
      </c>
      <c r="D355" s="33">
        <v>1</v>
      </c>
      <c r="E355" s="90">
        <v>1</v>
      </c>
      <c r="F355" s="60">
        <v>3</v>
      </c>
      <c r="G355" s="18">
        <v>0</v>
      </c>
      <c r="H355" s="7">
        <v>0</v>
      </c>
      <c r="I355" s="13">
        <v>0</v>
      </c>
      <c r="J355" s="42">
        <v>0</v>
      </c>
      <c r="K355" s="1" t="s">
        <v>217</v>
      </c>
    </row>
    <row r="356" spans="1:11" ht="40.35" customHeight="1" x14ac:dyDescent="0.25">
      <c r="A356" s="133" t="s">
        <v>77</v>
      </c>
      <c r="B356" s="134"/>
      <c r="C356" s="89">
        <v>1</v>
      </c>
      <c r="D356" s="33">
        <v>1</v>
      </c>
      <c r="E356" s="90">
        <v>1</v>
      </c>
      <c r="F356" s="60">
        <v>3</v>
      </c>
      <c r="G356" s="18">
        <v>1</v>
      </c>
      <c r="H356" s="7">
        <v>1</v>
      </c>
      <c r="I356" s="13">
        <v>1</v>
      </c>
      <c r="J356" s="42">
        <v>3</v>
      </c>
      <c r="K356" s="1" t="s">
        <v>217</v>
      </c>
    </row>
    <row r="357" spans="1:11" ht="40.35" customHeight="1" x14ac:dyDescent="0.25">
      <c r="A357" s="133" t="s">
        <v>89</v>
      </c>
      <c r="B357" s="134"/>
      <c r="C357" s="89">
        <v>1</v>
      </c>
      <c r="D357" s="33">
        <v>1</v>
      </c>
      <c r="E357" s="90">
        <v>1</v>
      </c>
      <c r="F357" s="60">
        <v>3</v>
      </c>
      <c r="G357" s="18">
        <v>0</v>
      </c>
      <c r="H357" s="7">
        <v>0</v>
      </c>
      <c r="I357" s="13">
        <v>0</v>
      </c>
      <c r="J357" s="42">
        <v>0</v>
      </c>
      <c r="K357" s="1" t="s">
        <v>217</v>
      </c>
    </row>
    <row r="358" spans="1:11" ht="40.35" customHeight="1" x14ac:dyDescent="0.25">
      <c r="A358" s="133" t="s">
        <v>86</v>
      </c>
      <c r="B358" s="134"/>
      <c r="C358" s="89">
        <v>1</v>
      </c>
      <c r="D358" s="33">
        <v>1</v>
      </c>
      <c r="E358" s="90">
        <v>1</v>
      </c>
      <c r="F358" s="60">
        <v>3</v>
      </c>
      <c r="G358" s="18">
        <v>0</v>
      </c>
      <c r="H358" s="7">
        <v>0</v>
      </c>
      <c r="I358" s="13">
        <v>0</v>
      </c>
      <c r="J358" s="42">
        <v>0</v>
      </c>
      <c r="K358" s="1" t="s">
        <v>217</v>
      </c>
    </row>
    <row r="359" spans="1:11" ht="40.35" customHeight="1" x14ac:dyDescent="0.25">
      <c r="A359" s="133" t="s">
        <v>76</v>
      </c>
      <c r="B359" s="134"/>
      <c r="C359" s="89">
        <v>1</v>
      </c>
      <c r="D359" s="33">
        <v>1</v>
      </c>
      <c r="E359" s="90">
        <v>1</v>
      </c>
      <c r="F359" s="60">
        <v>3</v>
      </c>
      <c r="G359" s="18">
        <v>0</v>
      </c>
      <c r="H359" s="7">
        <v>0</v>
      </c>
      <c r="I359" s="13">
        <v>0</v>
      </c>
      <c r="J359" s="42">
        <v>0</v>
      </c>
      <c r="K359" s="1" t="s">
        <v>217</v>
      </c>
    </row>
    <row r="360" spans="1:11" ht="70.349999999999994" customHeight="1" x14ac:dyDescent="0.25">
      <c r="A360" s="149" t="s">
        <v>35</v>
      </c>
      <c r="B360" s="150"/>
      <c r="C360" s="87" t="s">
        <v>183</v>
      </c>
      <c r="D360" s="36" t="s">
        <v>184</v>
      </c>
      <c r="E360" s="88" t="s">
        <v>185</v>
      </c>
      <c r="F360" s="58">
        <f>SUM(F361:F363)</f>
        <v>9</v>
      </c>
      <c r="G360" s="35" t="s">
        <v>183</v>
      </c>
      <c r="H360" s="36" t="s">
        <v>184</v>
      </c>
      <c r="I360" s="37" t="s">
        <v>185</v>
      </c>
      <c r="J360" s="14">
        <f>SUM(J361:J363)</f>
        <v>0</v>
      </c>
    </row>
    <row r="361" spans="1:11" ht="40.35" customHeight="1" x14ac:dyDescent="0.25">
      <c r="A361" s="147" t="s">
        <v>121</v>
      </c>
      <c r="B361" s="148"/>
      <c r="C361" s="89">
        <v>1</v>
      </c>
      <c r="D361" s="33">
        <v>1</v>
      </c>
      <c r="E361" s="90">
        <v>1</v>
      </c>
      <c r="F361" s="60">
        <v>3</v>
      </c>
      <c r="G361" s="18">
        <v>0</v>
      </c>
      <c r="H361" s="7">
        <v>0</v>
      </c>
      <c r="I361" s="13">
        <v>0</v>
      </c>
      <c r="J361" s="42">
        <v>0</v>
      </c>
      <c r="K361" s="1" t="s">
        <v>217</v>
      </c>
    </row>
    <row r="362" spans="1:11" ht="40.35" customHeight="1" x14ac:dyDescent="0.25">
      <c r="A362" s="147" t="s">
        <v>133</v>
      </c>
      <c r="B362" s="148"/>
      <c r="C362" s="89">
        <v>1</v>
      </c>
      <c r="D362" s="33">
        <v>1</v>
      </c>
      <c r="E362" s="90">
        <v>1</v>
      </c>
      <c r="F362" s="60">
        <v>3</v>
      </c>
      <c r="G362" s="18">
        <v>0</v>
      </c>
      <c r="H362" s="7">
        <v>0</v>
      </c>
      <c r="I362" s="13">
        <v>0</v>
      </c>
      <c r="J362" s="42">
        <v>0</v>
      </c>
      <c r="K362" s="1" t="s">
        <v>217</v>
      </c>
    </row>
    <row r="363" spans="1:11" ht="40.35" customHeight="1" x14ac:dyDescent="0.25">
      <c r="A363" s="147" t="s">
        <v>134</v>
      </c>
      <c r="B363" s="148"/>
      <c r="C363" s="89">
        <v>1</v>
      </c>
      <c r="D363" s="33">
        <v>1</v>
      </c>
      <c r="E363" s="90">
        <v>1</v>
      </c>
      <c r="F363" s="60">
        <v>3</v>
      </c>
      <c r="G363" s="18">
        <v>0</v>
      </c>
      <c r="H363" s="7">
        <v>0</v>
      </c>
      <c r="I363" s="13">
        <v>0</v>
      </c>
      <c r="J363" s="42">
        <v>0</v>
      </c>
      <c r="K363" s="1" t="s">
        <v>217</v>
      </c>
    </row>
    <row r="364" spans="1:11" ht="70.349999999999994" customHeight="1" x14ac:dyDescent="0.25">
      <c r="A364" s="149" t="s">
        <v>102</v>
      </c>
      <c r="B364" s="150"/>
      <c r="C364" s="87" t="s">
        <v>25</v>
      </c>
      <c r="D364" s="36" t="s">
        <v>26</v>
      </c>
      <c r="E364" s="88" t="s">
        <v>27</v>
      </c>
      <c r="F364" s="58">
        <f>SUM(F365:F375)</f>
        <v>33</v>
      </c>
      <c r="G364" s="17" t="s">
        <v>25</v>
      </c>
      <c r="H364" s="5" t="s">
        <v>26</v>
      </c>
      <c r="I364" s="12" t="s">
        <v>27</v>
      </c>
      <c r="J364" s="14">
        <f>SUM(J365:J375)</f>
        <v>21</v>
      </c>
    </row>
    <row r="365" spans="1:11" ht="40.35" customHeight="1" x14ac:dyDescent="0.25">
      <c r="A365" s="133" t="s">
        <v>108</v>
      </c>
      <c r="B365" s="134"/>
      <c r="C365" s="84">
        <v>1</v>
      </c>
      <c r="D365" s="73">
        <v>1</v>
      </c>
      <c r="E365" s="85">
        <v>1</v>
      </c>
      <c r="F365" s="62">
        <v>3</v>
      </c>
      <c r="G365" s="16">
        <v>1</v>
      </c>
      <c r="H365" s="6">
        <v>1</v>
      </c>
      <c r="I365" s="11">
        <v>1</v>
      </c>
      <c r="J365" s="44">
        <v>3</v>
      </c>
      <c r="K365" s="1" t="s">
        <v>217</v>
      </c>
    </row>
    <row r="366" spans="1:11" ht="40.35" customHeight="1" x14ac:dyDescent="0.25">
      <c r="A366" s="133" t="s">
        <v>81</v>
      </c>
      <c r="B366" s="134"/>
      <c r="C366" s="84">
        <v>1</v>
      </c>
      <c r="D366" s="73">
        <v>1</v>
      </c>
      <c r="E366" s="85">
        <v>1</v>
      </c>
      <c r="F366" s="62">
        <v>3</v>
      </c>
      <c r="G366" s="16">
        <v>1</v>
      </c>
      <c r="H366" s="6">
        <v>1</v>
      </c>
      <c r="I366" s="11">
        <v>1</v>
      </c>
      <c r="J366" s="44">
        <v>3</v>
      </c>
      <c r="K366" s="1" t="s">
        <v>217</v>
      </c>
    </row>
    <row r="367" spans="1:11" ht="40.35" customHeight="1" x14ac:dyDescent="0.25">
      <c r="A367" s="133" t="s">
        <v>83</v>
      </c>
      <c r="B367" s="134"/>
      <c r="C367" s="84">
        <v>1</v>
      </c>
      <c r="D367" s="73">
        <v>1</v>
      </c>
      <c r="E367" s="85">
        <v>1</v>
      </c>
      <c r="F367" s="62">
        <v>3</v>
      </c>
      <c r="G367" s="16">
        <v>0</v>
      </c>
      <c r="H367" s="6">
        <v>0</v>
      </c>
      <c r="I367" s="11">
        <v>0</v>
      </c>
      <c r="J367" s="44">
        <v>0</v>
      </c>
      <c r="K367" s="1" t="s">
        <v>217</v>
      </c>
    </row>
    <row r="368" spans="1:11" ht="40.35" customHeight="1" x14ac:dyDescent="0.25">
      <c r="A368" s="133" t="s">
        <v>78</v>
      </c>
      <c r="B368" s="134"/>
      <c r="C368" s="84">
        <v>1</v>
      </c>
      <c r="D368" s="73">
        <v>1</v>
      </c>
      <c r="E368" s="85">
        <v>1</v>
      </c>
      <c r="F368" s="62">
        <v>3</v>
      </c>
      <c r="G368" s="16">
        <v>1</v>
      </c>
      <c r="H368" s="6">
        <v>1</v>
      </c>
      <c r="I368" s="11">
        <v>1</v>
      </c>
      <c r="J368" s="44">
        <v>3</v>
      </c>
      <c r="K368" s="1" t="s">
        <v>217</v>
      </c>
    </row>
    <row r="369" spans="1:11" ht="40.35" customHeight="1" x14ac:dyDescent="0.25">
      <c r="A369" s="133" t="s">
        <v>169</v>
      </c>
      <c r="B369" s="134"/>
      <c r="C369" s="84">
        <v>1</v>
      </c>
      <c r="D369" s="73">
        <v>1</v>
      </c>
      <c r="E369" s="85">
        <v>1</v>
      </c>
      <c r="F369" s="62">
        <v>3</v>
      </c>
      <c r="G369" s="16">
        <v>1</v>
      </c>
      <c r="H369" s="6">
        <v>1</v>
      </c>
      <c r="I369" s="11">
        <v>1</v>
      </c>
      <c r="J369" s="44">
        <v>3</v>
      </c>
      <c r="K369" s="1" t="s">
        <v>217</v>
      </c>
    </row>
    <row r="370" spans="1:11" ht="40.35" customHeight="1" x14ac:dyDescent="0.25">
      <c r="A370" s="133" t="s">
        <v>80</v>
      </c>
      <c r="B370" s="134"/>
      <c r="C370" s="84">
        <v>1</v>
      </c>
      <c r="D370" s="73">
        <v>1</v>
      </c>
      <c r="E370" s="85">
        <v>1</v>
      </c>
      <c r="F370" s="62">
        <v>3</v>
      </c>
      <c r="G370" s="16">
        <v>1</v>
      </c>
      <c r="H370" s="6">
        <v>1</v>
      </c>
      <c r="I370" s="11">
        <v>1</v>
      </c>
      <c r="J370" s="44">
        <v>3</v>
      </c>
      <c r="K370" s="1" t="s">
        <v>217</v>
      </c>
    </row>
    <row r="371" spans="1:11" ht="40.35" customHeight="1" x14ac:dyDescent="0.25">
      <c r="A371" s="133" t="s">
        <v>85</v>
      </c>
      <c r="B371" s="134"/>
      <c r="C371" s="84">
        <v>1</v>
      </c>
      <c r="D371" s="73">
        <v>1</v>
      </c>
      <c r="E371" s="85">
        <v>1</v>
      </c>
      <c r="F371" s="62">
        <v>3</v>
      </c>
      <c r="G371" s="16">
        <v>1</v>
      </c>
      <c r="H371" s="6">
        <v>1</v>
      </c>
      <c r="I371" s="11">
        <v>1</v>
      </c>
      <c r="J371" s="44">
        <v>3</v>
      </c>
      <c r="K371" s="1" t="s">
        <v>217</v>
      </c>
    </row>
    <row r="372" spans="1:11" ht="40.35" customHeight="1" x14ac:dyDescent="0.25">
      <c r="A372" s="133" t="s">
        <v>79</v>
      </c>
      <c r="B372" s="134"/>
      <c r="C372" s="84">
        <v>1</v>
      </c>
      <c r="D372" s="73">
        <v>1</v>
      </c>
      <c r="E372" s="85">
        <v>1</v>
      </c>
      <c r="F372" s="62">
        <v>3</v>
      </c>
      <c r="G372" s="16">
        <v>0</v>
      </c>
      <c r="H372" s="6">
        <v>0</v>
      </c>
      <c r="I372" s="11">
        <v>0</v>
      </c>
      <c r="J372" s="44">
        <v>0</v>
      </c>
      <c r="K372" s="1" t="s">
        <v>217</v>
      </c>
    </row>
    <row r="373" spans="1:11" ht="40.35" customHeight="1" x14ac:dyDescent="0.25">
      <c r="A373" s="133" t="s">
        <v>170</v>
      </c>
      <c r="B373" s="134"/>
      <c r="C373" s="84">
        <v>1</v>
      </c>
      <c r="D373" s="73">
        <v>1</v>
      </c>
      <c r="E373" s="85">
        <v>1</v>
      </c>
      <c r="F373" s="62">
        <v>3</v>
      </c>
      <c r="G373" s="16">
        <v>0</v>
      </c>
      <c r="H373" s="6">
        <v>0</v>
      </c>
      <c r="I373" s="11">
        <v>0</v>
      </c>
      <c r="J373" s="44">
        <v>0</v>
      </c>
      <c r="K373" s="1" t="s">
        <v>217</v>
      </c>
    </row>
    <row r="374" spans="1:11" ht="40.35" customHeight="1" x14ac:dyDescent="0.25">
      <c r="A374" s="133" t="s">
        <v>82</v>
      </c>
      <c r="B374" s="134"/>
      <c r="C374" s="84">
        <v>1</v>
      </c>
      <c r="D374" s="73">
        <v>1</v>
      </c>
      <c r="E374" s="85">
        <v>1</v>
      </c>
      <c r="F374" s="62">
        <v>3</v>
      </c>
      <c r="G374" s="16">
        <v>1</v>
      </c>
      <c r="H374" s="6">
        <v>1</v>
      </c>
      <c r="I374" s="11">
        <v>1</v>
      </c>
      <c r="J374" s="44">
        <v>3</v>
      </c>
      <c r="K374" s="1" t="s">
        <v>217</v>
      </c>
    </row>
    <row r="375" spans="1:11" ht="40.35" customHeight="1" x14ac:dyDescent="0.25">
      <c r="A375" s="133" t="s">
        <v>84</v>
      </c>
      <c r="B375" s="134"/>
      <c r="C375" s="84">
        <v>1</v>
      </c>
      <c r="D375" s="73">
        <v>1</v>
      </c>
      <c r="E375" s="85">
        <v>1</v>
      </c>
      <c r="F375" s="62">
        <v>3</v>
      </c>
      <c r="G375" s="16">
        <v>0</v>
      </c>
      <c r="H375" s="6">
        <v>0</v>
      </c>
      <c r="I375" s="11">
        <v>0</v>
      </c>
      <c r="J375" s="44">
        <v>0</v>
      </c>
      <c r="K375" s="1" t="s">
        <v>217</v>
      </c>
    </row>
    <row r="376" spans="1:11" ht="70.349999999999994" customHeight="1" x14ac:dyDescent="0.25">
      <c r="A376" s="149" t="s">
        <v>103</v>
      </c>
      <c r="B376" s="150"/>
      <c r="C376" s="87" t="s">
        <v>104</v>
      </c>
      <c r="D376" s="36" t="s">
        <v>26</v>
      </c>
      <c r="E376" s="88" t="s">
        <v>27</v>
      </c>
      <c r="F376" s="58">
        <f>SUM(F377)</f>
        <v>3</v>
      </c>
      <c r="G376" s="17" t="s">
        <v>104</v>
      </c>
      <c r="H376" s="5" t="s">
        <v>26</v>
      </c>
      <c r="I376" s="12" t="s">
        <v>27</v>
      </c>
      <c r="J376" s="14">
        <f>SUM(J377)</f>
        <v>0</v>
      </c>
    </row>
    <row r="377" spans="1:11" ht="40.35" customHeight="1" x14ac:dyDescent="0.25">
      <c r="A377" s="135" t="s">
        <v>53</v>
      </c>
      <c r="B377" s="136"/>
      <c r="C377" s="89">
        <v>1</v>
      </c>
      <c r="D377" s="33">
        <v>1</v>
      </c>
      <c r="E377" s="90">
        <v>1</v>
      </c>
      <c r="F377" s="60">
        <v>3</v>
      </c>
      <c r="G377" s="18">
        <v>0</v>
      </c>
      <c r="H377" s="7">
        <v>0</v>
      </c>
      <c r="I377" s="13">
        <v>0</v>
      </c>
      <c r="J377" s="42">
        <v>0</v>
      </c>
      <c r="K377" s="1" t="s">
        <v>217</v>
      </c>
    </row>
    <row r="378" spans="1:11" ht="70.349999999999994" customHeight="1" x14ac:dyDescent="0.25">
      <c r="A378" s="149" t="s">
        <v>1</v>
      </c>
      <c r="B378" s="150"/>
      <c r="C378" s="87" t="s">
        <v>28</v>
      </c>
      <c r="D378" s="36" t="s">
        <v>29</v>
      </c>
      <c r="E378" s="88" t="s">
        <v>54</v>
      </c>
      <c r="F378" s="58">
        <f>SUM(F379)</f>
        <v>3</v>
      </c>
      <c r="G378" s="17" t="s">
        <v>28</v>
      </c>
      <c r="H378" s="5" t="s">
        <v>29</v>
      </c>
      <c r="I378" s="12" t="s">
        <v>54</v>
      </c>
      <c r="J378" s="14">
        <f>SUM(J379)</f>
        <v>2</v>
      </c>
    </row>
    <row r="379" spans="1:11" ht="40.35" customHeight="1" thickBot="1" x14ac:dyDescent="0.3">
      <c r="A379" s="153" t="s">
        <v>137</v>
      </c>
      <c r="B379" s="154"/>
      <c r="C379" s="93">
        <v>1</v>
      </c>
      <c r="D379" s="74">
        <v>1</v>
      </c>
      <c r="E379" s="94">
        <v>1</v>
      </c>
      <c r="F379" s="61">
        <v>3</v>
      </c>
      <c r="G379" s="19">
        <v>1</v>
      </c>
      <c r="H379" s="20">
        <v>0</v>
      </c>
      <c r="I379" s="21">
        <v>1</v>
      </c>
      <c r="J379" s="43">
        <v>2</v>
      </c>
      <c r="K379" s="1" t="s">
        <v>217</v>
      </c>
    </row>
    <row r="380" spans="1:11" ht="40.35" customHeight="1" thickBot="1" x14ac:dyDescent="0.3">
      <c r="A380" s="141" t="s">
        <v>87</v>
      </c>
      <c r="B380" s="142"/>
      <c r="C380" s="81"/>
      <c r="D380" s="69"/>
      <c r="E380" s="69"/>
      <c r="F380" s="55">
        <f>F381+F389+F395+F397+F403+F409+F413+F419+F421</f>
        <v>83</v>
      </c>
      <c r="G380" s="130"/>
      <c r="H380" s="131"/>
      <c r="I380" s="132"/>
      <c r="J380" s="23">
        <f>J381+J389+J395+J397+J403+J409+J413+J419+J421</f>
        <v>45</v>
      </c>
    </row>
    <row r="381" spans="1:11" ht="70.349999999999994" customHeight="1" x14ac:dyDescent="0.25">
      <c r="A381" s="143" t="s">
        <v>5</v>
      </c>
      <c r="B381" s="144"/>
      <c r="C381" s="82" t="s">
        <v>13</v>
      </c>
      <c r="D381" s="71" t="s">
        <v>14</v>
      </c>
      <c r="E381" s="83" t="s">
        <v>22</v>
      </c>
      <c r="F381" s="56">
        <f>SUM(F383:F388)</f>
        <v>18</v>
      </c>
      <c r="G381" s="15" t="s">
        <v>13</v>
      </c>
      <c r="H381" s="9" t="s">
        <v>14</v>
      </c>
      <c r="I381" s="10" t="s">
        <v>22</v>
      </c>
      <c r="J381" s="22">
        <f>SUM(J383:J388)</f>
        <v>0</v>
      </c>
    </row>
    <row r="382" spans="1:11" ht="40.35" customHeight="1" x14ac:dyDescent="0.25">
      <c r="A382" s="145" t="s">
        <v>119</v>
      </c>
      <c r="B382" s="146"/>
      <c r="C382" s="84" t="s">
        <v>36</v>
      </c>
      <c r="D382" s="73" t="s">
        <v>36</v>
      </c>
      <c r="E382" s="85" t="s">
        <v>36</v>
      </c>
      <c r="F382" s="57" t="s">
        <v>36</v>
      </c>
      <c r="G382" s="16" t="s">
        <v>36</v>
      </c>
      <c r="H382" s="6" t="s">
        <v>36</v>
      </c>
      <c r="I382" s="11" t="s">
        <v>36</v>
      </c>
      <c r="J382" s="40" t="s">
        <v>36</v>
      </c>
    </row>
    <row r="383" spans="1:11" ht="40.35" customHeight="1" x14ac:dyDescent="0.25">
      <c r="A383" s="151" t="s">
        <v>90</v>
      </c>
      <c r="B383" s="152"/>
      <c r="C383" s="84">
        <v>1</v>
      </c>
      <c r="D383" s="73">
        <v>1</v>
      </c>
      <c r="E383" s="85">
        <v>1</v>
      </c>
      <c r="F383" s="62">
        <v>3</v>
      </c>
      <c r="G383" s="16">
        <v>0</v>
      </c>
      <c r="H383" s="6">
        <v>0</v>
      </c>
      <c r="I383" s="11">
        <v>0</v>
      </c>
      <c r="J383" s="44">
        <v>0</v>
      </c>
      <c r="K383" s="1" t="s">
        <v>217</v>
      </c>
    </row>
    <row r="384" spans="1:11" ht="48" customHeight="1" x14ac:dyDescent="0.25">
      <c r="A384" s="151" t="s">
        <v>171</v>
      </c>
      <c r="B384" s="152"/>
      <c r="C384" s="84">
        <v>1</v>
      </c>
      <c r="D384" s="73">
        <v>1</v>
      </c>
      <c r="E384" s="85">
        <v>1</v>
      </c>
      <c r="F384" s="62">
        <v>3</v>
      </c>
      <c r="G384" s="16">
        <v>0</v>
      </c>
      <c r="H384" s="6">
        <v>0</v>
      </c>
      <c r="I384" s="11">
        <v>0</v>
      </c>
      <c r="J384" s="44">
        <v>0</v>
      </c>
      <c r="K384" s="1" t="s">
        <v>217</v>
      </c>
    </row>
    <row r="385" spans="1:11" ht="40.35" customHeight="1" x14ac:dyDescent="0.25">
      <c r="A385" s="151" t="s">
        <v>172</v>
      </c>
      <c r="B385" s="152"/>
      <c r="C385" s="84">
        <v>1</v>
      </c>
      <c r="D385" s="73">
        <v>1</v>
      </c>
      <c r="E385" s="85">
        <v>1</v>
      </c>
      <c r="F385" s="62">
        <v>3</v>
      </c>
      <c r="G385" s="16">
        <v>0</v>
      </c>
      <c r="H385" s="6">
        <v>0</v>
      </c>
      <c r="I385" s="11">
        <v>0</v>
      </c>
      <c r="J385" s="44">
        <v>0</v>
      </c>
      <c r="K385" s="1" t="s">
        <v>217</v>
      </c>
    </row>
    <row r="386" spans="1:11" ht="40.35" customHeight="1" x14ac:dyDescent="0.25">
      <c r="A386" s="151" t="s">
        <v>173</v>
      </c>
      <c r="B386" s="152"/>
      <c r="C386" s="84">
        <v>1</v>
      </c>
      <c r="D386" s="73">
        <v>1</v>
      </c>
      <c r="E386" s="85">
        <v>1</v>
      </c>
      <c r="F386" s="62">
        <v>3</v>
      </c>
      <c r="G386" s="16">
        <v>0</v>
      </c>
      <c r="H386" s="6">
        <v>0</v>
      </c>
      <c r="I386" s="11">
        <v>0</v>
      </c>
      <c r="J386" s="44">
        <v>0</v>
      </c>
      <c r="K386" s="1" t="s">
        <v>217</v>
      </c>
    </row>
    <row r="387" spans="1:11" ht="40.35" customHeight="1" x14ac:dyDescent="0.25">
      <c r="A387" s="151" t="s">
        <v>92</v>
      </c>
      <c r="B387" s="152"/>
      <c r="C387" s="84">
        <v>1</v>
      </c>
      <c r="D387" s="73">
        <v>1</v>
      </c>
      <c r="E387" s="85">
        <v>1</v>
      </c>
      <c r="F387" s="62">
        <v>3</v>
      </c>
      <c r="G387" s="16">
        <v>0</v>
      </c>
      <c r="H387" s="6">
        <v>0</v>
      </c>
      <c r="I387" s="11">
        <v>0</v>
      </c>
      <c r="J387" s="44">
        <v>0</v>
      </c>
      <c r="K387" s="1" t="s">
        <v>217</v>
      </c>
    </row>
    <row r="388" spans="1:11" ht="40.35" customHeight="1" x14ac:dyDescent="0.25">
      <c r="A388" s="151" t="s">
        <v>174</v>
      </c>
      <c r="B388" s="152"/>
      <c r="C388" s="84">
        <v>1</v>
      </c>
      <c r="D388" s="73">
        <v>1</v>
      </c>
      <c r="E388" s="85">
        <v>1</v>
      </c>
      <c r="F388" s="62">
        <v>3</v>
      </c>
      <c r="G388" s="16">
        <v>0</v>
      </c>
      <c r="H388" s="6">
        <v>0</v>
      </c>
      <c r="I388" s="11">
        <v>0</v>
      </c>
      <c r="J388" s="44">
        <v>0</v>
      </c>
      <c r="K388" s="1" t="s">
        <v>217</v>
      </c>
    </row>
    <row r="389" spans="1:11" ht="70.349999999999994" customHeight="1" x14ac:dyDescent="0.25">
      <c r="A389" s="149" t="s">
        <v>16</v>
      </c>
      <c r="B389" s="150"/>
      <c r="C389" s="87" t="s">
        <v>189</v>
      </c>
      <c r="D389" s="36" t="s">
        <v>23</v>
      </c>
      <c r="E389" s="88" t="s">
        <v>15</v>
      </c>
      <c r="F389" s="58">
        <f>SUM(F391:F394)</f>
        <v>8</v>
      </c>
      <c r="G389" s="17" t="s">
        <v>189</v>
      </c>
      <c r="H389" s="5" t="s">
        <v>23</v>
      </c>
      <c r="I389" s="12" t="s">
        <v>15</v>
      </c>
      <c r="J389" s="14">
        <f>SUM(J391:J394)</f>
        <v>6</v>
      </c>
    </row>
    <row r="390" spans="1:11" ht="40.35" customHeight="1" x14ac:dyDescent="0.25">
      <c r="A390" s="135" t="s">
        <v>39</v>
      </c>
      <c r="B390" s="136"/>
      <c r="C390" s="89" t="s">
        <v>36</v>
      </c>
      <c r="D390" s="33" t="s">
        <v>36</v>
      </c>
      <c r="E390" s="90" t="s">
        <v>36</v>
      </c>
      <c r="F390" s="57" t="s">
        <v>36</v>
      </c>
      <c r="G390" s="18" t="s">
        <v>36</v>
      </c>
      <c r="H390" s="7" t="s">
        <v>36</v>
      </c>
      <c r="I390" s="13" t="s">
        <v>36</v>
      </c>
      <c r="J390" s="40" t="s">
        <v>36</v>
      </c>
    </row>
    <row r="391" spans="1:11" ht="40.35" customHeight="1" x14ac:dyDescent="0.25">
      <c r="A391" s="151" t="s">
        <v>91</v>
      </c>
      <c r="B391" s="152"/>
      <c r="C391" s="89">
        <v>1</v>
      </c>
      <c r="D391" s="33">
        <v>1</v>
      </c>
      <c r="E391" s="90">
        <v>-1</v>
      </c>
      <c r="F391" s="60">
        <v>2</v>
      </c>
      <c r="G391" s="18">
        <v>0</v>
      </c>
      <c r="H391" s="7">
        <v>0</v>
      </c>
      <c r="I391" s="13">
        <v>0</v>
      </c>
      <c r="J391" s="42">
        <v>0</v>
      </c>
      <c r="K391" s="1" t="s">
        <v>217</v>
      </c>
    </row>
    <row r="392" spans="1:11" ht="40.35" customHeight="1" x14ac:dyDescent="0.25">
      <c r="A392" s="151" t="s">
        <v>175</v>
      </c>
      <c r="B392" s="152"/>
      <c r="C392" s="89">
        <v>1</v>
      </c>
      <c r="D392" s="33">
        <v>1</v>
      </c>
      <c r="E392" s="90">
        <v>-1</v>
      </c>
      <c r="F392" s="60">
        <v>2</v>
      </c>
      <c r="G392" s="18">
        <v>1</v>
      </c>
      <c r="H392" s="7">
        <v>1</v>
      </c>
      <c r="I392" s="13">
        <v>0</v>
      </c>
      <c r="J392" s="42">
        <v>2</v>
      </c>
      <c r="K392" s="1" t="s">
        <v>217</v>
      </c>
    </row>
    <row r="393" spans="1:11" ht="40.35" customHeight="1" x14ac:dyDescent="0.25">
      <c r="A393" s="151" t="s">
        <v>173</v>
      </c>
      <c r="B393" s="152"/>
      <c r="C393" s="89">
        <v>1</v>
      </c>
      <c r="D393" s="33">
        <v>1</v>
      </c>
      <c r="E393" s="90">
        <v>-1</v>
      </c>
      <c r="F393" s="60">
        <v>2</v>
      </c>
      <c r="G393" s="18">
        <v>1</v>
      </c>
      <c r="H393" s="7">
        <v>1</v>
      </c>
      <c r="I393" s="13">
        <v>0</v>
      </c>
      <c r="J393" s="42">
        <v>2</v>
      </c>
      <c r="K393" s="1" t="s">
        <v>217</v>
      </c>
    </row>
    <row r="394" spans="1:11" ht="40.35" customHeight="1" x14ac:dyDescent="0.25">
      <c r="A394" s="151" t="s">
        <v>92</v>
      </c>
      <c r="B394" s="152"/>
      <c r="C394" s="89">
        <v>1</v>
      </c>
      <c r="D394" s="33">
        <v>1</v>
      </c>
      <c r="E394" s="90">
        <v>-1</v>
      </c>
      <c r="F394" s="60">
        <v>2</v>
      </c>
      <c r="G394" s="18">
        <v>1</v>
      </c>
      <c r="H394" s="7">
        <v>1</v>
      </c>
      <c r="I394" s="13">
        <v>0</v>
      </c>
      <c r="J394" s="42">
        <v>2</v>
      </c>
      <c r="K394" s="1" t="s">
        <v>217</v>
      </c>
    </row>
    <row r="395" spans="1:11" ht="70.349999999999994" customHeight="1" x14ac:dyDescent="0.25">
      <c r="A395" s="149" t="s">
        <v>31</v>
      </c>
      <c r="B395" s="150"/>
      <c r="C395" s="87" t="s">
        <v>17</v>
      </c>
      <c r="D395" s="36" t="s">
        <v>32</v>
      </c>
      <c r="E395" s="88" t="s">
        <v>30</v>
      </c>
      <c r="F395" s="58">
        <f>SUM(F396)</f>
        <v>3</v>
      </c>
      <c r="G395" s="17" t="s">
        <v>17</v>
      </c>
      <c r="H395" s="5" t="s">
        <v>32</v>
      </c>
      <c r="I395" s="12" t="s">
        <v>30</v>
      </c>
      <c r="J395" s="14">
        <f>SUM(J396)</f>
        <v>3</v>
      </c>
    </row>
    <row r="396" spans="1:11" ht="40.35" customHeight="1" x14ac:dyDescent="0.25">
      <c r="A396" s="135" t="s">
        <v>96</v>
      </c>
      <c r="B396" s="136"/>
      <c r="C396" s="89">
        <v>1</v>
      </c>
      <c r="D396" s="33">
        <v>1</v>
      </c>
      <c r="E396" s="90">
        <v>1</v>
      </c>
      <c r="F396" s="60">
        <v>3</v>
      </c>
      <c r="G396" s="18">
        <v>1</v>
      </c>
      <c r="H396" s="7">
        <v>1</v>
      </c>
      <c r="I396" s="13">
        <v>1</v>
      </c>
      <c r="J396" s="42">
        <v>3</v>
      </c>
      <c r="K396" s="1" t="s">
        <v>217</v>
      </c>
    </row>
    <row r="397" spans="1:11" ht="70.349999999999994" customHeight="1" x14ac:dyDescent="0.25">
      <c r="A397" s="149" t="s">
        <v>33</v>
      </c>
      <c r="B397" s="150"/>
      <c r="C397" s="87" t="s">
        <v>18</v>
      </c>
      <c r="D397" s="36" t="s">
        <v>19</v>
      </c>
      <c r="E397" s="88" t="s">
        <v>24</v>
      </c>
      <c r="F397" s="58">
        <f>SUM(F399:F402)</f>
        <v>12</v>
      </c>
      <c r="G397" s="17" t="s">
        <v>18</v>
      </c>
      <c r="H397" s="5" t="s">
        <v>19</v>
      </c>
      <c r="I397" s="12" t="s">
        <v>24</v>
      </c>
      <c r="J397" s="14">
        <f>SUM(J399:J402)</f>
        <v>12</v>
      </c>
    </row>
    <row r="398" spans="1:11" ht="40.35" customHeight="1" x14ac:dyDescent="0.25">
      <c r="A398" s="135" t="s">
        <v>40</v>
      </c>
      <c r="B398" s="136"/>
      <c r="C398" s="89" t="s">
        <v>36</v>
      </c>
      <c r="D398" s="33" t="s">
        <v>36</v>
      </c>
      <c r="E398" s="90" t="s">
        <v>36</v>
      </c>
      <c r="F398" s="57" t="s">
        <v>36</v>
      </c>
      <c r="G398" s="18" t="s">
        <v>36</v>
      </c>
      <c r="H398" s="7" t="s">
        <v>36</v>
      </c>
      <c r="I398" s="13" t="s">
        <v>36</v>
      </c>
      <c r="J398" s="40" t="s">
        <v>36</v>
      </c>
    </row>
    <row r="399" spans="1:11" ht="40.35" customHeight="1" x14ac:dyDescent="0.25">
      <c r="A399" s="151" t="s">
        <v>91</v>
      </c>
      <c r="B399" s="152"/>
      <c r="C399" s="89">
        <v>1</v>
      </c>
      <c r="D399" s="33">
        <v>1</v>
      </c>
      <c r="E399" s="90">
        <v>1</v>
      </c>
      <c r="F399" s="60">
        <v>3</v>
      </c>
      <c r="G399" s="18">
        <v>1</v>
      </c>
      <c r="H399" s="7">
        <v>1</v>
      </c>
      <c r="I399" s="13">
        <v>1</v>
      </c>
      <c r="J399" s="42">
        <v>3</v>
      </c>
      <c r="K399" s="1" t="s">
        <v>217</v>
      </c>
    </row>
    <row r="400" spans="1:11" ht="40.35" customHeight="1" x14ac:dyDescent="0.25">
      <c r="A400" s="151" t="s">
        <v>175</v>
      </c>
      <c r="B400" s="152"/>
      <c r="C400" s="89">
        <v>1</v>
      </c>
      <c r="D400" s="33">
        <v>1</v>
      </c>
      <c r="E400" s="90">
        <v>1</v>
      </c>
      <c r="F400" s="60">
        <v>3</v>
      </c>
      <c r="G400" s="18">
        <v>1</v>
      </c>
      <c r="H400" s="7">
        <v>1</v>
      </c>
      <c r="I400" s="13">
        <v>1</v>
      </c>
      <c r="J400" s="42">
        <v>3</v>
      </c>
      <c r="K400" s="1" t="s">
        <v>217</v>
      </c>
    </row>
    <row r="401" spans="1:11" ht="40.35" customHeight="1" x14ac:dyDescent="0.25">
      <c r="A401" s="151" t="s">
        <v>173</v>
      </c>
      <c r="B401" s="152"/>
      <c r="C401" s="89">
        <v>1</v>
      </c>
      <c r="D401" s="33">
        <v>1</v>
      </c>
      <c r="E401" s="90">
        <v>1</v>
      </c>
      <c r="F401" s="60">
        <v>3</v>
      </c>
      <c r="G401" s="18">
        <v>1</v>
      </c>
      <c r="H401" s="7">
        <v>1</v>
      </c>
      <c r="I401" s="13">
        <v>1</v>
      </c>
      <c r="J401" s="42">
        <v>3</v>
      </c>
      <c r="K401" s="1" t="s">
        <v>217</v>
      </c>
    </row>
    <row r="402" spans="1:11" ht="40.35" customHeight="1" x14ac:dyDescent="0.25">
      <c r="A402" s="151" t="s">
        <v>92</v>
      </c>
      <c r="B402" s="152"/>
      <c r="C402" s="89">
        <v>1</v>
      </c>
      <c r="D402" s="33">
        <v>1</v>
      </c>
      <c r="E402" s="90">
        <v>1</v>
      </c>
      <c r="F402" s="60">
        <v>3</v>
      </c>
      <c r="G402" s="18">
        <v>1</v>
      </c>
      <c r="H402" s="7">
        <v>1</v>
      </c>
      <c r="I402" s="13">
        <v>1</v>
      </c>
      <c r="J402" s="42">
        <v>3</v>
      </c>
      <c r="K402" s="1" t="s">
        <v>217</v>
      </c>
    </row>
    <row r="403" spans="1:11" ht="70.349999999999994" customHeight="1" x14ac:dyDescent="0.25">
      <c r="A403" s="149" t="s">
        <v>34</v>
      </c>
      <c r="B403" s="150"/>
      <c r="C403" s="87" t="s">
        <v>20</v>
      </c>
      <c r="D403" s="36" t="s">
        <v>21</v>
      </c>
      <c r="E403" s="88" t="s">
        <v>41</v>
      </c>
      <c r="F403" s="58">
        <f>SUM(F405:F408)</f>
        <v>12</v>
      </c>
      <c r="G403" s="17" t="s">
        <v>20</v>
      </c>
      <c r="H403" s="5" t="s">
        <v>21</v>
      </c>
      <c r="I403" s="12" t="s">
        <v>41</v>
      </c>
      <c r="J403" s="14">
        <f>SUM(J405:J408)</f>
        <v>9</v>
      </c>
    </row>
    <row r="404" spans="1:11" ht="40.35" customHeight="1" x14ac:dyDescent="0.25">
      <c r="A404" s="135" t="s">
        <v>10</v>
      </c>
      <c r="B404" s="136"/>
      <c r="C404" s="89" t="s">
        <v>36</v>
      </c>
      <c r="D404" s="33" t="s">
        <v>36</v>
      </c>
      <c r="E404" s="90" t="s">
        <v>36</v>
      </c>
      <c r="F404" s="57" t="s">
        <v>36</v>
      </c>
      <c r="G404" s="18" t="s">
        <v>36</v>
      </c>
      <c r="H404" s="7" t="s">
        <v>36</v>
      </c>
      <c r="I404" s="13" t="s">
        <v>36</v>
      </c>
      <c r="J404" s="40" t="s">
        <v>36</v>
      </c>
    </row>
    <row r="405" spans="1:11" ht="40.35" customHeight="1" x14ac:dyDescent="0.25">
      <c r="A405" s="151" t="s">
        <v>91</v>
      </c>
      <c r="B405" s="152"/>
      <c r="C405" s="89">
        <v>1</v>
      </c>
      <c r="D405" s="33">
        <v>1</v>
      </c>
      <c r="E405" s="90">
        <v>1</v>
      </c>
      <c r="F405" s="60">
        <v>3</v>
      </c>
      <c r="G405" s="18">
        <v>0</v>
      </c>
      <c r="H405" s="7">
        <v>0</v>
      </c>
      <c r="I405" s="13">
        <v>0</v>
      </c>
      <c r="J405" s="42">
        <v>0</v>
      </c>
      <c r="K405" s="1" t="s">
        <v>217</v>
      </c>
    </row>
    <row r="406" spans="1:11" ht="40.35" customHeight="1" x14ac:dyDescent="0.25">
      <c r="A406" s="151" t="s">
        <v>175</v>
      </c>
      <c r="B406" s="152"/>
      <c r="C406" s="89">
        <v>1</v>
      </c>
      <c r="D406" s="33">
        <v>1</v>
      </c>
      <c r="E406" s="90">
        <v>1</v>
      </c>
      <c r="F406" s="60">
        <v>3</v>
      </c>
      <c r="G406" s="18">
        <v>1</v>
      </c>
      <c r="H406" s="7">
        <v>1</v>
      </c>
      <c r="I406" s="13">
        <v>1</v>
      </c>
      <c r="J406" s="42">
        <v>3</v>
      </c>
      <c r="K406" s="1" t="s">
        <v>217</v>
      </c>
    </row>
    <row r="407" spans="1:11" ht="40.35" customHeight="1" x14ac:dyDescent="0.25">
      <c r="A407" s="151" t="s">
        <v>173</v>
      </c>
      <c r="B407" s="152"/>
      <c r="C407" s="89">
        <v>1</v>
      </c>
      <c r="D407" s="33">
        <v>1</v>
      </c>
      <c r="E407" s="90">
        <v>1</v>
      </c>
      <c r="F407" s="60">
        <v>3</v>
      </c>
      <c r="G407" s="18">
        <v>1</v>
      </c>
      <c r="H407" s="7">
        <v>1</v>
      </c>
      <c r="I407" s="13">
        <v>1</v>
      </c>
      <c r="J407" s="42">
        <v>3</v>
      </c>
      <c r="K407" s="1" t="s">
        <v>217</v>
      </c>
    </row>
    <row r="408" spans="1:11" ht="40.35" customHeight="1" x14ac:dyDescent="0.25">
      <c r="A408" s="151" t="s">
        <v>92</v>
      </c>
      <c r="B408" s="152"/>
      <c r="C408" s="89">
        <v>1</v>
      </c>
      <c r="D408" s="33">
        <v>1</v>
      </c>
      <c r="E408" s="90">
        <v>1</v>
      </c>
      <c r="F408" s="60">
        <v>3</v>
      </c>
      <c r="G408" s="18">
        <v>1</v>
      </c>
      <c r="H408" s="7">
        <v>1</v>
      </c>
      <c r="I408" s="13">
        <v>1</v>
      </c>
      <c r="J408" s="42">
        <v>3</v>
      </c>
      <c r="K408" s="1" t="s">
        <v>217</v>
      </c>
    </row>
    <row r="409" spans="1:11" ht="70.349999999999994" customHeight="1" x14ac:dyDescent="0.25">
      <c r="A409" s="149" t="s">
        <v>35</v>
      </c>
      <c r="B409" s="150"/>
      <c r="C409" s="87" t="s">
        <v>183</v>
      </c>
      <c r="D409" s="36" t="s">
        <v>184</v>
      </c>
      <c r="E409" s="88" t="s">
        <v>185</v>
      </c>
      <c r="F409" s="58">
        <f>SUM(F410:F412)</f>
        <v>9</v>
      </c>
      <c r="G409" s="35" t="s">
        <v>183</v>
      </c>
      <c r="H409" s="36" t="s">
        <v>184</v>
      </c>
      <c r="I409" s="37" t="s">
        <v>185</v>
      </c>
      <c r="J409" s="14">
        <f>SUM(J410:J412)</f>
        <v>0</v>
      </c>
    </row>
    <row r="410" spans="1:11" ht="40.35" customHeight="1" x14ac:dyDescent="0.25">
      <c r="A410" s="147" t="s">
        <v>121</v>
      </c>
      <c r="B410" s="148"/>
      <c r="C410" s="89">
        <v>1</v>
      </c>
      <c r="D410" s="33">
        <v>1</v>
      </c>
      <c r="E410" s="90">
        <v>1</v>
      </c>
      <c r="F410" s="60">
        <v>3</v>
      </c>
      <c r="G410" s="18">
        <v>0</v>
      </c>
      <c r="H410" s="7">
        <v>0</v>
      </c>
      <c r="I410" s="13">
        <v>0</v>
      </c>
      <c r="J410" s="42">
        <v>0</v>
      </c>
      <c r="K410" s="1" t="s">
        <v>217</v>
      </c>
    </row>
    <row r="411" spans="1:11" ht="40.35" customHeight="1" x14ac:dyDescent="0.25">
      <c r="A411" s="147" t="s">
        <v>133</v>
      </c>
      <c r="B411" s="148"/>
      <c r="C411" s="89">
        <v>1</v>
      </c>
      <c r="D411" s="33">
        <v>1</v>
      </c>
      <c r="E411" s="90">
        <v>1</v>
      </c>
      <c r="F411" s="60">
        <v>3</v>
      </c>
      <c r="G411" s="18">
        <v>0</v>
      </c>
      <c r="H411" s="7">
        <v>0</v>
      </c>
      <c r="I411" s="13">
        <v>0</v>
      </c>
      <c r="J411" s="42">
        <v>0</v>
      </c>
      <c r="K411" s="1" t="s">
        <v>217</v>
      </c>
    </row>
    <row r="412" spans="1:11" ht="40.35" customHeight="1" x14ac:dyDescent="0.25">
      <c r="A412" s="147" t="s">
        <v>134</v>
      </c>
      <c r="B412" s="148"/>
      <c r="C412" s="89">
        <v>1</v>
      </c>
      <c r="D412" s="33">
        <v>1</v>
      </c>
      <c r="E412" s="90">
        <v>1</v>
      </c>
      <c r="F412" s="60">
        <v>3</v>
      </c>
      <c r="G412" s="18">
        <v>0</v>
      </c>
      <c r="H412" s="7">
        <v>0</v>
      </c>
      <c r="I412" s="13">
        <v>0</v>
      </c>
      <c r="J412" s="42">
        <v>0</v>
      </c>
      <c r="K412" s="1" t="s">
        <v>217</v>
      </c>
    </row>
    <row r="413" spans="1:11" ht="70.349999999999994" customHeight="1" x14ac:dyDescent="0.25">
      <c r="A413" s="149" t="s">
        <v>102</v>
      </c>
      <c r="B413" s="150"/>
      <c r="C413" s="87" t="s">
        <v>25</v>
      </c>
      <c r="D413" s="36" t="s">
        <v>26</v>
      </c>
      <c r="E413" s="88" t="s">
        <v>27</v>
      </c>
      <c r="F413" s="58">
        <f>SUM(F414:F418)</f>
        <v>15</v>
      </c>
      <c r="G413" s="17" t="s">
        <v>25</v>
      </c>
      <c r="H413" s="5" t="s">
        <v>26</v>
      </c>
      <c r="I413" s="12" t="s">
        <v>27</v>
      </c>
      <c r="J413" s="14">
        <f>SUM(J414:J418)</f>
        <v>15</v>
      </c>
    </row>
    <row r="414" spans="1:11" ht="40.35" customHeight="1" x14ac:dyDescent="0.25">
      <c r="A414" s="133" t="s">
        <v>94</v>
      </c>
      <c r="B414" s="134"/>
      <c r="C414" s="84">
        <v>1</v>
      </c>
      <c r="D414" s="73">
        <v>1</v>
      </c>
      <c r="E414" s="85">
        <v>1</v>
      </c>
      <c r="F414" s="62">
        <v>3</v>
      </c>
      <c r="G414" s="16">
        <v>1</v>
      </c>
      <c r="H414" s="6">
        <v>1</v>
      </c>
      <c r="I414" s="11">
        <v>1</v>
      </c>
      <c r="J414" s="44">
        <v>3</v>
      </c>
      <c r="K414" s="1" t="s">
        <v>217</v>
      </c>
    </row>
    <row r="415" spans="1:11" ht="40.35" customHeight="1" x14ac:dyDescent="0.25">
      <c r="A415" s="133" t="s">
        <v>176</v>
      </c>
      <c r="B415" s="134"/>
      <c r="C415" s="84">
        <v>1</v>
      </c>
      <c r="D415" s="73">
        <v>1</v>
      </c>
      <c r="E415" s="85">
        <v>1</v>
      </c>
      <c r="F415" s="62">
        <v>3</v>
      </c>
      <c r="G415" s="16">
        <v>1</v>
      </c>
      <c r="H415" s="6">
        <v>1</v>
      </c>
      <c r="I415" s="11">
        <v>1</v>
      </c>
      <c r="J415" s="44">
        <v>3</v>
      </c>
      <c r="K415" s="1" t="s">
        <v>217</v>
      </c>
    </row>
    <row r="416" spans="1:11" ht="40.35" customHeight="1" x14ac:dyDescent="0.25">
      <c r="A416" s="133" t="s">
        <v>177</v>
      </c>
      <c r="B416" s="134"/>
      <c r="C416" s="84">
        <v>1</v>
      </c>
      <c r="D416" s="73">
        <v>1</v>
      </c>
      <c r="E416" s="85">
        <v>1</v>
      </c>
      <c r="F416" s="62">
        <v>3</v>
      </c>
      <c r="G416" s="16">
        <v>1</v>
      </c>
      <c r="H416" s="6">
        <v>1</v>
      </c>
      <c r="I416" s="11">
        <v>1</v>
      </c>
      <c r="J416" s="44">
        <v>3</v>
      </c>
      <c r="K416" s="1" t="s">
        <v>217</v>
      </c>
    </row>
    <row r="417" spans="1:11" ht="40.35" customHeight="1" x14ac:dyDescent="0.25">
      <c r="A417" s="133" t="s">
        <v>95</v>
      </c>
      <c r="B417" s="134"/>
      <c r="C417" s="84">
        <v>1</v>
      </c>
      <c r="D417" s="73">
        <v>1</v>
      </c>
      <c r="E417" s="85">
        <v>1</v>
      </c>
      <c r="F417" s="62">
        <v>3</v>
      </c>
      <c r="G417" s="16">
        <v>1</v>
      </c>
      <c r="H417" s="6">
        <v>1</v>
      </c>
      <c r="I417" s="11">
        <v>1</v>
      </c>
      <c r="J417" s="44">
        <v>3</v>
      </c>
      <c r="K417" s="1" t="s">
        <v>217</v>
      </c>
    </row>
    <row r="418" spans="1:11" ht="40.35" customHeight="1" x14ac:dyDescent="0.25">
      <c r="A418" s="133" t="s">
        <v>93</v>
      </c>
      <c r="B418" s="134"/>
      <c r="C418" s="84">
        <v>1</v>
      </c>
      <c r="D418" s="73">
        <v>1</v>
      </c>
      <c r="E418" s="85">
        <v>1</v>
      </c>
      <c r="F418" s="62">
        <v>3</v>
      </c>
      <c r="G418" s="16">
        <v>1</v>
      </c>
      <c r="H418" s="6">
        <v>1</v>
      </c>
      <c r="I418" s="11">
        <v>1</v>
      </c>
      <c r="J418" s="44">
        <v>3</v>
      </c>
      <c r="K418" s="1" t="s">
        <v>217</v>
      </c>
    </row>
    <row r="419" spans="1:11" ht="70.349999999999994" customHeight="1" x14ac:dyDescent="0.25">
      <c r="A419" s="149" t="s">
        <v>103</v>
      </c>
      <c r="B419" s="150"/>
      <c r="C419" s="87" t="s">
        <v>104</v>
      </c>
      <c r="D419" s="36" t="s">
        <v>26</v>
      </c>
      <c r="E419" s="88" t="s">
        <v>27</v>
      </c>
      <c r="F419" s="58">
        <f>SUM(F420)</f>
        <v>3</v>
      </c>
      <c r="G419" s="17" t="s">
        <v>104</v>
      </c>
      <c r="H419" s="5" t="s">
        <v>26</v>
      </c>
      <c r="I419" s="12" t="s">
        <v>27</v>
      </c>
      <c r="J419" s="14">
        <f>SUM(J420)</f>
        <v>0</v>
      </c>
    </row>
    <row r="420" spans="1:11" ht="40.35" customHeight="1" x14ac:dyDescent="0.25">
      <c r="A420" s="135" t="s">
        <v>53</v>
      </c>
      <c r="B420" s="136"/>
      <c r="C420" s="89">
        <v>1</v>
      </c>
      <c r="D420" s="33">
        <v>1</v>
      </c>
      <c r="E420" s="90">
        <v>1</v>
      </c>
      <c r="F420" s="60">
        <v>3</v>
      </c>
      <c r="G420" s="18">
        <v>0</v>
      </c>
      <c r="H420" s="7">
        <v>0</v>
      </c>
      <c r="I420" s="13">
        <v>0</v>
      </c>
      <c r="J420" s="42">
        <v>0</v>
      </c>
      <c r="K420" s="1" t="s">
        <v>217</v>
      </c>
    </row>
    <row r="421" spans="1:11" ht="70.349999999999994" customHeight="1" x14ac:dyDescent="0.25">
      <c r="A421" s="149" t="s">
        <v>1</v>
      </c>
      <c r="B421" s="150"/>
      <c r="C421" s="87" t="s">
        <v>28</v>
      </c>
      <c r="D421" s="36" t="s">
        <v>29</v>
      </c>
      <c r="E421" s="88" t="s">
        <v>54</v>
      </c>
      <c r="F421" s="58">
        <f>SUM(F422)</f>
        <v>3</v>
      </c>
      <c r="G421" s="17" t="s">
        <v>28</v>
      </c>
      <c r="H421" s="5" t="s">
        <v>29</v>
      </c>
      <c r="I421" s="12" t="s">
        <v>54</v>
      </c>
      <c r="J421" s="14">
        <f>SUM(J422)</f>
        <v>0</v>
      </c>
    </row>
    <row r="422" spans="1:11" ht="40.35" customHeight="1" thickBot="1" x14ac:dyDescent="0.3">
      <c r="A422" s="167" t="s">
        <v>137</v>
      </c>
      <c r="B422" s="168"/>
      <c r="C422" s="96">
        <v>1</v>
      </c>
      <c r="D422" s="75">
        <v>1</v>
      </c>
      <c r="E422" s="97">
        <v>1</v>
      </c>
      <c r="F422" s="64">
        <v>3</v>
      </c>
      <c r="G422" s="26">
        <v>0</v>
      </c>
      <c r="H422" s="27">
        <v>0</v>
      </c>
      <c r="I422" s="28">
        <v>0</v>
      </c>
      <c r="J422" s="48">
        <v>0</v>
      </c>
      <c r="K422" s="1" t="s">
        <v>217</v>
      </c>
    </row>
    <row r="423" spans="1:11" ht="40.35" customHeight="1" thickBot="1" x14ac:dyDescent="0.3">
      <c r="E423" s="77" t="s">
        <v>97</v>
      </c>
      <c r="F423" s="30">
        <f>F5+F218</f>
        <v>902</v>
      </c>
      <c r="I423" s="29" t="s">
        <v>97</v>
      </c>
      <c r="J423" s="49">
        <f>J5+J218</f>
        <v>363</v>
      </c>
    </row>
  </sheetData>
  <sheetProtection formatCells="0" formatColumns="0" formatRows="0"/>
  <mergeCells count="430">
    <mergeCell ref="A419:B419"/>
    <mergeCell ref="A420:B420"/>
    <mergeCell ref="A421:B421"/>
    <mergeCell ref="A422:B422"/>
    <mergeCell ref="A414:B414"/>
    <mergeCell ref="A415:B415"/>
    <mergeCell ref="A416:B416"/>
    <mergeCell ref="A417:B417"/>
    <mergeCell ref="A418:B418"/>
    <mergeCell ref="A409:B409"/>
    <mergeCell ref="A410:B410"/>
    <mergeCell ref="A411:B411"/>
    <mergeCell ref="A412:B412"/>
    <mergeCell ref="A413:B413"/>
    <mergeCell ref="A404:B404"/>
    <mergeCell ref="A405:B405"/>
    <mergeCell ref="A406:B406"/>
    <mergeCell ref="A407:B407"/>
    <mergeCell ref="A408:B408"/>
    <mergeCell ref="A399:B399"/>
    <mergeCell ref="A400:B400"/>
    <mergeCell ref="A401:B401"/>
    <mergeCell ref="A402:B402"/>
    <mergeCell ref="A403:B403"/>
    <mergeCell ref="A394:B394"/>
    <mergeCell ref="A395:B395"/>
    <mergeCell ref="A396:B396"/>
    <mergeCell ref="A397:B397"/>
    <mergeCell ref="A398:B398"/>
    <mergeCell ref="A389:B389"/>
    <mergeCell ref="A390:B390"/>
    <mergeCell ref="A391:B391"/>
    <mergeCell ref="A392:B392"/>
    <mergeCell ref="A393:B393"/>
    <mergeCell ref="A384:B384"/>
    <mergeCell ref="A385:B385"/>
    <mergeCell ref="A386:B386"/>
    <mergeCell ref="A387:B387"/>
    <mergeCell ref="A388:B388"/>
    <mergeCell ref="A379:B379"/>
    <mergeCell ref="A380:B380"/>
    <mergeCell ref="A381:B381"/>
    <mergeCell ref="A382:B382"/>
    <mergeCell ref="A383:B383"/>
    <mergeCell ref="A374:B374"/>
    <mergeCell ref="A375:B375"/>
    <mergeCell ref="A376:B376"/>
    <mergeCell ref="A377:B377"/>
    <mergeCell ref="A378:B378"/>
    <mergeCell ref="A369:B369"/>
    <mergeCell ref="A370:B370"/>
    <mergeCell ref="A371:B371"/>
    <mergeCell ref="A372:B372"/>
    <mergeCell ref="A373:B373"/>
    <mergeCell ref="A364:B364"/>
    <mergeCell ref="A365:B365"/>
    <mergeCell ref="A366:B366"/>
    <mergeCell ref="A367:B367"/>
    <mergeCell ref="A368:B368"/>
    <mergeCell ref="A359:B359"/>
    <mergeCell ref="A360:B360"/>
    <mergeCell ref="A361:B361"/>
    <mergeCell ref="A362:B362"/>
    <mergeCell ref="A363:B363"/>
    <mergeCell ref="A354:B354"/>
    <mergeCell ref="A355:B355"/>
    <mergeCell ref="A356:B356"/>
    <mergeCell ref="A357:B357"/>
    <mergeCell ref="A358:B358"/>
    <mergeCell ref="A349:B349"/>
    <mergeCell ref="A350:B350"/>
    <mergeCell ref="A351:B351"/>
    <mergeCell ref="A352:B352"/>
    <mergeCell ref="A353:B353"/>
    <mergeCell ref="A344:B344"/>
    <mergeCell ref="A345:B345"/>
    <mergeCell ref="A346:B346"/>
    <mergeCell ref="A347:B347"/>
    <mergeCell ref="A348:B348"/>
    <mergeCell ref="A339:B339"/>
    <mergeCell ref="A340:B340"/>
    <mergeCell ref="A341:B341"/>
    <mergeCell ref="A342:B342"/>
    <mergeCell ref="A343:B343"/>
    <mergeCell ref="A334:B334"/>
    <mergeCell ref="A335:B335"/>
    <mergeCell ref="A336:B336"/>
    <mergeCell ref="A337:B337"/>
    <mergeCell ref="A338:B338"/>
    <mergeCell ref="A329:B329"/>
    <mergeCell ref="A330:B330"/>
    <mergeCell ref="A331:B331"/>
    <mergeCell ref="A332:B332"/>
    <mergeCell ref="A333:B333"/>
    <mergeCell ref="A324:B324"/>
    <mergeCell ref="A325:B325"/>
    <mergeCell ref="A326:B326"/>
    <mergeCell ref="A327:B327"/>
    <mergeCell ref="A328:B328"/>
    <mergeCell ref="A319:B319"/>
    <mergeCell ref="A320:B320"/>
    <mergeCell ref="A321:B321"/>
    <mergeCell ref="A322:B322"/>
    <mergeCell ref="A323:B323"/>
    <mergeCell ref="A314:B314"/>
    <mergeCell ref="A315:B315"/>
    <mergeCell ref="A316:B316"/>
    <mergeCell ref="A317:B317"/>
    <mergeCell ref="A318:B318"/>
    <mergeCell ref="A309:B309"/>
    <mergeCell ref="A310:B310"/>
    <mergeCell ref="A311:B311"/>
    <mergeCell ref="A312:B312"/>
    <mergeCell ref="A313:B313"/>
    <mergeCell ref="A304:B304"/>
    <mergeCell ref="A305:B305"/>
    <mergeCell ref="A306:B306"/>
    <mergeCell ref="A307:B307"/>
    <mergeCell ref="A308:B308"/>
    <mergeCell ref="A299:B299"/>
    <mergeCell ref="A300:B300"/>
    <mergeCell ref="A301:B301"/>
    <mergeCell ref="A302:B302"/>
    <mergeCell ref="A303:B303"/>
    <mergeCell ref="A294:B294"/>
    <mergeCell ref="A295:B295"/>
    <mergeCell ref="A296:B296"/>
    <mergeCell ref="A297:B297"/>
    <mergeCell ref="A298:B298"/>
    <mergeCell ref="A289:B289"/>
    <mergeCell ref="A290:B290"/>
    <mergeCell ref="A291:B291"/>
    <mergeCell ref="A292:B292"/>
    <mergeCell ref="A293:B293"/>
    <mergeCell ref="A284:B284"/>
    <mergeCell ref="A285:B285"/>
    <mergeCell ref="A286:B286"/>
    <mergeCell ref="A287:B287"/>
    <mergeCell ref="A288:B288"/>
    <mergeCell ref="A279:B279"/>
    <mergeCell ref="A280:B280"/>
    <mergeCell ref="A281:B281"/>
    <mergeCell ref="A282:B282"/>
    <mergeCell ref="A283:B283"/>
    <mergeCell ref="A274:B274"/>
    <mergeCell ref="A275:B275"/>
    <mergeCell ref="A276:B276"/>
    <mergeCell ref="A277:B277"/>
    <mergeCell ref="A278:B278"/>
    <mergeCell ref="A269:B269"/>
    <mergeCell ref="A270:B270"/>
    <mergeCell ref="A271:B271"/>
    <mergeCell ref="A272:B272"/>
    <mergeCell ref="A273:B273"/>
    <mergeCell ref="A264:B264"/>
    <mergeCell ref="A265:B265"/>
    <mergeCell ref="A266:B266"/>
    <mergeCell ref="A267:B267"/>
    <mergeCell ref="A268:B268"/>
    <mergeCell ref="A259:B259"/>
    <mergeCell ref="A260:B260"/>
    <mergeCell ref="A261:B261"/>
    <mergeCell ref="A262:B262"/>
    <mergeCell ref="A263:B263"/>
    <mergeCell ref="A254:B254"/>
    <mergeCell ref="A255:B255"/>
    <mergeCell ref="A256:B256"/>
    <mergeCell ref="A257:B257"/>
    <mergeCell ref="A258:B258"/>
    <mergeCell ref="A249:B249"/>
    <mergeCell ref="A250:B250"/>
    <mergeCell ref="A251:B251"/>
    <mergeCell ref="A252:B252"/>
    <mergeCell ref="A253:B253"/>
    <mergeCell ref="A244:B244"/>
    <mergeCell ref="A245:B245"/>
    <mergeCell ref="A246:B246"/>
    <mergeCell ref="A247:B247"/>
    <mergeCell ref="A248:B248"/>
    <mergeCell ref="A239:B239"/>
    <mergeCell ref="A240:B240"/>
    <mergeCell ref="A241:B241"/>
    <mergeCell ref="A242:B242"/>
    <mergeCell ref="A243:B243"/>
    <mergeCell ref="A234:B234"/>
    <mergeCell ref="A235:B235"/>
    <mergeCell ref="A236:B236"/>
    <mergeCell ref="A237:B237"/>
    <mergeCell ref="A238:B238"/>
    <mergeCell ref="A229:B229"/>
    <mergeCell ref="A230:B230"/>
    <mergeCell ref="A231:B231"/>
    <mergeCell ref="A232:B232"/>
    <mergeCell ref="A233:B233"/>
    <mergeCell ref="A224:B224"/>
    <mergeCell ref="A225:B225"/>
    <mergeCell ref="A226:B226"/>
    <mergeCell ref="A227:B227"/>
    <mergeCell ref="A228:B228"/>
    <mergeCell ref="A219:B219"/>
    <mergeCell ref="A220:B220"/>
    <mergeCell ref="A221:B221"/>
    <mergeCell ref="A222:B222"/>
    <mergeCell ref="A223:B223"/>
    <mergeCell ref="A214:B214"/>
    <mergeCell ref="A215:B215"/>
    <mergeCell ref="A216:B216"/>
    <mergeCell ref="A217:B217"/>
    <mergeCell ref="A218:B218"/>
    <mergeCell ref="A209:B209"/>
    <mergeCell ref="A210:B210"/>
    <mergeCell ref="A211:B211"/>
    <mergeCell ref="A212:B212"/>
    <mergeCell ref="A213:B213"/>
    <mergeCell ref="A204:B204"/>
    <mergeCell ref="A205:B205"/>
    <mergeCell ref="A206:B206"/>
    <mergeCell ref="A207:B207"/>
    <mergeCell ref="A208:B208"/>
    <mergeCell ref="A199:B199"/>
    <mergeCell ref="A200:B200"/>
    <mergeCell ref="A201:B201"/>
    <mergeCell ref="A202:B202"/>
    <mergeCell ref="A203:B203"/>
    <mergeCell ref="A194:B194"/>
    <mergeCell ref="A195:B195"/>
    <mergeCell ref="A196:B196"/>
    <mergeCell ref="A197:B197"/>
    <mergeCell ref="A198:B198"/>
    <mergeCell ref="A189:B189"/>
    <mergeCell ref="A190:B190"/>
    <mergeCell ref="A191:B191"/>
    <mergeCell ref="A192:B192"/>
    <mergeCell ref="A193:B193"/>
    <mergeCell ref="A184:B184"/>
    <mergeCell ref="A185:B185"/>
    <mergeCell ref="A186:B186"/>
    <mergeCell ref="A187:B187"/>
    <mergeCell ref="A188:B188"/>
    <mergeCell ref="A179:B179"/>
    <mergeCell ref="A180:B180"/>
    <mergeCell ref="A181:B181"/>
    <mergeCell ref="A182:B182"/>
    <mergeCell ref="A183:B183"/>
    <mergeCell ref="A174:B174"/>
    <mergeCell ref="A175:B175"/>
    <mergeCell ref="A176:B176"/>
    <mergeCell ref="A177:B177"/>
    <mergeCell ref="A178:B178"/>
    <mergeCell ref="A169:B169"/>
    <mergeCell ref="A170:B170"/>
    <mergeCell ref="A171:B171"/>
    <mergeCell ref="A172:B172"/>
    <mergeCell ref="A173:B173"/>
    <mergeCell ref="A164:B164"/>
    <mergeCell ref="A165:B165"/>
    <mergeCell ref="A166:B166"/>
    <mergeCell ref="A167:B167"/>
    <mergeCell ref="A168:B168"/>
    <mergeCell ref="A159:B159"/>
    <mergeCell ref="A160:B160"/>
    <mergeCell ref="A161:B161"/>
    <mergeCell ref="A162:B162"/>
    <mergeCell ref="A163:B163"/>
    <mergeCell ref="A154:B154"/>
    <mergeCell ref="A155:B155"/>
    <mergeCell ref="A156:B156"/>
    <mergeCell ref="A157:B157"/>
    <mergeCell ref="A158:B158"/>
    <mergeCell ref="A149:B149"/>
    <mergeCell ref="A150:B150"/>
    <mergeCell ref="A151:B151"/>
    <mergeCell ref="A152:B152"/>
    <mergeCell ref="A153:B153"/>
    <mergeCell ref="A144:B144"/>
    <mergeCell ref="A145:B145"/>
    <mergeCell ref="A146:B146"/>
    <mergeCell ref="A147:B147"/>
    <mergeCell ref="A148:B148"/>
    <mergeCell ref="A139:B139"/>
    <mergeCell ref="A140:B140"/>
    <mergeCell ref="A141:B141"/>
    <mergeCell ref="A142:B142"/>
    <mergeCell ref="A143:B143"/>
    <mergeCell ref="A134:B134"/>
    <mergeCell ref="A135:B135"/>
    <mergeCell ref="A136:B136"/>
    <mergeCell ref="A137:B137"/>
    <mergeCell ref="A138:B138"/>
    <mergeCell ref="A129:B129"/>
    <mergeCell ref="A130:B130"/>
    <mergeCell ref="A131:B131"/>
    <mergeCell ref="A132:B132"/>
    <mergeCell ref="A133:B133"/>
    <mergeCell ref="A124:B124"/>
    <mergeCell ref="A125:B125"/>
    <mergeCell ref="A126:B126"/>
    <mergeCell ref="A127:B127"/>
    <mergeCell ref="A128:B128"/>
    <mergeCell ref="A119:B119"/>
    <mergeCell ref="A120:B120"/>
    <mergeCell ref="A121:B121"/>
    <mergeCell ref="A122:B122"/>
    <mergeCell ref="A123:B123"/>
    <mergeCell ref="A114:B114"/>
    <mergeCell ref="A115:B115"/>
    <mergeCell ref="A116:B116"/>
    <mergeCell ref="A117:B117"/>
    <mergeCell ref="A118:B118"/>
    <mergeCell ref="A109:B109"/>
    <mergeCell ref="A110:B110"/>
    <mergeCell ref="A111:B111"/>
    <mergeCell ref="A112:B112"/>
    <mergeCell ref="A113:B113"/>
    <mergeCell ref="A104:B104"/>
    <mergeCell ref="A105:B105"/>
    <mergeCell ref="A106:B106"/>
    <mergeCell ref="A107:B107"/>
    <mergeCell ref="A108:B108"/>
    <mergeCell ref="A99:B99"/>
    <mergeCell ref="A100:B100"/>
    <mergeCell ref="A101:B101"/>
    <mergeCell ref="A102:B102"/>
    <mergeCell ref="A103:B103"/>
    <mergeCell ref="A94:B94"/>
    <mergeCell ref="A95:B95"/>
    <mergeCell ref="A96:B96"/>
    <mergeCell ref="A97:B97"/>
    <mergeCell ref="A98:B98"/>
    <mergeCell ref="A89:B89"/>
    <mergeCell ref="A90:B90"/>
    <mergeCell ref="A91:B91"/>
    <mergeCell ref="A92:B92"/>
    <mergeCell ref="A93:B93"/>
    <mergeCell ref="A84:B84"/>
    <mergeCell ref="A85:B85"/>
    <mergeCell ref="A86:B86"/>
    <mergeCell ref="A87:B87"/>
    <mergeCell ref="A88:B88"/>
    <mergeCell ref="A79:B79"/>
    <mergeCell ref="A80:B80"/>
    <mergeCell ref="A81:B81"/>
    <mergeCell ref="A82:B82"/>
    <mergeCell ref="A83:B83"/>
    <mergeCell ref="A74:B74"/>
    <mergeCell ref="A75:B75"/>
    <mergeCell ref="A76:B76"/>
    <mergeCell ref="A77:B77"/>
    <mergeCell ref="A78:B78"/>
    <mergeCell ref="A69:B69"/>
    <mergeCell ref="A70:B70"/>
    <mergeCell ref="A71:B71"/>
    <mergeCell ref="A72:B72"/>
    <mergeCell ref="A73:B73"/>
    <mergeCell ref="A64:B64"/>
    <mergeCell ref="A65:B65"/>
    <mergeCell ref="A66:B66"/>
    <mergeCell ref="A67:B67"/>
    <mergeCell ref="A68:B68"/>
    <mergeCell ref="A59:B59"/>
    <mergeCell ref="A60:B60"/>
    <mergeCell ref="A61:B61"/>
    <mergeCell ref="A62:B62"/>
    <mergeCell ref="A63:B63"/>
    <mergeCell ref="A54:B54"/>
    <mergeCell ref="A55:B55"/>
    <mergeCell ref="A56:B56"/>
    <mergeCell ref="A57:B57"/>
    <mergeCell ref="A58:B58"/>
    <mergeCell ref="A49:B49"/>
    <mergeCell ref="A50:B50"/>
    <mergeCell ref="A51:B51"/>
    <mergeCell ref="A52:B52"/>
    <mergeCell ref="A53:B53"/>
    <mergeCell ref="A44:B44"/>
    <mergeCell ref="A45:B45"/>
    <mergeCell ref="A46:B46"/>
    <mergeCell ref="A47:B47"/>
    <mergeCell ref="A48:B48"/>
    <mergeCell ref="A39:B39"/>
    <mergeCell ref="A40:B40"/>
    <mergeCell ref="A41:B41"/>
    <mergeCell ref="A42:B42"/>
    <mergeCell ref="A43:B43"/>
    <mergeCell ref="A34:B34"/>
    <mergeCell ref="A35:B35"/>
    <mergeCell ref="A36:B36"/>
    <mergeCell ref="A37:B37"/>
    <mergeCell ref="A38:B38"/>
    <mergeCell ref="A29:B29"/>
    <mergeCell ref="A30:B30"/>
    <mergeCell ref="A31:B31"/>
    <mergeCell ref="A32:B32"/>
    <mergeCell ref="A33:B33"/>
    <mergeCell ref="A24:B24"/>
    <mergeCell ref="A25:B25"/>
    <mergeCell ref="A26:B26"/>
    <mergeCell ref="A27:B27"/>
    <mergeCell ref="A28:B28"/>
    <mergeCell ref="A19:B19"/>
    <mergeCell ref="A20:B20"/>
    <mergeCell ref="A21:B21"/>
    <mergeCell ref="A22:B22"/>
    <mergeCell ref="A23:B23"/>
    <mergeCell ref="A14:B14"/>
    <mergeCell ref="A15:B15"/>
    <mergeCell ref="A16:B16"/>
    <mergeCell ref="A17:B17"/>
    <mergeCell ref="A18:B18"/>
    <mergeCell ref="A9:B9"/>
    <mergeCell ref="A10:B10"/>
    <mergeCell ref="A11:B11"/>
    <mergeCell ref="A12:B12"/>
    <mergeCell ref="A13:B13"/>
    <mergeCell ref="A4:B4"/>
    <mergeCell ref="A5:B5"/>
    <mergeCell ref="A6:B6"/>
    <mergeCell ref="A7:B7"/>
    <mergeCell ref="A8:B8"/>
    <mergeCell ref="C4:E4"/>
    <mergeCell ref="G4:I4"/>
    <mergeCell ref="G5:I5"/>
    <mergeCell ref="G219:I219"/>
    <mergeCell ref="G265:I265"/>
    <mergeCell ref="G380:I380"/>
    <mergeCell ref="G6:I6"/>
    <mergeCell ref="G59:I59"/>
    <mergeCell ref="G96:I96"/>
    <mergeCell ref="G162:I162"/>
    <mergeCell ref="G218:I218"/>
  </mergeCells>
  <pageMargins left="0.196850393700787" right="0.196850393700787" top="0.196850393700787" bottom="0.196850393700787" header="0.196850393700787" footer="0.196850393700787"/>
  <pageSetup paperSize="9" scale="2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zoomScale="80" zoomScaleNormal="80" workbookViewId="0">
      <pane xSplit="1" topLeftCell="B1" activePane="topRight" state="frozen"/>
      <selection pane="topRight" activeCell="AA8" sqref="AA8"/>
    </sheetView>
  </sheetViews>
  <sheetFormatPr defaultColWidth="8.7109375" defaultRowHeight="15" x14ac:dyDescent="0.25"/>
  <cols>
    <col min="1" max="1" width="18.42578125" style="118" customWidth="1"/>
    <col min="2" max="2" width="51.7109375" style="118" customWidth="1"/>
    <col min="3" max="3" width="8.140625" style="119" customWidth="1"/>
    <col min="4" max="4" width="8.140625" style="120" customWidth="1"/>
    <col min="5" max="5" width="8.140625" style="119" customWidth="1"/>
    <col min="6" max="6" width="8.140625" style="120" customWidth="1"/>
    <col min="7" max="7" width="8.140625" style="119" customWidth="1"/>
    <col min="8" max="8" width="8.140625" style="120" customWidth="1"/>
    <col min="9" max="9" width="8.140625" style="119" customWidth="1"/>
    <col min="10" max="10" width="8.140625" style="120" customWidth="1"/>
    <col min="11" max="11" width="8.140625" style="119" customWidth="1"/>
    <col min="12" max="12" width="8.140625" style="120" customWidth="1"/>
    <col min="13" max="13" width="8.140625" style="119" customWidth="1"/>
    <col min="14" max="14" width="8.140625" style="120" customWidth="1"/>
    <col min="15" max="15" width="8.140625" style="119" customWidth="1"/>
    <col min="16" max="16" width="8.140625" style="120" customWidth="1"/>
    <col min="17" max="17" width="8.140625" style="119" customWidth="1"/>
    <col min="18" max="18" width="8.140625" style="120" customWidth="1"/>
    <col min="19" max="19" width="8.140625" style="119" customWidth="1"/>
    <col min="20" max="20" width="8.140625" style="120" customWidth="1"/>
    <col min="21" max="21" width="8.140625" style="119" customWidth="1"/>
    <col min="22" max="22" width="8.140625" style="120" customWidth="1"/>
    <col min="23" max="16384" width="8.7109375" style="101"/>
  </cols>
  <sheetData>
    <row r="1" spans="1:22" ht="20.100000000000001" customHeight="1" x14ac:dyDescent="0.25">
      <c r="A1" s="98" t="s">
        <v>195</v>
      </c>
      <c r="B1" s="99" t="str">
        <f>IF('Результаты МУМ'!B1&lt;&gt;"",'Результаты МУМ'!B1,"")</f>
        <v>70</v>
      </c>
      <c r="C1" s="98"/>
      <c r="D1" s="100"/>
      <c r="E1" s="98"/>
      <c r="F1" s="100"/>
      <c r="G1" s="98"/>
      <c r="H1" s="100"/>
      <c r="I1" s="98"/>
      <c r="J1" s="100"/>
      <c r="K1" s="98"/>
      <c r="L1" s="100"/>
      <c r="M1" s="98"/>
      <c r="N1" s="100"/>
      <c r="O1" s="98"/>
      <c r="P1" s="100"/>
      <c r="Q1" s="98"/>
      <c r="R1" s="100"/>
      <c r="S1" s="98"/>
      <c r="T1" s="100"/>
      <c r="U1" s="98"/>
      <c r="V1" s="100"/>
    </row>
    <row r="2" spans="1:22" ht="20.100000000000001" customHeight="1" x14ac:dyDescent="0.25">
      <c r="A2" s="98" t="s">
        <v>196</v>
      </c>
      <c r="B2" s="99" t="str">
        <f>IF('Результаты МУМ'!B2&lt;&gt;"",'Результаты МУМ'!B2,"")</f>
        <v>Томская область</v>
      </c>
      <c r="C2" s="98"/>
      <c r="D2" s="100"/>
      <c r="E2" s="98"/>
      <c r="F2" s="100"/>
      <c r="G2" s="98"/>
      <c r="H2" s="100"/>
      <c r="I2" s="98"/>
      <c r="J2" s="100"/>
      <c r="K2" s="98"/>
      <c r="L2" s="100"/>
      <c r="M2" s="98"/>
      <c r="N2" s="100"/>
      <c r="O2" s="98"/>
      <c r="P2" s="100"/>
      <c r="Q2" s="98"/>
      <c r="R2" s="100"/>
      <c r="S2" s="98"/>
      <c r="T2" s="100"/>
      <c r="U2" s="98"/>
      <c r="V2" s="100"/>
    </row>
    <row r="3" spans="1:22" ht="20.100000000000001" customHeight="1" thickBot="1" x14ac:dyDescent="0.3">
      <c r="A3" s="98" t="s">
        <v>197</v>
      </c>
      <c r="B3" s="99" t="str">
        <f>IF('Результаты МУМ'!B3&lt;&gt;"",'Результаты МУМ'!B3,"")</f>
        <v>Томский район</v>
      </c>
      <c r="C3" s="98"/>
      <c r="D3" s="100"/>
      <c r="E3" s="98"/>
      <c r="F3" s="100"/>
      <c r="G3" s="98"/>
      <c r="H3" s="100"/>
      <c r="I3" s="98"/>
      <c r="J3" s="100"/>
      <c r="K3" s="98"/>
      <c r="L3" s="100"/>
      <c r="M3" s="98"/>
      <c r="N3" s="100"/>
      <c r="O3" s="98"/>
      <c r="P3" s="100"/>
      <c r="Q3" s="98"/>
      <c r="R3" s="100"/>
      <c r="S3" s="98"/>
      <c r="T3" s="100"/>
      <c r="U3" s="98"/>
      <c r="V3" s="100"/>
    </row>
    <row r="4" spans="1:22" ht="59.1" customHeight="1" x14ac:dyDescent="0.25">
      <c r="A4" s="182" t="s">
        <v>207</v>
      </c>
      <c r="B4" s="183"/>
      <c r="C4" s="179" t="s">
        <v>5</v>
      </c>
      <c r="D4" s="180"/>
      <c r="E4" s="179" t="s">
        <v>16</v>
      </c>
      <c r="F4" s="180"/>
      <c r="G4" s="179" t="s">
        <v>31</v>
      </c>
      <c r="H4" s="180"/>
      <c r="I4" s="179" t="s">
        <v>33</v>
      </c>
      <c r="J4" s="180"/>
      <c r="K4" s="179" t="s">
        <v>34</v>
      </c>
      <c r="L4" s="180"/>
      <c r="M4" s="179" t="s">
        <v>35</v>
      </c>
      <c r="N4" s="180"/>
      <c r="O4" s="179" t="s">
        <v>102</v>
      </c>
      <c r="P4" s="180"/>
      <c r="Q4" s="179" t="s">
        <v>103</v>
      </c>
      <c r="R4" s="180"/>
      <c r="S4" s="179" t="s">
        <v>1</v>
      </c>
      <c r="T4" s="180"/>
      <c r="U4" s="181" t="s">
        <v>208</v>
      </c>
      <c r="V4" s="180"/>
    </row>
    <row r="5" spans="1:22" ht="30" customHeight="1" thickBot="1" x14ac:dyDescent="0.3">
      <c r="A5" s="184"/>
      <c r="B5" s="185"/>
      <c r="C5" s="102" t="s">
        <v>209</v>
      </c>
      <c r="D5" s="103" t="s">
        <v>210</v>
      </c>
      <c r="E5" s="102" t="s">
        <v>209</v>
      </c>
      <c r="F5" s="103" t="s">
        <v>210</v>
      </c>
      <c r="G5" s="102" t="s">
        <v>209</v>
      </c>
      <c r="H5" s="103" t="s">
        <v>210</v>
      </c>
      <c r="I5" s="102" t="s">
        <v>209</v>
      </c>
      <c r="J5" s="103" t="s">
        <v>210</v>
      </c>
      <c r="K5" s="102" t="s">
        <v>209</v>
      </c>
      <c r="L5" s="103" t="s">
        <v>210</v>
      </c>
      <c r="M5" s="102" t="s">
        <v>209</v>
      </c>
      <c r="N5" s="103" t="s">
        <v>210</v>
      </c>
      <c r="O5" s="102" t="s">
        <v>209</v>
      </c>
      <c r="P5" s="103" t="s">
        <v>210</v>
      </c>
      <c r="Q5" s="102" t="s">
        <v>209</v>
      </c>
      <c r="R5" s="103" t="s">
        <v>210</v>
      </c>
      <c r="S5" s="102" t="s">
        <v>209</v>
      </c>
      <c r="T5" s="103" t="s">
        <v>210</v>
      </c>
      <c r="U5" s="104" t="s">
        <v>209</v>
      </c>
      <c r="V5" s="103" t="s">
        <v>210</v>
      </c>
    </row>
    <row r="6" spans="1:22" ht="47.1" customHeight="1" thickBot="1" x14ac:dyDescent="0.3">
      <c r="A6" s="177" t="s">
        <v>2</v>
      </c>
      <c r="B6" s="178"/>
      <c r="C6" s="105">
        <f>SUM(C7:C10)</f>
        <v>31</v>
      </c>
      <c r="D6" s="106">
        <f>C6/C39</f>
        <v>0.38271604938271597</v>
      </c>
      <c r="E6" s="105">
        <f>SUM(E7:E10)</f>
        <v>19</v>
      </c>
      <c r="F6" s="106">
        <f>E6/E39</f>
        <v>0.31666666666666698</v>
      </c>
      <c r="G6" s="105">
        <f>SUM(G7:G10)</f>
        <v>6</v>
      </c>
      <c r="H6" s="106">
        <f>G6/G39</f>
        <v>0.5</v>
      </c>
      <c r="I6" s="105">
        <f>SUM(I7:I10)</f>
        <v>35</v>
      </c>
      <c r="J6" s="106">
        <f>I6/I39</f>
        <v>0.38888888888888901</v>
      </c>
      <c r="K6" s="105">
        <f>SUM(K7:K10)</f>
        <v>13</v>
      </c>
      <c r="L6" s="106">
        <f>K6/K39</f>
        <v>0.14444444444444399</v>
      </c>
      <c r="M6" s="105">
        <f>SUM(M7:M10)</f>
        <v>2</v>
      </c>
      <c r="N6" s="106">
        <f>M6/M39</f>
        <v>5.5555555555555601E-2</v>
      </c>
      <c r="O6" s="105">
        <f>SUM(O7:O10)</f>
        <v>66</v>
      </c>
      <c r="P6" s="106">
        <f>O6/O39</f>
        <v>0.75862068965517204</v>
      </c>
      <c r="Q6" s="105">
        <f>SUM(Q7:Q10)</f>
        <v>7</v>
      </c>
      <c r="R6" s="106">
        <f>Q6/Q39</f>
        <v>0.58333333333333304</v>
      </c>
      <c r="S6" s="105">
        <f>SUM(S7:S10)</f>
        <v>3</v>
      </c>
      <c r="T6" s="106">
        <f>S6/S39</f>
        <v>0.25</v>
      </c>
      <c r="U6" s="105">
        <f>SUM(U7:U10)</f>
        <v>182</v>
      </c>
      <c r="V6" s="106">
        <f>U6/U39</f>
        <v>0.37916666666666698</v>
      </c>
    </row>
    <row r="7" spans="1:22" ht="47.1" customHeight="1" x14ac:dyDescent="0.25">
      <c r="A7" s="173" t="s">
        <v>3</v>
      </c>
      <c r="B7" s="174"/>
      <c r="C7" s="107">
        <f>'Результаты МУМ'!J7</f>
        <v>0</v>
      </c>
      <c r="D7" s="108">
        <f>'Результаты МУМ'!J7/'Результаты МУМ'!F7</f>
        <v>0</v>
      </c>
      <c r="E7" s="107">
        <f>'Результаты МУМ'!J15</f>
        <v>0</v>
      </c>
      <c r="F7" s="108">
        <f>'Результаты МУМ'!J15/'Результаты МУМ'!F15</f>
        <v>0</v>
      </c>
      <c r="G7" s="107">
        <f>'Результаты МУМ'!J24</f>
        <v>3</v>
      </c>
      <c r="H7" s="108">
        <f>'Результаты МУМ'!J24/'Результаты МУМ'!F24</f>
        <v>1</v>
      </c>
      <c r="I7" s="107">
        <f>'Результаты МУМ'!J26</f>
        <v>27</v>
      </c>
      <c r="J7" s="108">
        <f>'Результаты МУМ'!J26/'Результаты МУМ'!F26</f>
        <v>0.9</v>
      </c>
      <c r="K7" s="107">
        <f>'Результаты МУМ'!J35</f>
        <v>2</v>
      </c>
      <c r="L7" s="108">
        <f>'Результаты МУМ'!J35/'Результаты МУМ'!F35</f>
        <v>6.6666666666666693E-2</v>
      </c>
      <c r="M7" s="107">
        <f>'Результаты МУМ'!J44</f>
        <v>0</v>
      </c>
      <c r="N7" s="108">
        <f>'Результаты МУМ'!J44/'Результаты МУМ'!F44</f>
        <v>0</v>
      </c>
      <c r="O7" s="107">
        <f>'Результаты МУМ'!J48</f>
        <v>15</v>
      </c>
      <c r="P7" s="108">
        <f>'Результаты МУМ'!J48/'Результаты МУМ'!F48</f>
        <v>0.625</v>
      </c>
      <c r="Q7" s="107">
        <f>'Результаты МУМ'!J55</f>
        <v>3</v>
      </c>
      <c r="R7" s="108">
        <f>'Результаты МУМ'!J55/'Результаты МУМ'!F55</f>
        <v>1</v>
      </c>
      <c r="S7" s="107">
        <f>'Результаты МУМ'!J57</f>
        <v>3</v>
      </c>
      <c r="T7" s="108">
        <f>'Результаты МУМ'!J57/'Результаты МУМ'!F57</f>
        <v>1</v>
      </c>
      <c r="U7" s="109">
        <f>'Результаты МУМ'!J6</f>
        <v>53</v>
      </c>
      <c r="V7" s="108">
        <f>'Результаты МУМ'!J6/'Результаты МУМ'!F6</f>
        <v>0.355704697986577</v>
      </c>
    </row>
    <row r="8" spans="1:22" ht="47.1" customHeight="1" x14ac:dyDescent="0.25">
      <c r="A8" s="169" t="s">
        <v>12</v>
      </c>
      <c r="B8" s="170"/>
      <c r="C8" s="110">
        <f>'Результаты МУМ'!J60</f>
        <v>3</v>
      </c>
      <c r="D8" s="111">
        <f>'Результаты МУМ'!J60/'Результаты МУМ'!F60</f>
        <v>0.25</v>
      </c>
      <c r="E8" s="110">
        <f>'Результаты МУМ'!J66</f>
        <v>0</v>
      </c>
      <c r="F8" s="111">
        <f>'Результаты МУМ'!J66/'Результаты МУМ'!F66</f>
        <v>0</v>
      </c>
      <c r="G8" s="110">
        <f>'Результаты МУМ'!J71</f>
        <v>0</v>
      </c>
      <c r="H8" s="111">
        <f>'Результаты МУМ'!J71/'Результаты МУМ'!F71</f>
        <v>0</v>
      </c>
      <c r="I8" s="110">
        <f>'Результаты МУМ'!J73</f>
        <v>0</v>
      </c>
      <c r="J8" s="111">
        <f>'Результаты МУМ'!J73/'Результаты МУМ'!F73</f>
        <v>0</v>
      </c>
      <c r="K8" s="110">
        <f>'Результаты МУМ'!J78</f>
        <v>0</v>
      </c>
      <c r="L8" s="111">
        <f>'Результаты МУМ'!J78/'Результаты МУМ'!F78</f>
        <v>0</v>
      </c>
      <c r="M8" s="110">
        <f>'Результаты МУМ'!J83</f>
        <v>0</v>
      </c>
      <c r="N8" s="111">
        <f>'Результаты МУМ'!J83/'Результаты МУМ'!F83</f>
        <v>0</v>
      </c>
      <c r="O8" s="110">
        <f>'Результаты МУМ'!J87</f>
        <v>12</v>
      </c>
      <c r="P8" s="111">
        <f>'Результаты МУМ'!J87/'Результаты МУМ'!F87</f>
        <v>1</v>
      </c>
      <c r="Q8" s="110">
        <f>'Результаты МУМ'!J92</f>
        <v>0</v>
      </c>
      <c r="R8" s="111">
        <f>'Результаты МУМ'!J92/'Результаты МУМ'!F92</f>
        <v>0</v>
      </c>
      <c r="S8" s="110">
        <f>'Результаты МУМ'!J94</f>
        <v>0</v>
      </c>
      <c r="T8" s="111">
        <f>'Результаты МУМ'!J94/'Результаты МУМ'!F94</f>
        <v>0</v>
      </c>
      <c r="U8" s="112">
        <f>'Результаты МУМ'!J59</f>
        <v>15</v>
      </c>
      <c r="V8" s="111">
        <f>'Результаты МУМ'!J59/'Результаты МУМ'!F59</f>
        <v>0.22727272727272699</v>
      </c>
    </row>
    <row r="9" spans="1:22" ht="47.1" customHeight="1" x14ac:dyDescent="0.25">
      <c r="A9" s="169" t="s">
        <v>9</v>
      </c>
      <c r="B9" s="170"/>
      <c r="C9" s="110">
        <f>'Результаты МУМ'!J97</f>
        <v>10</v>
      </c>
      <c r="D9" s="111">
        <f>'Результаты МУМ'!J97/'Результаты МУМ'!F97</f>
        <v>0.476190476190476</v>
      </c>
      <c r="E9" s="110">
        <f>'Результаты МУМ'!J106</f>
        <v>10</v>
      </c>
      <c r="F9" s="111">
        <f>'Результаты МУМ'!J106/'Результаты МУМ'!F106</f>
        <v>0.55555555555555602</v>
      </c>
      <c r="G9" s="110">
        <f>'Результаты МУМ'!J117</f>
        <v>1</v>
      </c>
      <c r="H9" s="111">
        <f>'Результаты МУМ'!J117/'Результаты МУМ'!F117</f>
        <v>0.33333333333333298</v>
      </c>
      <c r="I9" s="110">
        <f>'Результаты МУМ'!J119</f>
        <v>3</v>
      </c>
      <c r="J9" s="111">
        <f>'Результаты МУМ'!J119/'Результаты МУМ'!F119</f>
        <v>0.11111111111111099</v>
      </c>
      <c r="K9" s="110">
        <f>'Результаты МУМ'!J130</f>
        <v>2</v>
      </c>
      <c r="L9" s="111">
        <f>'Результаты МУМ'!J130/'Результаты МУМ'!F130</f>
        <v>7.4074074074074098E-2</v>
      </c>
      <c r="M9" s="110">
        <f>'Результаты МУМ'!J141</f>
        <v>0</v>
      </c>
      <c r="N9" s="111">
        <f>'Результаты МУМ'!J141/'Результаты МУМ'!F141</f>
        <v>0</v>
      </c>
      <c r="O9" s="110">
        <f>'Результаты МУМ'!J145</f>
        <v>27</v>
      </c>
      <c r="P9" s="111">
        <f>'Результаты МУМ'!J145/'Результаты МУМ'!F145</f>
        <v>0.75</v>
      </c>
      <c r="Q9" s="110">
        <f>'Результаты МУМ'!J158</f>
        <v>3</v>
      </c>
      <c r="R9" s="111">
        <f>'Результаты МУМ'!J158/'Результаты МУМ'!F158</f>
        <v>1</v>
      </c>
      <c r="S9" s="110">
        <f>'Результаты МУМ'!J160</f>
        <v>0</v>
      </c>
      <c r="T9" s="111">
        <f>'Результаты МУМ'!J160/'Результаты МУМ'!F160</f>
        <v>0</v>
      </c>
      <c r="U9" s="112">
        <f>'Результаты МУМ'!J96</f>
        <v>56</v>
      </c>
      <c r="V9" s="111">
        <f>'Результаты МУМ'!J96/'Результаты МУМ'!F96</f>
        <v>0.38095238095238099</v>
      </c>
    </row>
    <row r="10" spans="1:22" ht="47.1" customHeight="1" thickBot="1" x14ac:dyDescent="0.3">
      <c r="A10" s="175" t="s">
        <v>46</v>
      </c>
      <c r="B10" s="176"/>
      <c r="C10" s="113">
        <f>'Результаты МУМ'!J163</f>
        <v>18</v>
      </c>
      <c r="D10" s="114">
        <f>'Результаты МУМ'!J163/'Результаты МУМ'!F163</f>
        <v>0.85714285714285698</v>
      </c>
      <c r="E10" s="113">
        <f>'Результаты МУМ'!J172</f>
        <v>9</v>
      </c>
      <c r="F10" s="114">
        <f>'Результаты МУМ'!J172/'Результаты МУМ'!F172</f>
        <v>0.5625</v>
      </c>
      <c r="G10" s="113">
        <f>'Результаты МУМ'!J182</f>
        <v>2</v>
      </c>
      <c r="H10" s="114">
        <f>'Результаты МУМ'!J182/'Результаты МУМ'!F182</f>
        <v>0.66666666666666696</v>
      </c>
      <c r="I10" s="113">
        <f>'Результаты МУМ'!J184</f>
        <v>5</v>
      </c>
      <c r="J10" s="114">
        <f>'Результаты МУМ'!J184/'Результаты МУМ'!F184</f>
        <v>0.20833333333333301</v>
      </c>
      <c r="K10" s="113">
        <f>'Результаты МУМ'!J194</f>
        <v>9</v>
      </c>
      <c r="L10" s="114">
        <f>'Результаты МУМ'!J194/'Результаты МУМ'!F194</f>
        <v>0.375</v>
      </c>
      <c r="M10" s="113">
        <f>'Результаты МУМ'!J204</f>
        <v>2</v>
      </c>
      <c r="N10" s="114">
        <f>'Результаты МУМ'!J204/'Результаты МУМ'!F204</f>
        <v>0.22222222222222199</v>
      </c>
      <c r="O10" s="113">
        <f>'Результаты МУМ'!J208</f>
        <v>12</v>
      </c>
      <c r="P10" s="114">
        <f>'Результаты МУМ'!J208/'Результаты МУМ'!F208</f>
        <v>0.8</v>
      </c>
      <c r="Q10" s="113">
        <f>'Результаты МУМ'!J214</f>
        <v>1</v>
      </c>
      <c r="R10" s="114">
        <f>'Результаты МУМ'!J214/'Результаты МУМ'!F214</f>
        <v>0.33333333333333298</v>
      </c>
      <c r="S10" s="113">
        <f>'Результаты МУМ'!J216</f>
        <v>0</v>
      </c>
      <c r="T10" s="114">
        <f>'Результаты МУМ'!J216/'Результаты МУМ'!F216</f>
        <v>0</v>
      </c>
      <c r="U10" s="115">
        <f>'Результаты МУМ'!J162</f>
        <v>58</v>
      </c>
      <c r="V10" s="114">
        <f>'Результаты МУМ'!J162/'Результаты МУМ'!F162</f>
        <v>0.49152542372881403</v>
      </c>
    </row>
    <row r="11" spans="1:22" ht="47.1" customHeight="1" thickBot="1" x14ac:dyDescent="0.3">
      <c r="A11" s="177" t="s">
        <v>58</v>
      </c>
      <c r="B11" s="178"/>
      <c r="C11" s="105">
        <f>SUM(C12:C15)</f>
        <v>38</v>
      </c>
      <c r="D11" s="106">
        <f>C11/C40</f>
        <v>0.43678160919540199</v>
      </c>
      <c r="E11" s="105">
        <f>SUM(E12:E15)</f>
        <v>25</v>
      </c>
      <c r="F11" s="106">
        <f>E11/E40</f>
        <v>0.56818181818181801</v>
      </c>
      <c r="G11" s="105">
        <f>SUM(G12:G15)</f>
        <v>9</v>
      </c>
      <c r="H11" s="106">
        <f>G11/G40</f>
        <v>0.75</v>
      </c>
      <c r="I11" s="105">
        <f>SUM(I12:I15)</f>
        <v>20</v>
      </c>
      <c r="J11" s="106">
        <f>I11/I40</f>
        <v>0.30303030303030298</v>
      </c>
      <c r="K11" s="105">
        <f>SUM(K12:K15)</f>
        <v>12</v>
      </c>
      <c r="L11" s="106">
        <f>K11/K40</f>
        <v>0.18181818181818199</v>
      </c>
      <c r="M11" s="105">
        <f>SUM(M12:M15)</f>
        <v>3</v>
      </c>
      <c r="N11" s="106">
        <f>M11/M40</f>
        <v>8.3333333333333301E-2</v>
      </c>
      <c r="O11" s="105">
        <f>SUM(O12:O15)</f>
        <v>69</v>
      </c>
      <c r="P11" s="106">
        <f>O11/O40</f>
        <v>0.79310344827586199</v>
      </c>
      <c r="Q11" s="105">
        <f>SUM(Q12:Q15)</f>
        <v>3</v>
      </c>
      <c r="R11" s="106">
        <f>Q11/Q40</f>
        <v>0.25</v>
      </c>
      <c r="S11" s="105">
        <f>SUM(S12:S15)</f>
        <v>2</v>
      </c>
      <c r="T11" s="106">
        <f>S11/S40</f>
        <v>0.16666666666666699</v>
      </c>
      <c r="U11" s="105">
        <f>SUM(U12:U15)</f>
        <v>181</v>
      </c>
      <c r="V11" s="106">
        <f>U11/U40</f>
        <v>0.428909952606635</v>
      </c>
    </row>
    <row r="12" spans="1:22" ht="47.1" customHeight="1" x14ac:dyDescent="0.25">
      <c r="A12" s="173" t="s">
        <v>213</v>
      </c>
      <c r="B12" s="174"/>
      <c r="C12" s="107">
        <f>'Результаты МУМ'!J220</f>
        <v>2</v>
      </c>
      <c r="D12" s="108">
        <f>'Результаты МУМ'!J220/'Результаты МУМ'!F220</f>
        <v>0.133333333333333</v>
      </c>
      <c r="E12" s="107">
        <f>'Результаты МУМ'!J227</f>
        <v>3</v>
      </c>
      <c r="F12" s="108">
        <f>'Результаты МУМ'!J227/'Результаты МУМ'!F227</f>
        <v>0.3</v>
      </c>
      <c r="G12" s="107">
        <f>'Результаты МУМ'!J234</f>
        <v>3</v>
      </c>
      <c r="H12" s="108">
        <f>'Результаты МУМ'!J234/'Результаты МУМ'!F234</f>
        <v>1</v>
      </c>
      <c r="I12" s="107">
        <f>'Результаты МУМ'!J236</f>
        <v>0</v>
      </c>
      <c r="J12" s="108">
        <f>'Результаты МУМ'!J236/'Результаты МУМ'!F236</f>
        <v>0</v>
      </c>
      <c r="K12" s="107">
        <f>'Результаты МУМ'!J243</f>
        <v>0</v>
      </c>
      <c r="L12" s="108">
        <f>'Результаты МУМ'!J243/'Результаты МУМ'!F243</f>
        <v>0</v>
      </c>
      <c r="M12" s="107">
        <f>'Результаты МУМ'!J250</f>
        <v>0</v>
      </c>
      <c r="N12" s="108">
        <f>'Результаты МУМ'!J250/'Результаты МУМ'!F250</f>
        <v>0</v>
      </c>
      <c r="O12" s="107">
        <f>'Результаты МУМ'!J254</f>
        <v>12</v>
      </c>
      <c r="P12" s="108">
        <f>'Результаты МУМ'!J254/'Результаты МУМ'!F254</f>
        <v>0.66666666666666696</v>
      </c>
      <c r="Q12" s="107">
        <f>'Результаты МУМ'!J261</f>
        <v>3</v>
      </c>
      <c r="R12" s="108">
        <f>'Результаты МУМ'!J261/'Результаты МУМ'!F261</f>
        <v>1</v>
      </c>
      <c r="S12" s="107">
        <f>'Результаты МУМ'!J263</f>
        <v>0</v>
      </c>
      <c r="T12" s="108">
        <f>'Результаты МУМ'!J263/'Результаты МУМ'!F263</f>
        <v>0</v>
      </c>
      <c r="U12" s="109">
        <f>'Результаты МУМ'!J219</f>
        <v>23</v>
      </c>
      <c r="V12" s="108">
        <f>'Результаты МУМ'!J219/'Результаты МУМ'!F219</f>
        <v>0.25274725274725302</v>
      </c>
    </row>
    <row r="13" spans="1:22" ht="47.1" customHeight="1" x14ac:dyDescent="0.25">
      <c r="A13" s="169" t="s">
        <v>68</v>
      </c>
      <c r="B13" s="170"/>
      <c r="C13" s="110">
        <f>'Результаты МУМ'!J266</f>
        <v>18</v>
      </c>
      <c r="D13" s="111">
        <f>'Результаты МУМ'!J266/'Результаты МУМ'!F266</f>
        <v>0.85714285714285698</v>
      </c>
      <c r="E13" s="110">
        <f>'Результаты МУМ'!J275</f>
        <v>8</v>
      </c>
      <c r="F13" s="111">
        <f>'Результаты МУМ'!J275/'Результаты МУМ'!F275</f>
        <v>0.8</v>
      </c>
      <c r="G13" s="110">
        <f>'Результаты МУМ'!J282</f>
        <v>2</v>
      </c>
      <c r="H13" s="111">
        <f>'Результаты МУМ'!J282/'Результаты МУМ'!F282</f>
        <v>0.66666666666666696</v>
      </c>
      <c r="I13" s="110">
        <f>'Результаты МУМ'!J284</f>
        <v>3</v>
      </c>
      <c r="J13" s="111">
        <f>'Результаты МУМ'!J284/'Результаты МУМ'!F284</f>
        <v>0.2</v>
      </c>
      <c r="K13" s="110">
        <f>'Результаты МУМ'!J291</f>
        <v>0</v>
      </c>
      <c r="L13" s="111">
        <f>'Результаты МУМ'!J291/'Результаты МУМ'!F291</f>
        <v>0</v>
      </c>
      <c r="M13" s="110">
        <f>'Результаты МУМ'!J298</f>
        <v>3</v>
      </c>
      <c r="N13" s="111">
        <f>'Результаты МУМ'!J298/'Результаты МУМ'!F298</f>
        <v>0.33333333333333298</v>
      </c>
      <c r="O13" s="110">
        <f>'Результаты МУМ'!J302</f>
        <v>21</v>
      </c>
      <c r="P13" s="111">
        <f>'Результаты МУМ'!J302/'Результаты МУМ'!F302</f>
        <v>1</v>
      </c>
      <c r="Q13" s="110">
        <f>'Результаты МУМ'!J310</f>
        <v>0</v>
      </c>
      <c r="R13" s="111">
        <f>'Результаты МУМ'!J310/'Результаты МУМ'!F310</f>
        <v>0</v>
      </c>
      <c r="S13" s="110">
        <f>'Результаты МУМ'!J312</f>
        <v>0</v>
      </c>
      <c r="T13" s="111">
        <f>'Результаты МУМ'!J312/'Результаты МУМ'!F312</f>
        <v>0</v>
      </c>
      <c r="U13" s="112">
        <f>'Результаты МУМ'!J265</f>
        <v>55</v>
      </c>
      <c r="V13" s="111">
        <f>'Результаты МУМ'!J265/'Результаты МУМ'!F265</f>
        <v>0.55000000000000004</v>
      </c>
    </row>
    <row r="14" spans="1:22" ht="47.1" customHeight="1" x14ac:dyDescent="0.25">
      <c r="A14" s="169" t="s">
        <v>120</v>
      </c>
      <c r="B14" s="170"/>
      <c r="C14" s="110">
        <f>'Результаты МУМ'!J315</f>
        <v>18</v>
      </c>
      <c r="D14" s="111">
        <f>'Результаты МУМ'!J315/'Результаты МУМ'!F315</f>
        <v>0.54545454545454497</v>
      </c>
      <c r="E14" s="110">
        <f>'Результаты МУМ'!J328</f>
        <v>8</v>
      </c>
      <c r="F14" s="111">
        <f>'Результаты МУМ'!J328/'Результаты МУМ'!F328</f>
        <v>0.5</v>
      </c>
      <c r="G14" s="110">
        <f>'Результаты МУМ'!J338</f>
        <v>1</v>
      </c>
      <c r="H14" s="111">
        <f>'Результаты МУМ'!J338/'Результаты МУМ'!F338</f>
        <v>0.33333333333333298</v>
      </c>
      <c r="I14" s="110">
        <f>'Результаты МУМ'!J340</f>
        <v>5</v>
      </c>
      <c r="J14" s="111">
        <f>'Результаты МУМ'!J340/'Результаты МУМ'!F340</f>
        <v>0.20833333333333301</v>
      </c>
      <c r="K14" s="110">
        <f>'Результаты МУМ'!J350</f>
        <v>3</v>
      </c>
      <c r="L14" s="111">
        <f>'Результаты МУМ'!J350/'Результаты МУМ'!F350</f>
        <v>0.125</v>
      </c>
      <c r="M14" s="110">
        <f>'Результаты МУМ'!J360</f>
        <v>0</v>
      </c>
      <c r="N14" s="111">
        <f>'Результаты МУМ'!J360/'Результаты МУМ'!F360</f>
        <v>0</v>
      </c>
      <c r="O14" s="110">
        <f>'Результаты МУМ'!J364</f>
        <v>21</v>
      </c>
      <c r="P14" s="111">
        <f>'Результаты МУМ'!J364/'Результаты МУМ'!F364</f>
        <v>0.63636363636363602</v>
      </c>
      <c r="Q14" s="110">
        <f>'Результаты МУМ'!J376</f>
        <v>0</v>
      </c>
      <c r="R14" s="111">
        <f>'Результаты МУМ'!J376/'Результаты МУМ'!F376</f>
        <v>0</v>
      </c>
      <c r="S14" s="110">
        <f>'Результаты МУМ'!J378</f>
        <v>2</v>
      </c>
      <c r="T14" s="111">
        <f>'Результаты МУМ'!J378/'Результаты МУМ'!F378</f>
        <v>0.66666666666666696</v>
      </c>
      <c r="U14" s="112">
        <f>'Результаты МУМ'!J314</f>
        <v>58</v>
      </c>
      <c r="V14" s="111">
        <f>'Результаты МУМ'!J314/'Результаты МУМ'!F314</f>
        <v>0.391891891891892</v>
      </c>
    </row>
    <row r="15" spans="1:22" ht="47.1" customHeight="1" thickBot="1" x14ac:dyDescent="0.3">
      <c r="A15" s="169" t="s">
        <v>87</v>
      </c>
      <c r="B15" s="170"/>
      <c r="C15" s="113">
        <f>'Результаты МУМ'!J381</f>
        <v>0</v>
      </c>
      <c r="D15" s="114">
        <f>'Результаты МУМ'!J381/'Результаты МУМ'!F381</f>
        <v>0</v>
      </c>
      <c r="E15" s="113">
        <f>'Результаты МУМ'!J389</f>
        <v>6</v>
      </c>
      <c r="F15" s="114">
        <f>'Результаты МУМ'!J389/'Результаты МУМ'!F389</f>
        <v>0.75</v>
      </c>
      <c r="G15" s="113">
        <f>'Результаты МУМ'!J395</f>
        <v>3</v>
      </c>
      <c r="H15" s="114">
        <f>'Результаты МУМ'!J395/'Результаты МУМ'!F395</f>
        <v>1</v>
      </c>
      <c r="I15" s="113">
        <f>'Результаты МУМ'!J397</f>
        <v>12</v>
      </c>
      <c r="J15" s="114">
        <f>'Результаты МУМ'!J397/'Результаты МУМ'!F397</f>
        <v>1</v>
      </c>
      <c r="K15" s="113">
        <f>'Результаты МУМ'!J403</f>
        <v>9</v>
      </c>
      <c r="L15" s="114">
        <f>'Результаты МУМ'!J403/'Результаты МУМ'!F403</f>
        <v>0.75</v>
      </c>
      <c r="M15" s="113">
        <f>'Результаты МУМ'!J409</f>
        <v>0</v>
      </c>
      <c r="N15" s="114">
        <f>'Результаты МУМ'!J409/'Результаты МУМ'!F409</f>
        <v>0</v>
      </c>
      <c r="O15" s="113">
        <f>'Результаты МУМ'!J413</f>
        <v>15</v>
      </c>
      <c r="P15" s="114">
        <f>'Результаты МУМ'!J413/'Результаты МУМ'!F413</f>
        <v>1</v>
      </c>
      <c r="Q15" s="113">
        <f>'Результаты МУМ'!J419</f>
        <v>0</v>
      </c>
      <c r="R15" s="114">
        <f>'Результаты МУМ'!J419/'Результаты МУМ'!F419</f>
        <v>0</v>
      </c>
      <c r="S15" s="113">
        <f>'Результаты МУМ'!J421</f>
        <v>0</v>
      </c>
      <c r="T15" s="114">
        <f>'Результаты МУМ'!J421/'Результаты МУМ'!F421</f>
        <v>0</v>
      </c>
      <c r="U15" s="115">
        <f>'Результаты МУМ'!J380</f>
        <v>45</v>
      </c>
      <c r="V15" s="114">
        <f>'Результаты МУМ'!J380/'Результаты МУМ'!F380</f>
        <v>0.54216867469879504</v>
      </c>
    </row>
    <row r="16" spans="1:22" ht="39" customHeight="1" thickBot="1" x14ac:dyDescent="0.3">
      <c r="A16" s="171" t="s">
        <v>211</v>
      </c>
      <c r="B16" s="172"/>
      <c r="C16" s="116">
        <f>C6+C11</f>
        <v>69</v>
      </c>
      <c r="D16" s="117">
        <f>C16/C41</f>
        <v>0.41071428571428598</v>
      </c>
      <c r="E16" s="116">
        <f>E6+E11</f>
        <v>44</v>
      </c>
      <c r="F16" s="117">
        <f>E16/E41</f>
        <v>0.42307692307692302</v>
      </c>
      <c r="G16" s="116">
        <f>G6+G11</f>
        <v>15</v>
      </c>
      <c r="H16" s="117">
        <f>G16/G41</f>
        <v>0.625</v>
      </c>
      <c r="I16" s="116">
        <f>I6+I11</f>
        <v>55</v>
      </c>
      <c r="J16" s="117">
        <f>I16/I41</f>
        <v>0.35256410256410298</v>
      </c>
      <c r="K16" s="116">
        <f>K6+K11</f>
        <v>25</v>
      </c>
      <c r="L16" s="117">
        <f>K16/K41</f>
        <v>0.16025641025640999</v>
      </c>
      <c r="M16" s="116">
        <f>M6+M11</f>
        <v>5</v>
      </c>
      <c r="N16" s="117">
        <f>M16/M41</f>
        <v>6.9444444444444406E-2</v>
      </c>
      <c r="O16" s="116">
        <f>O6+O11</f>
        <v>135</v>
      </c>
      <c r="P16" s="117">
        <f>O16/O41</f>
        <v>0.77586206896551702</v>
      </c>
      <c r="Q16" s="116">
        <f>Q6+Q11</f>
        <v>10</v>
      </c>
      <c r="R16" s="117">
        <f>Q16/Q41</f>
        <v>0.41666666666666702</v>
      </c>
      <c r="S16" s="116">
        <f>S6+S11</f>
        <v>5</v>
      </c>
      <c r="T16" s="117">
        <f>S16/S41</f>
        <v>0.20833333333333301</v>
      </c>
      <c r="U16" s="116">
        <f>U6+U11</f>
        <v>363</v>
      </c>
      <c r="V16" s="117">
        <f>U16/U41</f>
        <v>0.40243902439024398</v>
      </c>
    </row>
    <row r="18" spans="1:1" s="120" customFormat="1" x14ac:dyDescent="0.25">
      <c r="A18" s="118"/>
    </row>
    <row r="19" spans="1:1" s="120" customFormat="1" x14ac:dyDescent="0.25">
      <c r="A19" s="118"/>
    </row>
    <row r="20" spans="1:1" s="120" customFormat="1" x14ac:dyDescent="0.25">
      <c r="A20" s="118"/>
    </row>
    <row r="38" spans="2:21" hidden="1" x14ac:dyDescent="0.25"/>
    <row r="39" spans="2:21" hidden="1" x14ac:dyDescent="0.25">
      <c r="B39" s="118">
        <v>1</v>
      </c>
      <c r="C39" s="119">
        <v>81</v>
      </c>
      <c r="E39" s="119">
        <v>60</v>
      </c>
      <c r="G39" s="119">
        <v>12</v>
      </c>
      <c r="I39" s="119">
        <v>90</v>
      </c>
      <c r="K39" s="119">
        <v>90</v>
      </c>
      <c r="M39" s="119">
        <v>36</v>
      </c>
      <c r="O39" s="119">
        <v>87</v>
      </c>
      <c r="Q39" s="119">
        <v>12</v>
      </c>
      <c r="S39" s="119">
        <v>12</v>
      </c>
      <c r="U39" s="119">
        <v>480</v>
      </c>
    </row>
    <row r="40" spans="2:21" hidden="1" x14ac:dyDescent="0.25">
      <c r="B40" s="118">
        <v>2</v>
      </c>
      <c r="C40" s="119">
        <v>87</v>
      </c>
      <c r="E40" s="119">
        <v>44</v>
      </c>
      <c r="G40" s="119">
        <v>12</v>
      </c>
      <c r="I40" s="119">
        <v>66</v>
      </c>
      <c r="K40" s="119">
        <v>66</v>
      </c>
      <c r="M40" s="119">
        <v>36</v>
      </c>
      <c r="O40" s="119">
        <v>87</v>
      </c>
      <c r="Q40" s="119">
        <v>12</v>
      </c>
      <c r="S40" s="119">
        <v>12</v>
      </c>
      <c r="U40" s="119">
        <v>422</v>
      </c>
    </row>
    <row r="41" spans="2:21" hidden="1" x14ac:dyDescent="0.25">
      <c r="B41" s="118" t="s">
        <v>212</v>
      </c>
      <c r="C41" s="119">
        <v>168</v>
      </c>
      <c r="E41" s="119">
        <v>104</v>
      </c>
      <c r="G41" s="119">
        <v>24</v>
      </c>
      <c r="I41" s="119">
        <v>156</v>
      </c>
      <c r="K41" s="119">
        <v>156</v>
      </c>
      <c r="M41" s="119">
        <v>72</v>
      </c>
      <c r="O41" s="119">
        <v>174</v>
      </c>
      <c r="Q41" s="119">
        <v>24</v>
      </c>
      <c r="S41" s="119">
        <v>24</v>
      </c>
      <c r="U41" s="119">
        <v>902</v>
      </c>
    </row>
  </sheetData>
  <sheetProtection password="CF7E" sheet="1" objects="1" scenarios="1"/>
  <mergeCells count="22">
    <mergeCell ref="I4:J4"/>
    <mergeCell ref="K4:L4"/>
    <mergeCell ref="A6:B6"/>
    <mergeCell ref="A4:B5"/>
    <mergeCell ref="C4:D4"/>
    <mergeCell ref="E4:F4"/>
    <mergeCell ref="G4:H4"/>
    <mergeCell ref="M4:N4"/>
    <mergeCell ref="O4:P4"/>
    <mergeCell ref="Q4:R4"/>
    <mergeCell ref="S4:T4"/>
    <mergeCell ref="U4:V4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2:B12"/>
  </mergeCells>
  <pageMargins left="0.70866141732283505" right="0.70866141732283505" top="0.74803149606299202" bottom="0.74803149606299202" header="0.31496062992126" footer="0.31496062992126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Результаты МУМ</vt:lpstr>
      <vt:lpstr>Статистика по муниципалитету</vt:lpstr>
      <vt:lpstr>'Результаты МУМ'!Заголовки_для_печати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2020-08-06T23:17:27Z</cp:lastPrinted>
  <dcterms:created xsi:type="dcterms:W3CDTF">2006-09-16T00:00:00Z</dcterms:created>
  <dcterms:modified xsi:type="dcterms:W3CDTF">2021-10-29T02:52:37Z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