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7675" windowHeight="12165"/>
  </bookViews>
  <sheets>
    <sheet name="структура цикла" sheetId="1" r:id="rId1"/>
    <sheet name="показатели" sheetId="4" r:id="rId2"/>
    <sheet name="результаты анализа" sheetId="2" r:id="rId3"/>
    <sheet name="форма анализа" sheetId="3" r:id="rId4"/>
  </sheets>
  <calcPr calcId="145621"/>
</workbook>
</file>

<file path=xl/calcChain.xml><?xml version="1.0" encoding="utf-8"?>
<calcChain xmlns="http://schemas.openxmlformats.org/spreadsheetml/2006/main">
  <c r="AB8" i="3" l="1"/>
  <c r="AC8" i="3"/>
  <c r="AD8" i="3"/>
  <c r="AB9" i="3"/>
  <c r="AC9" i="3"/>
  <c r="AD9" i="3"/>
  <c r="AB10" i="3"/>
  <c r="AC10" i="3"/>
  <c r="AD10" i="3"/>
  <c r="AB11" i="3"/>
  <c r="AC11" i="3"/>
  <c r="AD11" i="3"/>
  <c r="AB12" i="3"/>
  <c r="AC12" i="3"/>
  <c r="AD12" i="3"/>
  <c r="AB13" i="3"/>
  <c r="AC13" i="3"/>
  <c r="AD13" i="3"/>
  <c r="AB14" i="3"/>
  <c r="AC14" i="3"/>
  <c r="AD14" i="3"/>
  <c r="AB15" i="3"/>
  <c r="AC15" i="3"/>
  <c r="AD15" i="3"/>
  <c r="AB16" i="3"/>
  <c r="AC16" i="3"/>
  <c r="AD16" i="3"/>
  <c r="AB4" i="3"/>
  <c r="AB5" i="3"/>
  <c r="AB7" i="3"/>
  <c r="AC7" i="3"/>
  <c r="AD7" i="3"/>
  <c r="AB3" i="3"/>
  <c r="AE16" i="3" s="1"/>
  <c r="AJ16" i="3" s="1"/>
  <c r="AB17" i="3" l="1"/>
  <c r="AK17" i="3" s="1"/>
  <c r="AE7" i="3"/>
  <c r="AJ7" i="3" s="1"/>
  <c r="AE9" i="3"/>
  <c r="AJ9" i="3" s="1"/>
  <c r="AE14" i="3"/>
  <c r="AJ14" i="3" s="1"/>
  <c r="AG7" i="3"/>
  <c r="AE13" i="3"/>
  <c r="AJ13" i="3" s="1"/>
  <c r="AE10" i="3"/>
  <c r="AJ10" i="3" s="1"/>
  <c r="AE15" i="3"/>
  <c r="AJ15" i="3" s="1"/>
  <c r="AE11" i="3"/>
  <c r="AJ11" i="3" s="1"/>
  <c r="AG15" i="3"/>
  <c r="AI15" i="3" s="1"/>
  <c r="AG11" i="3"/>
  <c r="AI11" i="3" s="1"/>
  <c r="AI7" i="3"/>
  <c r="AF8" i="3"/>
  <c r="AH8" i="3" s="1"/>
  <c r="AF12" i="3"/>
  <c r="AH12" i="3" s="1"/>
  <c r="AF16" i="3"/>
  <c r="AH16" i="3" s="1"/>
  <c r="AF9" i="3"/>
  <c r="AH9" i="3" s="1"/>
  <c r="AF13" i="3"/>
  <c r="AH13" i="3" s="1"/>
  <c r="AG8" i="3"/>
  <c r="AI8" i="3" s="1"/>
  <c r="AG12" i="3"/>
  <c r="AI12" i="3" s="1"/>
  <c r="AG16" i="3"/>
  <c r="AI16" i="3" s="1"/>
  <c r="AF10" i="3"/>
  <c r="AH10" i="3" s="1"/>
  <c r="AF14" i="3"/>
  <c r="AH14" i="3" s="1"/>
  <c r="AG9" i="3"/>
  <c r="AI9" i="3" s="1"/>
  <c r="AG13" i="3"/>
  <c r="AI13" i="3" s="1"/>
  <c r="AE8" i="3"/>
  <c r="AJ8" i="3" s="1"/>
  <c r="AE12" i="3"/>
  <c r="AJ12" i="3" s="1"/>
  <c r="AF7" i="3"/>
  <c r="AH7" i="3" s="1"/>
  <c r="AF11" i="3"/>
  <c r="AH11" i="3" s="1"/>
  <c r="AF15" i="3"/>
  <c r="AH15" i="3" s="1"/>
  <c r="AG10" i="3"/>
  <c r="AI10" i="3" s="1"/>
  <c r="AG14" i="3"/>
  <c r="AI14" i="3" s="1"/>
</calcChain>
</file>

<file path=xl/sharedStrings.xml><?xml version="1.0" encoding="utf-8"?>
<sst xmlns="http://schemas.openxmlformats.org/spreadsheetml/2006/main" count="145" uniqueCount="105">
  <si>
    <t>Таблица 1. Распределение заданий по типам</t>
  </si>
  <si>
    <t xml:space="preserve">Число заданий </t>
  </si>
  <si>
    <t xml:space="preserve">Максимальный балл </t>
  </si>
  <si>
    <t>Тип заданий</t>
  </si>
  <si>
    <t>Задания с выбором ответа (ВО)</t>
  </si>
  <si>
    <t>Задания с кратким ответом (КО)</t>
  </si>
  <si>
    <t>Задания с развернутым ответом (РО)</t>
  </si>
  <si>
    <t>Таблица 2. Распределение заданий по уровню сложности</t>
  </si>
  <si>
    <t xml:space="preserve">базовый </t>
  </si>
  <si>
    <t xml:space="preserve">повышенный </t>
  </si>
  <si>
    <t>Оценивание</t>
  </si>
  <si>
    <t xml:space="preserve">Недостаточный </t>
  </si>
  <si>
    <t xml:space="preserve">0 – 35 </t>
  </si>
  <si>
    <t>0 – 100</t>
  </si>
  <si>
    <t xml:space="preserve">Пониженный </t>
  </si>
  <si>
    <t xml:space="preserve">36 – 49 </t>
  </si>
  <si>
    <t xml:space="preserve">Базовый </t>
  </si>
  <si>
    <t xml:space="preserve">50 – 64 </t>
  </si>
  <si>
    <t xml:space="preserve">65 – 100 </t>
  </si>
  <si>
    <t>0 – 49</t>
  </si>
  <si>
    <t xml:space="preserve">Повышенный </t>
  </si>
  <si>
    <t xml:space="preserve">65 – 85 </t>
  </si>
  <si>
    <t>50 – 100</t>
  </si>
  <si>
    <t xml:space="preserve">86 – 100 </t>
  </si>
  <si>
    <t>50 – 70</t>
  </si>
  <si>
    <t xml:space="preserve">Высокий </t>
  </si>
  <si>
    <t>71 – 100</t>
  </si>
  <si>
    <t>При оценивании выполнения работы в целом целесообразно использовать несколько параметров: 1-й параметр – процент выполнения заданий работы в целом; 2-й параметр – процент выполнения заданий базового уровня; 3-й параметр – процент выполнения заданий повышенного уровня; 4-й параметр – уровень достижения планируемых результатов в целом</t>
  </si>
  <si>
    <t>За верное выполнение заданий № 1, 3, 4, 5, 6, 7, 10, 12, 13, 14, 16, 17, 18, 19, 20 обучающийся получает по 1 баллу. За неверный ответ или его отсутствие выставляется 0 баллов.</t>
  </si>
  <si>
    <t>За верное выполнение заданий № 2, 8, 9, 11, 15 обучающийся получает по 2 балла. За неверный ответ или его отсутствие выставляется 0 баллов</t>
  </si>
  <si>
    <t>всего: 20</t>
  </si>
  <si>
    <t>всего: 25</t>
  </si>
  <si>
    <t xml:space="preserve">чел. </t>
  </si>
  <si>
    <t>%</t>
  </si>
  <si>
    <t>СОШ</t>
  </si>
  <si>
    <t>Статистика результатов по СОШ (Метапредметная работа 6 класс, декабрь 2020 г.)</t>
  </si>
  <si>
    <t>% выполнения заданий базового уровня сложности</t>
  </si>
  <si>
    <t>Средний балл общий</t>
  </si>
  <si>
    <t>Решаемость общая, %</t>
  </si>
  <si>
    <t>Недостаточный уровень</t>
  </si>
  <si>
    <t>Пониженный уровень</t>
  </si>
  <si>
    <t>Базовый уровень</t>
  </si>
  <si>
    <t>Повышенный уровень</t>
  </si>
  <si>
    <t>Высокий уровень</t>
  </si>
  <si>
    <t>% выполнения заданий повышенного уровня сложности</t>
  </si>
  <si>
    <t>Уровень достижения планируемых результатов</t>
  </si>
  <si>
    <t>Число заданий</t>
  </si>
  <si>
    <t>Максимальный первичный балл</t>
  </si>
  <si>
    <t>Процент максимального первичного балла за задания данного уровня сложности от максимального первичного балла за всю работу, равного 25</t>
  </si>
  <si>
    <t>Участников, чел.</t>
  </si>
  <si>
    <t>ФИО участника</t>
  </si>
  <si>
    <t>Иванов Иван Иванович</t>
  </si>
  <si>
    <t>max балл за задание:</t>
  </si>
  <si>
    <t>max сумма баллов за задания базового уровня сложности</t>
  </si>
  <si>
    <t>max сумма баллов за задания повышенного уровня сложности</t>
  </si>
  <si>
    <t>сумма баллов за задания базового уровня сложности</t>
  </si>
  <si>
    <t>сумма баллов</t>
  </si>
  <si>
    <t>сумма баллов за задания повышенного уровня сложности</t>
  </si>
  <si>
    <t>№ задания:</t>
  </si>
  <si>
    <t>max сумма баллов за задания базового уровня сложности:</t>
  </si>
  <si>
    <t>max сумма баллов за задания повышенного уровня сложности:</t>
  </si>
  <si>
    <t>№</t>
  </si>
  <si>
    <t>количество участников:</t>
  </si>
  <si>
    <t>max сумма баллов:</t>
  </si>
  <si>
    <t>всего общих баллов:</t>
  </si>
  <si>
    <t>итого баллов:</t>
  </si>
  <si>
    <t>решаемость заданий базового уровня сложности</t>
  </si>
  <si>
    <t>показатель 1:</t>
  </si>
  <si>
    <t>показатели</t>
  </si>
  <si>
    <t>решаемость заданий повышенного уровня сложности</t>
  </si>
  <si>
    <t>достижение повышенного уровня решаемости заданий базового уровня сложности у 70% обучающихся ОО</t>
  </si>
  <si>
    <t>достижение повышенного уровня решаемости заданий повышенного уровня сложности у 70% обучающихся ОО</t>
  </si>
  <si>
    <t>Цель</t>
  </si>
  <si>
    <t>показатель 2:</t>
  </si>
  <si>
    <t>после проведения мониторинговых исследований по оценке уровня сформированности метапредметных умений обучающихся скачать результаты в "Школьном клиенте"</t>
  </si>
  <si>
    <t>мониторинг</t>
  </si>
  <si>
    <t>методы сбора информации</t>
  </si>
  <si>
    <t>анализ, адресные рекомендации</t>
  </si>
  <si>
    <t>меры, управленческие решения</t>
  </si>
  <si>
    <t>анализ эффективности принятых мер</t>
  </si>
  <si>
    <r>
      <t xml:space="preserve">Уровень </t>
    </r>
    <r>
      <rPr>
        <sz val="10"/>
        <color rgb="FF000000"/>
        <rFont val="Times New Roman"/>
        <family val="1"/>
        <charset val="204"/>
      </rPr>
      <t>с</t>
    </r>
    <r>
      <rPr>
        <b/>
        <sz val="10"/>
        <color rgb="FF000000"/>
        <rFont val="Times New Roman"/>
        <family val="1"/>
        <charset val="204"/>
      </rPr>
      <t>ложности заданий</t>
    </r>
  </si>
  <si>
    <r>
      <t xml:space="preserve">Пониженный уровень </t>
    </r>
    <r>
      <rPr>
        <sz val="10"/>
        <color rgb="FF000000"/>
        <rFont val="Times New Roman"/>
        <family val="1"/>
        <charset val="204"/>
      </rPr>
      <t>показывает фрагментарную сформированность метапредметных умений. Как правило, достижение этого уровня свидетельствует об отсутствии систематической базовой подготовки, о том, что учащимся не освоено даже половины планируемых результатов, которые осваивает большинство обучающихся. Ученик, не достигший базового уровня подготовки может испытывать серьезные трудности в дальнейшем процессе обучения, ему необходимы компенсирующие занятия по освоению всего спектра метапредметных умений</t>
    </r>
  </si>
  <si>
    <r>
      <t xml:space="preserve">Базовый уровень </t>
    </r>
    <r>
      <rPr>
        <sz val="10"/>
        <color rgb="FF000000"/>
        <rFont val="Times New Roman"/>
        <family val="1"/>
        <charset val="204"/>
      </rPr>
      <t>свидетельствует о том, что учащийся освоил круг базовых метапредметных умений, необходимых ему для дальнейшего обучения. При достижении данного уровня необходим анализ выполнения учащимся каждой группы заданий с целью выявления трудностей в освоении тех или иных умений. По итогам проведенного анализа необходимо планирование и проведение соответствующей коррекционной работы. При дальнейшем обучении этих детей рекомендуется уделить особое внимание формированию и развитию учебных действий планирования, контроля учебной деятельности, поиска разных решений учебной задачи, использования информации, представленной в разной форме.</t>
    </r>
  </si>
  <si>
    <r>
      <t xml:space="preserve">Повышенный уровень </t>
    </r>
    <r>
      <rPr>
        <sz val="10"/>
        <color rgb="FF000000"/>
        <rFont val="Times New Roman"/>
        <family val="1"/>
        <charset val="204"/>
      </rPr>
      <t>показывает, что учащиеся достаточно свободно владеют метапредметными умениями. Для учащихся, достигших повышенного уровня, необходима разработка индивидуальных траекторий обучения, включающая работу по дальнейшему развитию компетенций. Эти учащиеся могут быть вовлечены в проектную деятельность по различным предметам, решению поисковых и исследовательских задач.</t>
    </r>
  </si>
  <si>
    <r>
      <t xml:space="preserve">Высокий уровень </t>
    </r>
    <r>
      <rPr>
        <sz val="10"/>
        <color rgb="FF000000"/>
        <rFont val="Times New Roman"/>
        <family val="1"/>
        <charset val="204"/>
      </rPr>
      <t>помогает выявить наиболее подготовленных учащихся, овладевших метапредметными умениями на уровне осознанного произвольного применения, а также обладают широким кругозором и умеют привлекать контекстную информацию для решения поставленных задач. Эти учащиеся ориентированы на углубленное изучение различных учебных предметов, поэтому целесообразно продолжить работу по поддержке у этих детей интереса к учебному процессу как в урочной, так и во внеурочной деятельности. В целом, оптимальным критерием сформированности умений можно считать процент выполнения заданий не ниже 65 %. Результаты выполнения всей работы, отдельных частей или отдельных заданий ниже 50 % могут указывать на проблемы в освоении общеучебных умений. Несформированность как всей совокупности, так и отдельных умений, например, по работе с текстом, может значительно повлиять на успешность обучения учащихся в основной школе. В связи с этим необходимо организовать специальную работу, как с учителями, так и с учащимися в данном направлении.</t>
    </r>
  </si>
  <si>
    <t>организация семинаров, мастер-классов в рамках ММО с разбором проблемных тем, выявленных в результате анализа; КПК; наставничество; организация тренингов с педагогами/ обучающимися; совершенствование ВСОКО ОО (разработка планов устранения проблемных тем обучающихся) (оформление данных мероприятий в виде писем, приказов, планов, протоколов)</t>
  </si>
  <si>
    <t>1. вкладка "форма анализа"</t>
  </si>
  <si>
    <t>2. файл "СВОД из всех таблиц результатов метапредметных 6 класс 2020 19.05.2021"</t>
  </si>
  <si>
    <t>3. файл "СВОД из всех таблиц результатов метапредметных 8 класс 2020 25.05.2021"</t>
  </si>
  <si>
    <t xml:space="preserve">проведение муниципальных/ школьных контрольных мероприятий (повторных мониторингов), результаты следующего регионального мониторинга "Мониторинговые исследования по оценке уровня сформированности метапредметных умений обучающихся" </t>
  </si>
  <si>
    <t>достижение высокого уровня решаемости заданий базового уровня сложности у 30% обучающихся ОО</t>
  </si>
  <si>
    <t>достижение высокого уровня решаемости заданий повышенного уровня сложности у 30% обучающихся ОО</t>
  </si>
  <si>
    <t>вкладка "показатели"</t>
  </si>
  <si>
    <t>позиция</t>
  </si>
  <si>
    <t>содержание</t>
  </si>
  <si>
    <t>т.е. стремимся к  повышенному и высокому уровням решаемости заданий базового и повышенного уровней сложности у 100% обучающихся (смотрим показатели таблица №3)</t>
  </si>
  <si>
    <t>Таблица 3. Распределение учащихся по уровню достижения планируемых результатов (ПОКАЗАТЕЛИ)</t>
  </si>
  <si>
    <t>тут надо учесть распределение ОО по кластерам и смотреть динамику за последние 3 года (по-хорошему у одних и тех же детей надо, но метапредметные оцениваются хаотично по классам)</t>
  </si>
  <si>
    <t>аналогично по ВПР, но показатели другие</t>
  </si>
  <si>
    <t>проведение регионального мониторинга "Мониторинговые исследования по оценке уровня сформированности метапредметных умений обучающихся" (проводит регион)</t>
  </si>
  <si>
    <t>диаграммы</t>
  </si>
  <si>
    <t>Спецификация измерительной работы для оценки уровня сформированности метапредметных умений обучающихся 6 классов 2020-2021 учебный год</t>
  </si>
  <si>
    <t>Спецификация измерительной работы для оценки уровня сформированности метапредметных умений обучающихся 8 классов 2020-2021 учебный год</t>
  </si>
  <si>
    <t>анализ делается по показателям из спецификаций, размещенных на сайте ЦОКО</t>
  </si>
  <si>
    <r>
      <t xml:space="preserve">Статистика </t>
    </r>
    <r>
      <rPr>
        <b/>
        <sz val="10"/>
        <color rgb="FF0070C0"/>
        <rFont val="TimesNewRoman"/>
        <charset val="204"/>
      </rPr>
      <t>индивидуальных</t>
    </r>
    <r>
      <rPr>
        <b/>
        <sz val="10"/>
        <color rgb="FF000000"/>
        <rFont val="TimesNewRoman"/>
      </rPr>
      <t xml:space="preserve"> результатов в СОШ (Метапредметная работа 6 класс, декабрь 2020 г.)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</si>
</sst>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family val="2"/>
      <charset val="204"/>
      <scheme val="minor"/>
    </font>
    <font>
      <b/>
      <sz val="10"/>
      <color rgb="FF000000"/>
      <name val="TimesNewRoman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rgb="FF0000CC"/>
      <name val="Times New Roman"/>
      <family val="1"/>
      <charset val="204"/>
    </font>
    <font>
      <b/>
      <sz val="10"/>
      <color rgb="FF0000CC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9" tint="-0.249977111117893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FF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0"/>
      <color rgb="FF0070C0"/>
      <name val="TimesNewRoman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5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4" fillId="0" borderId="2" xfId="0" applyFont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7" fillId="0" borderId="2" xfId="0" applyFont="1" applyBorder="1" applyAlignment="1">
      <alignment wrapText="1"/>
    </xf>
    <xf numFmtId="2" fontId="6" fillId="0" borderId="2" xfId="0" applyNumberFormat="1" applyFont="1" applyBorder="1" applyAlignment="1">
      <alignment vertical="center" wrapText="1"/>
    </xf>
    <xf numFmtId="2" fontId="7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2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8" fillId="0" borderId="0" xfId="0" applyFont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0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wrapText="1"/>
    </xf>
    <xf numFmtId="0" fontId="14" fillId="0" borderId="0" xfId="0" applyFont="1"/>
    <xf numFmtId="0" fontId="15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6" fillId="0" borderId="0" xfId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1.1.2.%20(&#1087;&#1086;&#1082;&#1072;&#1079;&#1072;&#1090;&#1077;&#1083;&#1080;)%20&#1089;&#1087;&#1077;&#1094;&#1080;&#1092;&#1080;&#1082;&#1072;&#1094;&#1080;&#1103;%20&#1084;&#1077;&#1090;&#1072;&#1087;&#1088;&#1077;&#1076;&#1084;&#1077;&#1090;&#1085;&#1099;&#1093;%208%20&#1082;&#1083;&#1072;&#1089;&#1089;%202020%2020.05.2021.pdf" TargetMode="External"/><Relationship Id="rId1" Type="http://schemas.openxmlformats.org/officeDocument/2006/relationships/hyperlink" Target="1.1.2.%20(&#1087;&#1086;&#1082;&#1072;&#1079;&#1072;&#1090;&#1077;&#1083;&#1080;)%20&#1089;&#1087;&#1077;&#1094;&#1080;&#1092;&#1080;&#1082;&#1072;&#1094;&#1080;&#1103;%20&#1084;&#1077;&#1090;&#1072;&#1087;&#1088;&#1077;&#1076;&#1084;&#1077;&#1090;&#1085;&#1099;&#1093;%206%20&#1082;&#1083;&#1072;&#1089;&#1089;%202020%2020.05.2021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C2" sqref="C2"/>
    </sheetView>
  </sheetViews>
  <sheetFormatPr defaultRowHeight="12.75"/>
  <cols>
    <col min="1" max="1" width="3.42578125" style="27" customWidth="1"/>
    <col min="2" max="2" width="29" style="26" customWidth="1"/>
    <col min="3" max="3" width="41.42578125" style="26" customWidth="1"/>
    <col min="4" max="4" width="51.7109375" style="26" customWidth="1"/>
    <col min="5" max="5" width="50.42578125" style="26" customWidth="1"/>
    <col min="6" max="6" width="36.7109375" style="26" customWidth="1"/>
    <col min="7" max="16384" width="9.140625" style="26"/>
  </cols>
  <sheetData>
    <row r="1" spans="1:6" s="27" customFormat="1">
      <c r="A1" s="27" t="s">
        <v>61</v>
      </c>
      <c r="B1" s="27" t="s">
        <v>93</v>
      </c>
      <c r="C1" s="27" t="s">
        <v>94</v>
      </c>
    </row>
    <row r="2" spans="1:6" ht="51">
      <c r="A2" s="41">
        <v>1</v>
      </c>
      <c r="B2" s="41" t="s">
        <v>72</v>
      </c>
      <c r="C2" s="26" t="s">
        <v>70</v>
      </c>
      <c r="D2" s="26" t="s">
        <v>71</v>
      </c>
      <c r="E2" s="26" t="s">
        <v>95</v>
      </c>
    </row>
    <row r="3" spans="1:6" ht="38.25">
      <c r="A3" s="41"/>
      <c r="B3" s="41"/>
      <c r="C3" s="26" t="s">
        <v>90</v>
      </c>
      <c r="D3" s="26" t="s">
        <v>91</v>
      </c>
    </row>
    <row r="4" spans="1:6">
      <c r="A4" s="27">
        <v>2</v>
      </c>
      <c r="B4" s="27" t="s">
        <v>68</v>
      </c>
      <c r="C4" s="26" t="s">
        <v>92</v>
      </c>
    </row>
    <row r="5" spans="1:6">
      <c r="B5" s="26" t="s">
        <v>67</v>
      </c>
      <c r="C5" s="26" t="s">
        <v>66</v>
      </c>
    </row>
    <row r="6" spans="1:6" ht="25.5">
      <c r="B6" s="26" t="s">
        <v>73</v>
      </c>
      <c r="C6" s="26" t="s">
        <v>69</v>
      </c>
    </row>
    <row r="7" spans="1:6" ht="63.75">
      <c r="A7" s="27">
        <v>3</v>
      </c>
      <c r="B7" s="27" t="s">
        <v>76</v>
      </c>
      <c r="C7" s="26" t="s">
        <v>74</v>
      </c>
    </row>
    <row r="8" spans="1:6" ht="51">
      <c r="A8" s="27">
        <v>4</v>
      </c>
      <c r="B8" s="27" t="s">
        <v>75</v>
      </c>
      <c r="C8" s="26" t="s">
        <v>99</v>
      </c>
    </row>
    <row r="9" spans="1:6" ht="63.75">
      <c r="A9" s="27">
        <v>5</v>
      </c>
      <c r="B9" s="27" t="s">
        <v>77</v>
      </c>
      <c r="C9" s="26" t="s">
        <v>86</v>
      </c>
      <c r="D9" s="26" t="s">
        <v>87</v>
      </c>
      <c r="E9" s="26" t="s">
        <v>88</v>
      </c>
      <c r="F9" s="26" t="s">
        <v>97</v>
      </c>
    </row>
    <row r="10" spans="1:6" ht="127.5">
      <c r="A10" s="27">
        <v>6</v>
      </c>
      <c r="B10" s="27" t="s">
        <v>78</v>
      </c>
      <c r="C10" s="26" t="s">
        <v>85</v>
      </c>
    </row>
    <row r="11" spans="1:6" ht="89.25">
      <c r="A11" s="27">
        <v>7</v>
      </c>
      <c r="B11" s="27" t="s">
        <v>79</v>
      </c>
      <c r="C11" s="26" t="s">
        <v>89</v>
      </c>
    </row>
    <row r="14" spans="1:6" ht="25.5">
      <c r="B14" s="37" t="s">
        <v>98</v>
      </c>
    </row>
  </sheetData>
  <mergeCells count="2">
    <mergeCell ref="B2:B3"/>
    <mergeCell ref="A2:A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workbookViewId="0">
      <selection activeCell="D6" sqref="D5:D6"/>
    </sheetView>
  </sheetViews>
  <sheetFormatPr defaultRowHeight="15"/>
  <cols>
    <col min="1" max="1" width="18.140625" customWidth="1"/>
    <col min="3" max="3" width="16.42578125" customWidth="1"/>
    <col min="4" max="4" width="74" customWidth="1"/>
    <col min="5" max="5" width="46" customWidth="1"/>
  </cols>
  <sheetData>
    <row r="1" spans="1:5" ht="63.75">
      <c r="A1" s="40" t="s">
        <v>103</v>
      </c>
    </row>
    <row r="2" spans="1:5">
      <c r="A2" s="50" t="s">
        <v>101</v>
      </c>
    </row>
    <row r="3" spans="1:5">
      <c r="A3" s="50" t="s">
        <v>102</v>
      </c>
    </row>
    <row r="4" spans="1:5" s="30" customFormat="1" ht="38.25">
      <c r="A4" s="29" t="s">
        <v>0</v>
      </c>
    </row>
    <row r="5" spans="1:5" s="28" customFormat="1" ht="38.25">
      <c r="A5" s="31" t="s">
        <v>1</v>
      </c>
      <c r="B5" s="31" t="s">
        <v>2</v>
      </c>
      <c r="C5" s="31" t="s">
        <v>3</v>
      </c>
      <c r="D5" s="39"/>
    </row>
    <row r="6" spans="1:5" s="28" customFormat="1" ht="38.25">
      <c r="A6" s="32">
        <v>8</v>
      </c>
      <c r="B6" s="32">
        <v>8</v>
      </c>
      <c r="C6" s="32" t="s">
        <v>4</v>
      </c>
      <c r="D6" s="39"/>
    </row>
    <row r="7" spans="1:5" s="28" customFormat="1" ht="25.5">
      <c r="A7" s="32">
        <v>7</v>
      </c>
      <c r="B7" s="32">
        <v>7</v>
      </c>
      <c r="C7" s="32" t="s">
        <v>5</v>
      </c>
    </row>
    <row r="8" spans="1:5" s="28" customFormat="1" ht="38.25">
      <c r="A8" s="33">
        <v>5</v>
      </c>
      <c r="B8" s="32">
        <v>10</v>
      </c>
      <c r="C8" s="32" t="s">
        <v>6</v>
      </c>
    </row>
    <row r="9" spans="1:5" s="28" customFormat="1" ht="12.75">
      <c r="A9" s="34" t="s">
        <v>30</v>
      </c>
      <c r="B9" s="35" t="s">
        <v>31</v>
      </c>
      <c r="C9" s="33"/>
    </row>
    <row r="10" spans="1:5" s="28" customFormat="1" ht="12.75"/>
    <row r="11" spans="1:5" s="28" customFormat="1" ht="12.75"/>
    <row r="12" spans="1:5" s="30" customFormat="1" ht="51">
      <c r="A12" s="29" t="s">
        <v>7</v>
      </c>
    </row>
    <row r="13" spans="1:5" s="28" customFormat="1" ht="25.5">
      <c r="A13" s="31" t="s">
        <v>80</v>
      </c>
      <c r="B13" s="31" t="s">
        <v>46</v>
      </c>
      <c r="C13" s="31" t="s">
        <v>47</v>
      </c>
      <c r="D13" s="31" t="s">
        <v>48</v>
      </c>
      <c r="E13" s="35" t="s">
        <v>10</v>
      </c>
    </row>
    <row r="14" spans="1:5" s="28" customFormat="1" ht="51">
      <c r="A14" s="32" t="s">
        <v>8</v>
      </c>
      <c r="B14" s="32">
        <v>15</v>
      </c>
      <c r="C14" s="32">
        <v>15</v>
      </c>
      <c r="D14" s="32">
        <v>60</v>
      </c>
      <c r="E14" s="32" t="s">
        <v>28</v>
      </c>
    </row>
    <row r="15" spans="1:5" s="28" customFormat="1" ht="38.25">
      <c r="A15" s="32" t="s">
        <v>9</v>
      </c>
      <c r="B15" s="32">
        <v>5</v>
      </c>
      <c r="C15" s="32">
        <v>10</v>
      </c>
      <c r="D15" s="32">
        <v>40</v>
      </c>
      <c r="E15" s="32" t="s">
        <v>29</v>
      </c>
    </row>
    <row r="16" spans="1:5" s="28" customFormat="1" ht="12.75">
      <c r="E16" s="36"/>
    </row>
    <row r="17" spans="1:5" s="28" customFormat="1" ht="12.75"/>
    <row r="18" spans="1:5" s="30" customFormat="1" ht="12.75">
      <c r="A18" s="44" t="s">
        <v>96</v>
      </c>
      <c r="B18" s="44"/>
      <c r="C18" s="44"/>
      <c r="D18" s="44"/>
    </row>
    <row r="19" spans="1:5" s="28" customFormat="1" ht="102">
      <c r="A19" s="31" t="s">
        <v>45</v>
      </c>
      <c r="B19" s="31" t="s">
        <v>36</v>
      </c>
      <c r="C19" s="31" t="s">
        <v>44</v>
      </c>
      <c r="D19" s="32" t="s">
        <v>27</v>
      </c>
    </row>
    <row r="20" spans="1:5" s="28" customFormat="1" ht="12.75">
      <c r="A20" s="32" t="s">
        <v>11</v>
      </c>
      <c r="B20" s="32" t="s">
        <v>12</v>
      </c>
      <c r="C20" s="32" t="s">
        <v>13</v>
      </c>
      <c r="D20" s="33"/>
      <c r="E20" s="36"/>
    </row>
    <row r="21" spans="1:5" s="28" customFormat="1" ht="89.25">
      <c r="A21" s="32" t="s">
        <v>14</v>
      </c>
      <c r="B21" s="32" t="s">
        <v>15</v>
      </c>
      <c r="C21" s="32" t="s">
        <v>13</v>
      </c>
      <c r="D21" s="31" t="s">
        <v>81</v>
      </c>
      <c r="E21" s="36"/>
    </row>
    <row r="22" spans="1:5" s="28" customFormat="1" ht="12.75">
      <c r="A22" s="42" t="s">
        <v>16</v>
      </c>
      <c r="B22" s="32" t="s">
        <v>17</v>
      </c>
      <c r="C22" s="32" t="s">
        <v>13</v>
      </c>
      <c r="D22" s="43" t="s">
        <v>82</v>
      </c>
      <c r="E22" s="36"/>
    </row>
    <row r="23" spans="1:5" s="28" customFormat="1" ht="12.75">
      <c r="A23" s="42"/>
      <c r="B23" s="32" t="s">
        <v>18</v>
      </c>
      <c r="C23" s="32" t="s">
        <v>19</v>
      </c>
      <c r="D23" s="43"/>
      <c r="E23" s="36"/>
    </row>
    <row r="24" spans="1:5" s="28" customFormat="1" ht="12.75">
      <c r="A24" s="42" t="s">
        <v>20</v>
      </c>
      <c r="B24" s="32" t="s">
        <v>21</v>
      </c>
      <c r="C24" s="32" t="s">
        <v>22</v>
      </c>
      <c r="D24" s="43" t="s">
        <v>83</v>
      </c>
    </row>
    <row r="25" spans="1:5" s="28" customFormat="1" ht="12.75">
      <c r="A25" s="42"/>
      <c r="B25" s="32" t="s">
        <v>23</v>
      </c>
      <c r="C25" s="32" t="s">
        <v>24</v>
      </c>
      <c r="D25" s="43"/>
    </row>
    <row r="26" spans="1:5" s="28" customFormat="1" ht="178.5">
      <c r="A26" s="32" t="s">
        <v>25</v>
      </c>
      <c r="B26" s="32" t="s">
        <v>23</v>
      </c>
      <c r="C26" s="32" t="s">
        <v>26</v>
      </c>
      <c r="D26" s="31" t="s">
        <v>84</v>
      </c>
    </row>
    <row r="27" spans="1:5" s="28" customFormat="1" ht="12.75"/>
    <row r="28" spans="1:5" s="28" customFormat="1" ht="12.75"/>
    <row r="29" spans="1:5" s="28" customFormat="1" ht="12.75"/>
    <row r="30" spans="1:5" s="28" customFormat="1" ht="12.75">
      <c r="A30" s="36"/>
    </row>
    <row r="31" spans="1:5" s="28" customFormat="1" ht="12.75">
      <c r="A31" s="36"/>
    </row>
    <row r="32" spans="1:5" s="28" customFormat="1" ht="12.75">
      <c r="A32" s="36"/>
    </row>
    <row r="33" spans="1:1" s="28" customFormat="1" ht="12.75">
      <c r="A33" s="36"/>
    </row>
    <row r="34" spans="1:1" s="28" customFormat="1" ht="12.75">
      <c r="A34" s="36"/>
    </row>
    <row r="35" spans="1:1" s="28" customFormat="1" ht="12.75">
      <c r="A35" s="36"/>
    </row>
    <row r="36" spans="1:1" s="28" customFormat="1" ht="12.75">
      <c r="A36" s="36"/>
    </row>
    <row r="37" spans="1:1" s="28" customFormat="1" ht="12.75">
      <c r="A37" s="36"/>
    </row>
    <row r="38" spans="1:1" s="28" customFormat="1" ht="12.75">
      <c r="A38" s="36"/>
    </row>
    <row r="39" spans="1:1" s="28" customFormat="1" ht="12.75">
      <c r="A39" s="29"/>
    </row>
    <row r="40" spans="1:1" s="28" customFormat="1" ht="12.75">
      <c r="A40" s="36"/>
    </row>
    <row r="41" spans="1:1" s="28" customFormat="1" ht="12.75">
      <c r="A41" s="36"/>
    </row>
    <row r="42" spans="1:1" s="28" customFormat="1" ht="12.75">
      <c r="A42" s="36"/>
    </row>
    <row r="43" spans="1:1" s="28" customFormat="1" ht="12.75">
      <c r="A43" s="36"/>
    </row>
    <row r="44" spans="1:1" s="28" customFormat="1" ht="12.75">
      <c r="A44" s="36"/>
    </row>
    <row r="45" spans="1:1" s="28" customFormat="1" ht="12.75">
      <c r="A45" s="36"/>
    </row>
    <row r="46" spans="1:1" s="28" customFormat="1" ht="12.75">
      <c r="A46" s="36"/>
    </row>
    <row r="47" spans="1:1" s="28" customFormat="1" ht="12.75">
      <c r="A47" s="36"/>
    </row>
    <row r="48" spans="1:1" s="28" customFormat="1" ht="12.75">
      <c r="A48" s="36"/>
    </row>
    <row r="49" spans="1:1" s="28" customFormat="1" ht="12.75">
      <c r="A49" s="29"/>
    </row>
    <row r="50" spans="1:1" s="28" customFormat="1" ht="12.75">
      <c r="A50" s="36"/>
    </row>
    <row r="51" spans="1:1" s="28" customFormat="1" ht="12.75">
      <c r="A51" s="36"/>
    </row>
    <row r="52" spans="1:1" s="28" customFormat="1" ht="12.75">
      <c r="A52" s="36"/>
    </row>
    <row r="53" spans="1:1" s="28" customFormat="1" ht="12.75">
      <c r="A53" s="36"/>
    </row>
    <row r="54" spans="1:1" s="28" customFormat="1" ht="12.75">
      <c r="A54" s="36"/>
    </row>
    <row r="55" spans="1:1" s="28" customFormat="1" ht="12.75">
      <c r="A55" s="29"/>
    </row>
  </sheetData>
  <mergeCells count="5">
    <mergeCell ref="A22:A23"/>
    <mergeCell ref="A24:A25"/>
    <mergeCell ref="D24:D25"/>
    <mergeCell ref="D22:D23"/>
    <mergeCell ref="A18:D18"/>
  </mergeCells>
  <hyperlinks>
    <hyperlink ref="A2" r:id="rId1"/>
    <hyperlink ref="A3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workbookViewId="0">
      <selection sqref="A1:P1"/>
    </sheetView>
  </sheetViews>
  <sheetFormatPr defaultRowHeight="12.75"/>
  <cols>
    <col min="1" max="1" width="20.7109375" style="5" customWidth="1"/>
    <col min="2" max="2" width="14.140625" style="5" customWidth="1"/>
    <col min="3" max="4" width="14.7109375" style="5" customWidth="1"/>
    <col min="5" max="5" width="9.140625" style="5"/>
    <col min="6" max="16" width="14.28515625" style="5" customWidth="1"/>
    <col min="17" max="16384" width="9.140625" style="5"/>
  </cols>
  <sheetData>
    <row r="1" spans="1:16" s="2" customFormat="1" ht="33" customHeight="1">
      <c r="A1" s="49" t="s">
        <v>35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6" s="3" customFormat="1" ht="63.75" customHeight="1">
      <c r="A2" s="45" t="s">
        <v>34</v>
      </c>
      <c r="B2" s="45" t="s">
        <v>49</v>
      </c>
      <c r="C2" s="45" t="s">
        <v>36</v>
      </c>
      <c r="D2" s="45" t="s">
        <v>44</v>
      </c>
      <c r="E2" s="45" t="s">
        <v>37</v>
      </c>
      <c r="F2" s="45" t="s">
        <v>38</v>
      </c>
      <c r="G2" s="47" t="s">
        <v>39</v>
      </c>
      <c r="H2" s="48"/>
      <c r="I2" s="47" t="s">
        <v>40</v>
      </c>
      <c r="J2" s="48"/>
      <c r="K2" s="47" t="s">
        <v>41</v>
      </c>
      <c r="L2" s="48"/>
      <c r="M2" s="47" t="s">
        <v>42</v>
      </c>
      <c r="N2" s="48"/>
      <c r="O2" s="47" t="s">
        <v>43</v>
      </c>
      <c r="P2" s="48"/>
    </row>
    <row r="3" spans="1:16" s="3" customFormat="1" ht="15" customHeight="1">
      <c r="A3" s="46"/>
      <c r="B3" s="46"/>
      <c r="C3" s="46"/>
      <c r="D3" s="46"/>
      <c r="E3" s="46"/>
      <c r="F3" s="46"/>
      <c r="G3" s="1" t="s">
        <v>32</v>
      </c>
      <c r="H3" s="1" t="s">
        <v>33</v>
      </c>
      <c r="I3" s="1" t="s">
        <v>32</v>
      </c>
      <c r="J3" s="1" t="s">
        <v>33</v>
      </c>
      <c r="K3" s="1" t="s">
        <v>32</v>
      </c>
      <c r="L3" s="1" t="s">
        <v>33</v>
      </c>
      <c r="M3" s="1" t="s">
        <v>32</v>
      </c>
      <c r="N3" s="1" t="s">
        <v>33</v>
      </c>
      <c r="O3" s="1" t="s">
        <v>32</v>
      </c>
      <c r="P3" s="1" t="s">
        <v>33</v>
      </c>
    </row>
    <row r="4" spans="1:16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3" spans="1:16" ht="30.75" customHeight="1">
      <c r="A13" s="49" t="s">
        <v>104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</row>
    <row r="14" spans="1:16">
      <c r="A14" s="45" t="s">
        <v>34</v>
      </c>
      <c r="B14" s="45" t="s">
        <v>50</v>
      </c>
      <c r="C14" s="45" t="s">
        <v>36</v>
      </c>
      <c r="D14" s="45" t="s">
        <v>44</v>
      </c>
      <c r="E14" s="45" t="s">
        <v>37</v>
      </c>
      <c r="F14" s="45" t="s">
        <v>38</v>
      </c>
      <c r="G14" s="47" t="s">
        <v>39</v>
      </c>
      <c r="H14" s="48"/>
      <c r="I14" s="47" t="s">
        <v>40</v>
      </c>
      <c r="J14" s="48"/>
      <c r="K14" s="47" t="s">
        <v>41</v>
      </c>
      <c r="L14" s="48"/>
      <c r="M14" s="47" t="s">
        <v>42</v>
      </c>
      <c r="N14" s="48"/>
      <c r="O14" s="47" t="s">
        <v>43</v>
      </c>
      <c r="P14" s="48"/>
    </row>
    <row r="15" spans="1:16">
      <c r="A15" s="46"/>
      <c r="B15" s="46"/>
      <c r="C15" s="46"/>
      <c r="D15" s="46"/>
      <c r="E15" s="46"/>
      <c r="F15" s="46"/>
      <c r="G15" s="1" t="s">
        <v>32</v>
      </c>
      <c r="H15" s="1" t="s">
        <v>33</v>
      </c>
      <c r="I15" s="1" t="s">
        <v>32</v>
      </c>
      <c r="J15" s="1" t="s">
        <v>33</v>
      </c>
      <c r="K15" s="1" t="s">
        <v>32</v>
      </c>
      <c r="L15" s="1" t="s">
        <v>33</v>
      </c>
      <c r="M15" s="1" t="s">
        <v>32</v>
      </c>
      <c r="N15" s="1" t="s">
        <v>33</v>
      </c>
      <c r="O15" s="1" t="s">
        <v>32</v>
      </c>
      <c r="P15" s="1" t="s">
        <v>33</v>
      </c>
    </row>
    <row r="16" spans="1:16" ht="25.5">
      <c r="A16" s="4"/>
      <c r="B16" s="4" t="s">
        <v>51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</sheetData>
  <mergeCells count="24">
    <mergeCell ref="A1:P1"/>
    <mergeCell ref="G2:H2"/>
    <mergeCell ref="I2:J2"/>
    <mergeCell ref="K2:L2"/>
    <mergeCell ref="M2:N2"/>
    <mergeCell ref="O2:P2"/>
    <mergeCell ref="F2:F3"/>
    <mergeCell ref="E2:E3"/>
    <mergeCell ref="D2:D3"/>
    <mergeCell ref="C2:C3"/>
    <mergeCell ref="B2:B3"/>
    <mergeCell ref="A14:A15"/>
    <mergeCell ref="B14:B15"/>
    <mergeCell ref="C14:C15"/>
    <mergeCell ref="A2:A3"/>
    <mergeCell ref="O14:P14"/>
    <mergeCell ref="A13:P13"/>
    <mergeCell ref="E14:E15"/>
    <mergeCell ref="F14:F15"/>
    <mergeCell ref="G14:H14"/>
    <mergeCell ref="I14:J14"/>
    <mergeCell ref="K14:L14"/>
    <mergeCell ref="M14:N14"/>
    <mergeCell ref="D14:D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2"/>
  <sheetViews>
    <sheetView zoomScale="80" zoomScaleNormal="80" workbookViewId="0">
      <selection activeCell="H24" sqref="H24"/>
    </sheetView>
  </sheetViews>
  <sheetFormatPr defaultRowHeight="12.75"/>
  <cols>
    <col min="1" max="1" width="3.5703125" style="19" customWidth="1"/>
    <col min="2" max="2" width="26.85546875" style="6" customWidth="1"/>
    <col min="3" max="27" width="4.140625" style="6" customWidth="1"/>
    <col min="28" max="30" width="18.42578125" style="6" customWidth="1"/>
    <col min="31" max="33" width="14" style="22" customWidth="1"/>
    <col min="34" max="37" width="14.42578125" style="7" customWidth="1"/>
    <col min="38" max="16384" width="9.140625" style="6"/>
  </cols>
  <sheetData>
    <row r="2" spans="1:37" ht="60" customHeight="1">
      <c r="A2" s="17"/>
      <c r="B2" s="15" t="s">
        <v>58</v>
      </c>
      <c r="C2" s="15">
        <v>1</v>
      </c>
      <c r="D2" s="16">
        <v>2</v>
      </c>
      <c r="E2" s="15">
        <v>3</v>
      </c>
      <c r="F2" s="15">
        <v>4</v>
      </c>
      <c r="G2" s="15">
        <v>5</v>
      </c>
      <c r="H2" s="15">
        <v>6</v>
      </c>
      <c r="I2" s="15">
        <v>7</v>
      </c>
      <c r="J2" s="16">
        <v>8</v>
      </c>
      <c r="K2" s="16">
        <v>9</v>
      </c>
      <c r="L2" s="15">
        <v>10</v>
      </c>
      <c r="M2" s="16">
        <v>11</v>
      </c>
      <c r="N2" s="15">
        <v>12</v>
      </c>
      <c r="O2" s="15">
        <v>13</v>
      </c>
      <c r="P2" s="15">
        <v>14</v>
      </c>
      <c r="Q2" s="16">
        <v>15</v>
      </c>
      <c r="R2" s="15">
        <v>16</v>
      </c>
      <c r="S2" s="15">
        <v>17</v>
      </c>
      <c r="T2" s="15">
        <v>18</v>
      </c>
      <c r="U2" s="15">
        <v>19</v>
      </c>
      <c r="V2" s="15">
        <v>20</v>
      </c>
      <c r="W2" s="15">
        <v>21</v>
      </c>
      <c r="X2" s="15">
        <v>22</v>
      </c>
      <c r="Y2" s="15">
        <v>23</v>
      </c>
      <c r="Z2" s="15">
        <v>24</v>
      </c>
      <c r="AA2" s="15">
        <v>25</v>
      </c>
      <c r="AB2" s="15" t="s">
        <v>65</v>
      </c>
      <c r="AH2" s="6"/>
      <c r="AI2" s="6"/>
      <c r="AJ2" s="6"/>
      <c r="AK2" s="6"/>
    </row>
    <row r="3" spans="1:37">
      <c r="A3" s="17"/>
      <c r="B3" s="9" t="s">
        <v>52</v>
      </c>
      <c r="C3" s="9">
        <v>1</v>
      </c>
      <c r="D3" s="10">
        <v>2</v>
      </c>
      <c r="E3" s="9">
        <v>1</v>
      </c>
      <c r="F3" s="9">
        <v>1</v>
      </c>
      <c r="G3" s="9">
        <v>1</v>
      </c>
      <c r="H3" s="9">
        <v>1</v>
      </c>
      <c r="I3" s="9">
        <v>1</v>
      </c>
      <c r="J3" s="10">
        <v>2</v>
      </c>
      <c r="K3" s="10">
        <v>2</v>
      </c>
      <c r="L3" s="9">
        <v>1</v>
      </c>
      <c r="M3" s="10">
        <v>2</v>
      </c>
      <c r="N3" s="9">
        <v>1</v>
      </c>
      <c r="O3" s="9">
        <v>1</v>
      </c>
      <c r="P3" s="9">
        <v>1</v>
      </c>
      <c r="Q3" s="10">
        <v>2</v>
      </c>
      <c r="R3" s="9">
        <v>1</v>
      </c>
      <c r="S3" s="9">
        <v>1</v>
      </c>
      <c r="T3" s="9">
        <v>1</v>
      </c>
      <c r="U3" s="9">
        <v>1</v>
      </c>
      <c r="V3" s="9">
        <v>1</v>
      </c>
      <c r="W3" s="9">
        <v>1</v>
      </c>
      <c r="X3" s="9">
        <v>1</v>
      </c>
      <c r="Y3" s="9">
        <v>1</v>
      </c>
      <c r="Z3" s="9">
        <v>1</v>
      </c>
      <c r="AA3" s="9">
        <v>1</v>
      </c>
      <c r="AB3" s="9">
        <f>SUM(C3:AA3)</f>
        <v>30</v>
      </c>
      <c r="AH3" s="6"/>
      <c r="AI3" s="6"/>
      <c r="AJ3" s="6"/>
      <c r="AK3" s="6"/>
    </row>
    <row r="4" spans="1:37" ht="25.5">
      <c r="A4" s="17"/>
      <c r="B4" s="9" t="s">
        <v>59</v>
      </c>
      <c r="C4" s="9">
        <v>1</v>
      </c>
      <c r="D4" s="10"/>
      <c r="E4" s="9">
        <v>1</v>
      </c>
      <c r="F4" s="9">
        <v>1</v>
      </c>
      <c r="G4" s="9">
        <v>1</v>
      </c>
      <c r="H4" s="9">
        <v>1</v>
      </c>
      <c r="I4" s="9">
        <v>1</v>
      </c>
      <c r="J4" s="10"/>
      <c r="K4" s="10"/>
      <c r="L4" s="9">
        <v>1</v>
      </c>
      <c r="M4" s="10"/>
      <c r="N4" s="9">
        <v>1</v>
      </c>
      <c r="O4" s="9">
        <v>1</v>
      </c>
      <c r="P4" s="9">
        <v>1</v>
      </c>
      <c r="Q4" s="10"/>
      <c r="R4" s="9">
        <v>1</v>
      </c>
      <c r="S4" s="9">
        <v>1</v>
      </c>
      <c r="T4" s="9">
        <v>1</v>
      </c>
      <c r="U4" s="9">
        <v>1</v>
      </c>
      <c r="V4" s="9">
        <v>1</v>
      </c>
      <c r="W4" s="9">
        <v>1</v>
      </c>
      <c r="X4" s="9">
        <v>1</v>
      </c>
      <c r="Y4" s="9">
        <v>1</v>
      </c>
      <c r="Z4" s="9">
        <v>1</v>
      </c>
      <c r="AA4" s="9">
        <v>1</v>
      </c>
      <c r="AB4" s="9">
        <f t="shared" ref="AB4:AB5" si="0">SUM(C4:AA4)</f>
        <v>20</v>
      </c>
      <c r="AH4" s="6"/>
      <c r="AI4" s="6"/>
      <c r="AJ4" s="6"/>
      <c r="AK4" s="6"/>
    </row>
    <row r="5" spans="1:37" ht="38.25">
      <c r="A5" s="17"/>
      <c r="B5" s="9" t="s">
        <v>60</v>
      </c>
      <c r="C5" s="9"/>
      <c r="D5" s="10">
        <v>2</v>
      </c>
      <c r="E5" s="9"/>
      <c r="F5" s="9"/>
      <c r="G5" s="9"/>
      <c r="H5" s="9"/>
      <c r="I5" s="9"/>
      <c r="J5" s="10">
        <v>2</v>
      </c>
      <c r="K5" s="10">
        <v>2</v>
      </c>
      <c r="L5" s="9"/>
      <c r="M5" s="10">
        <v>2</v>
      </c>
      <c r="N5" s="9"/>
      <c r="O5" s="9"/>
      <c r="P5" s="9"/>
      <c r="Q5" s="10">
        <v>2</v>
      </c>
      <c r="R5" s="9"/>
      <c r="S5" s="9"/>
      <c r="T5" s="9"/>
      <c r="U5" s="9"/>
      <c r="V5" s="9"/>
      <c r="W5" s="9"/>
      <c r="X5" s="9"/>
      <c r="Y5" s="9"/>
      <c r="Z5" s="9"/>
      <c r="AA5" s="9"/>
      <c r="AB5" s="9">
        <f t="shared" si="0"/>
        <v>10</v>
      </c>
      <c r="AH5" s="6"/>
      <c r="AI5" s="6"/>
      <c r="AJ5" s="6"/>
      <c r="AK5" s="6"/>
    </row>
    <row r="6" spans="1:37" s="21" customFormat="1" ht="76.5">
      <c r="A6" s="15" t="s">
        <v>61</v>
      </c>
      <c r="B6" s="20" t="s">
        <v>50</v>
      </c>
      <c r="C6" s="15">
        <v>1</v>
      </c>
      <c r="D6" s="16">
        <v>2</v>
      </c>
      <c r="E6" s="15">
        <v>3</v>
      </c>
      <c r="F6" s="15">
        <v>4</v>
      </c>
      <c r="G6" s="15">
        <v>5</v>
      </c>
      <c r="H6" s="15">
        <v>6</v>
      </c>
      <c r="I6" s="15">
        <v>7</v>
      </c>
      <c r="J6" s="16">
        <v>8</v>
      </c>
      <c r="K6" s="16">
        <v>9</v>
      </c>
      <c r="L6" s="15">
        <v>10</v>
      </c>
      <c r="M6" s="16">
        <v>11</v>
      </c>
      <c r="N6" s="15">
        <v>12</v>
      </c>
      <c r="O6" s="15">
        <v>13</v>
      </c>
      <c r="P6" s="15">
        <v>14</v>
      </c>
      <c r="Q6" s="16">
        <v>15</v>
      </c>
      <c r="R6" s="15">
        <v>16</v>
      </c>
      <c r="S6" s="15">
        <v>17</v>
      </c>
      <c r="T6" s="15">
        <v>18</v>
      </c>
      <c r="U6" s="15">
        <v>19</v>
      </c>
      <c r="V6" s="15">
        <v>20</v>
      </c>
      <c r="W6" s="15">
        <v>21</v>
      </c>
      <c r="X6" s="15">
        <v>22</v>
      </c>
      <c r="Y6" s="15">
        <v>23</v>
      </c>
      <c r="Z6" s="15">
        <v>24</v>
      </c>
      <c r="AA6" s="15">
        <v>25</v>
      </c>
      <c r="AB6" s="15" t="s">
        <v>56</v>
      </c>
      <c r="AC6" s="15" t="s">
        <v>55</v>
      </c>
      <c r="AD6" s="15" t="s">
        <v>57</v>
      </c>
      <c r="AE6" s="23" t="s">
        <v>63</v>
      </c>
      <c r="AF6" s="23" t="s">
        <v>53</v>
      </c>
      <c r="AG6" s="23" t="s">
        <v>54</v>
      </c>
      <c r="AH6" s="14" t="s">
        <v>36</v>
      </c>
      <c r="AI6" s="14" t="s">
        <v>44</v>
      </c>
      <c r="AJ6" s="14" t="s">
        <v>38</v>
      </c>
      <c r="AK6" s="14" t="s">
        <v>37</v>
      </c>
    </row>
    <row r="7" spans="1:37">
      <c r="A7" s="17">
        <v>1</v>
      </c>
      <c r="B7" s="8" t="s">
        <v>51</v>
      </c>
      <c r="C7" s="8">
        <v>1</v>
      </c>
      <c r="D7" s="8">
        <v>2</v>
      </c>
      <c r="E7" s="8">
        <v>1</v>
      </c>
      <c r="F7" s="8">
        <v>1</v>
      </c>
      <c r="G7" s="8">
        <v>1</v>
      </c>
      <c r="H7" s="8">
        <v>1</v>
      </c>
      <c r="I7" s="8">
        <v>1</v>
      </c>
      <c r="J7" s="8">
        <v>2</v>
      </c>
      <c r="K7" s="8"/>
      <c r="L7" s="8">
        <v>1</v>
      </c>
      <c r="M7" s="8">
        <v>2</v>
      </c>
      <c r="N7" s="8"/>
      <c r="O7" s="8">
        <v>1</v>
      </c>
      <c r="P7" s="8">
        <v>1</v>
      </c>
      <c r="Q7" s="8">
        <v>2</v>
      </c>
      <c r="R7" s="8">
        <v>1</v>
      </c>
      <c r="S7" s="8">
        <v>1</v>
      </c>
      <c r="T7" s="8">
        <v>1</v>
      </c>
      <c r="U7" s="8">
        <v>1</v>
      </c>
      <c r="V7" s="8">
        <v>1</v>
      </c>
      <c r="W7" s="8">
        <v>1</v>
      </c>
      <c r="X7" s="8">
        <v>1</v>
      </c>
      <c r="Y7" s="8">
        <v>1</v>
      </c>
      <c r="Z7" s="8"/>
      <c r="AA7" s="8"/>
      <c r="AB7" s="8">
        <f>SUM(C7:AA7)</f>
        <v>25</v>
      </c>
      <c r="AC7" s="8">
        <f>SUM(C7,E7,F7,G7,H7,I7,L7,N7,O7,P7,R7,S7,T7,U7,V7,W7,X7,Y7,Z7,AA7)</f>
        <v>17</v>
      </c>
      <c r="AD7" s="8">
        <f>SUM(D7,J7,K7,M7,Q7)</f>
        <v>8</v>
      </c>
      <c r="AE7" s="24">
        <f>AB3</f>
        <v>30</v>
      </c>
      <c r="AF7" s="24">
        <f>AB4</f>
        <v>20</v>
      </c>
      <c r="AG7" s="24">
        <f>AB5</f>
        <v>10</v>
      </c>
      <c r="AH7" s="12">
        <f>AC7/AF7*100</f>
        <v>85</v>
      </c>
      <c r="AI7" s="12">
        <f>AD7/AG7*100</f>
        <v>80</v>
      </c>
      <c r="AJ7" s="13">
        <f>AB7/AE7*100</f>
        <v>83.333333333333343</v>
      </c>
      <c r="AK7" s="11"/>
    </row>
    <row r="8" spans="1:37">
      <c r="A8" s="17">
        <v>2</v>
      </c>
      <c r="B8" s="8"/>
      <c r="C8" s="8">
        <v>1</v>
      </c>
      <c r="D8" s="8">
        <v>2</v>
      </c>
      <c r="E8" s="8">
        <v>1</v>
      </c>
      <c r="F8" s="8">
        <v>1</v>
      </c>
      <c r="G8" s="8">
        <v>1</v>
      </c>
      <c r="H8" s="8">
        <v>1</v>
      </c>
      <c r="I8" s="8">
        <v>1</v>
      </c>
      <c r="J8" s="8">
        <v>2</v>
      </c>
      <c r="K8" s="8"/>
      <c r="L8" s="8">
        <v>1</v>
      </c>
      <c r="M8" s="8">
        <v>2</v>
      </c>
      <c r="N8" s="8"/>
      <c r="O8" s="8">
        <v>1</v>
      </c>
      <c r="P8" s="8">
        <v>1</v>
      </c>
      <c r="Q8" s="8">
        <v>2</v>
      </c>
      <c r="R8" s="8">
        <v>1</v>
      </c>
      <c r="S8" s="8">
        <v>1</v>
      </c>
      <c r="T8" s="8">
        <v>1</v>
      </c>
      <c r="U8" s="8">
        <v>1</v>
      </c>
      <c r="V8" s="8">
        <v>1</v>
      </c>
      <c r="W8" s="8">
        <v>1</v>
      </c>
      <c r="X8" s="8">
        <v>1</v>
      </c>
      <c r="Y8" s="8">
        <v>1</v>
      </c>
      <c r="Z8" s="8"/>
      <c r="AA8" s="8">
        <v>1</v>
      </c>
      <c r="AB8" s="8">
        <f t="shared" ref="AB8:AB16" si="1">SUM(C8:AA8)</f>
        <v>26</v>
      </c>
      <c r="AC8" s="8">
        <f t="shared" ref="AC8:AC16" si="2">SUM(C8,E8,F8,G8,H8,I8,L8,N8,O8,P8,R8,S8,T8,U8,V8,W8,X8,Y8,Z8,AA8)</f>
        <v>18</v>
      </c>
      <c r="AD8" s="8">
        <f t="shared" ref="AD8:AD16" si="3">SUM(D8,J8,K8,M8,Q8)</f>
        <v>8</v>
      </c>
      <c r="AE8" s="24">
        <f>AB3</f>
        <v>30</v>
      </c>
      <c r="AF8" s="24">
        <f>AB4</f>
        <v>20</v>
      </c>
      <c r="AG8" s="24">
        <f>AB5</f>
        <v>10</v>
      </c>
      <c r="AH8" s="12">
        <f t="shared" ref="AH8:AH16" si="4">AC8/AF8*100</f>
        <v>90</v>
      </c>
      <c r="AI8" s="12">
        <f t="shared" ref="AI8:AI16" si="5">AD8/AG8*100</f>
        <v>80</v>
      </c>
      <c r="AJ8" s="13">
        <f t="shared" ref="AJ8:AJ16" si="6">AB8/AE8*100</f>
        <v>86.666666666666671</v>
      </c>
      <c r="AK8" s="11"/>
    </row>
    <row r="9" spans="1:37">
      <c r="A9" s="17">
        <v>3</v>
      </c>
      <c r="B9" s="8"/>
      <c r="C9" s="8">
        <v>1</v>
      </c>
      <c r="D9" s="8">
        <v>2</v>
      </c>
      <c r="E9" s="8">
        <v>1</v>
      </c>
      <c r="F9" s="8">
        <v>1</v>
      </c>
      <c r="G9" s="8">
        <v>1</v>
      </c>
      <c r="H9" s="8">
        <v>1</v>
      </c>
      <c r="I9" s="8">
        <v>1</v>
      </c>
      <c r="J9" s="8">
        <v>2</v>
      </c>
      <c r="K9" s="8"/>
      <c r="L9" s="8">
        <v>1</v>
      </c>
      <c r="M9" s="8">
        <v>2</v>
      </c>
      <c r="N9" s="8"/>
      <c r="O9" s="8">
        <v>1</v>
      </c>
      <c r="P9" s="8">
        <v>1</v>
      </c>
      <c r="Q9" s="8">
        <v>2</v>
      </c>
      <c r="R9" s="8">
        <v>1</v>
      </c>
      <c r="S9" s="8">
        <v>1</v>
      </c>
      <c r="T9" s="8">
        <v>1</v>
      </c>
      <c r="U9" s="8">
        <v>1</v>
      </c>
      <c r="V9" s="8">
        <v>1</v>
      </c>
      <c r="W9" s="8">
        <v>1</v>
      </c>
      <c r="X9" s="8">
        <v>1</v>
      </c>
      <c r="Y9" s="8">
        <v>1</v>
      </c>
      <c r="Z9" s="8">
        <v>1</v>
      </c>
      <c r="AA9" s="8"/>
      <c r="AB9" s="8">
        <f t="shared" si="1"/>
        <v>26</v>
      </c>
      <c r="AC9" s="8">
        <f t="shared" si="2"/>
        <v>18</v>
      </c>
      <c r="AD9" s="8">
        <f t="shared" si="3"/>
        <v>8</v>
      </c>
      <c r="AE9" s="24">
        <f>AB3</f>
        <v>30</v>
      </c>
      <c r="AF9" s="24">
        <f>AB4</f>
        <v>20</v>
      </c>
      <c r="AG9" s="24">
        <f>AB5</f>
        <v>10</v>
      </c>
      <c r="AH9" s="12">
        <f t="shared" si="4"/>
        <v>90</v>
      </c>
      <c r="AI9" s="12">
        <f t="shared" si="5"/>
        <v>80</v>
      </c>
      <c r="AJ9" s="13">
        <f t="shared" si="6"/>
        <v>86.666666666666671</v>
      </c>
      <c r="AK9" s="11"/>
    </row>
    <row r="10" spans="1:37">
      <c r="A10" s="17">
        <v>4</v>
      </c>
      <c r="B10" s="8"/>
      <c r="C10" s="8">
        <v>1</v>
      </c>
      <c r="D10" s="8">
        <v>2</v>
      </c>
      <c r="E10" s="8">
        <v>1</v>
      </c>
      <c r="F10" s="8">
        <v>1</v>
      </c>
      <c r="G10" s="8">
        <v>1</v>
      </c>
      <c r="H10" s="8">
        <v>1</v>
      </c>
      <c r="I10" s="8">
        <v>1</v>
      </c>
      <c r="J10" s="8">
        <v>2</v>
      </c>
      <c r="K10" s="8"/>
      <c r="L10" s="8">
        <v>1</v>
      </c>
      <c r="M10" s="8">
        <v>2</v>
      </c>
      <c r="N10" s="8"/>
      <c r="O10" s="8">
        <v>1</v>
      </c>
      <c r="P10" s="8">
        <v>1</v>
      </c>
      <c r="Q10" s="8">
        <v>2</v>
      </c>
      <c r="R10" s="8">
        <v>1</v>
      </c>
      <c r="S10" s="8">
        <v>1</v>
      </c>
      <c r="T10" s="8">
        <v>1</v>
      </c>
      <c r="U10" s="8">
        <v>1</v>
      </c>
      <c r="V10" s="8">
        <v>1</v>
      </c>
      <c r="W10" s="8">
        <v>1</v>
      </c>
      <c r="X10" s="8">
        <v>1</v>
      </c>
      <c r="Y10" s="8">
        <v>1</v>
      </c>
      <c r="Z10" s="8"/>
      <c r="AA10" s="8"/>
      <c r="AB10" s="8">
        <f t="shared" si="1"/>
        <v>25</v>
      </c>
      <c r="AC10" s="8">
        <f t="shared" si="2"/>
        <v>17</v>
      </c>
      <c r="AD10" s="8">
        <f t="shared" si="3"/>
        <v>8</v>
      </c>
      <c r="AE10" s="24">
        <f>AB3</f>
        <v>30</v>
      </c>
      <c r="AF10" s="24">
        <f>AB4</f>
        <v>20</v>
      </c>
      <c r="AG10" s="24">
        <f>AB5</f>
        <v>10</v>
      </c>
      <c r="AH10" s="12">
        <f t="shared" si="4"/>
        <v>85</v>
      </c>
      <c r="AI10" s="12">
        <f t="shared" si="5"/>
        <v>80</v>
      </c>
      <c r="AJ10" s="13">
        <f t="shared" si="6"/>
        <v>83.333333333333343</v>
      </c>
      <c r="AK10" s="11"/>
    </row>
    <row r="11" spans="1:37">
      <c r="A11" s="17">
        <v>5</v>
      </c>
      <c r="B11" s="8"/>
      <c r="C11" s="8">
        <v>1</v>
      </c>
      <c r="D11" s="8">
        <v>2</v>
      </c>
      <c r="E11" s="8">
        <v>1</v>
      </c>
      <c r="F11" s="8">
        <v>1</v>
      </c>
      <c r="G11" s="8">
        <v>1</v>
      </c>
      <c r="H11" s="8">
        <v>1</v>
      </c>
      <c r="I11" s="8">
        <v>1</v>
      </c>
      <c r="J11" s="8">
        <v>2</v>
      </c>
      <c r="K11" s="8"/>
      <c r="L11" s="8">
        <v>1</v>
      </c>
      <c r="M11" s="8">
        <v>2</v>
      </c>
      <c r="N11" s="8"/>
      <c r="O11" s="8">
        <v>1</v>
      </c>
      <c r="P11" s="8">
        <v>1</v>
      </c>
      <c r="Q11" s="8"/>
      <c r="R11" s="8">
        <v>1</v>
      </c>
      <c r="S11" s="8">
        <v>1</v>
      </c>
      <c r="T11" s="8"/>
      <c r="U11" s="8">
        <v>1</v>
      </c>
      <c r="V11" s="8">
        <v>1</v>
      </c>
      <c r="W11" s="8">
        <v>1</v>
      </c>
      <c r="X11" s="8"/>
      <c r="Y11" s="8"/>
      <c r="Z11" s="8"/>
      <c r="AA11" s="8">
        <v>1</v>
      </c>
      <c r="AB11" s="8">
        <f t="shared" si="1"/>
        <v>21</v>
      </c>
      <c r="AC11" s="8">
        <f t="shared" si="2"/>
        <v>15</v>
      </c>
      <c r="AD11" s="8">
        <f t="shared" si="3"/>
        <v>6</v>
      </c>
      <c r="AE11" s="24">
        <f>AB3</f>
        <v>30</v>
      </c>
      <c r="AF11" s="24">
        <f>AB4</f>
        <v>20</v>
      </c>
      <c r="AG11" s="24">
        <f>AB5</f>
        <v>10</v>
      </c>
      <c r="AH11" s="12">
        <f t="shared" si="4"/>
        <v>75</v>
      </c>
      <c r="AI11" s="12">
        <f t="shared" si="5"/>
        <v>60</v>
      </c>
      <c r="AJ11" s="13">
        <f t="shared" si="6"/>
        <v>70</v>
      </c>
      <c r="AK11" s="11"/>
    </row>
    <row r="12" spans="1:37">
      <c r="A12" s="17">
        <v>6</v>
      </c>
      <c r="B12" s="8"/>
      <c r="C12" s="8"/>
      <c r="D12" s="8">
        <v>2</v>
      </c>
      <c r="E12" s="8">
        <v>1</v>
      </c>
      <c r="F12" s="8"/>
      <c r="G12" s="8">
        <v>1</v>
      </c>
      <c r="H12" s="8">
        <v>1</v>
      </c>
      <c r="I12" s="8"/>
      <c r="J12" s="8">
        <v>2</v>
      </c>
      <c r="K12" s="8"/>
      <c r="L12" s="8">
        <v>1</v>
      </c>
      <c r="M12" s="8">
        <v>2</v>
      </c>
      <c r="N12" s="8"/>
      <c r="O12" s="8">
        <v>1</v>
      </c>
      <c r="P12" s="8">
        <v>1</v>
      </c>
      <c r="Q12" s="8">
        <v>2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  <c r="X12" s="8">
        <v>1</v>
      </c>
      <c r="Y12" s="8">
        <v>1</v>
      </c>
      <c r="Z12" s="8">
        <v>1</v>
      </c>
      <c r="AA12" s="8"/>
      <c r="AB12" s="8">
        <f t="shared" si="1"/>
        <v>23</v>
      </c>
      <c r="AC12" s="8">
        <f t="shared" si="2"/>
        <v>15</v>
      </c>
      <c r="AD12" s="8">
        <f t="shared" si="3"/>
        <v>8</v>
      </c>
      <c r="AE12" s="24">
        <f>AB3</f>
        <v>30</v>
      </c>
      <c r="AF12" s="24">
        <f>AB4</f>
        <v>20</v>
      </c>
      <c r="AG12" s="24">
        <f>AB5</f>
        <v>10</v>
      </c>
      <c r="AH12" s="12">
        <f t="shared" si="4"/>
        <v>75</v>
      </c>
      <c r="AI12" s="12">
        <f t="shared" si="5"/>
        <v>80</v>
      </c>
      <c r="AJ12" s="13">
        <f t="shared" si="6"/>
        <v>76.666666666666671</v>
      </c>
      <c r="AK12" s="11"/>
    </row>
    <row r="13" spans="1:37">
      <c r="A13" s="17">
        <v>7</v>
      </c>
      <c r="B13" s="8"/>
      <c r="C13" s="8">
        <v>1</v>
      </c>
      <c r="D13" s="8">
        <v>2</v>
      </c>
      <c r="E13" s="8">
        <v>1</v>
      </c>
      <c r="F13" s="8">
        <v>1</v>
      </c>
      <c r="G13" s="8">
        <v>1</v>
      </c>
      <c r="H13" s="8">
        <v>1</v>
      </c>
      <c r="I13" s="8">
        <v>1</v>
      </c>
      <c r="J13" s="8">
        <v>2</v>
      </c>
      <c r="K13" s="8"/>
      <c r="L13" s="8">
        <v>1</v>
      </c>
      <c r="M13" s="8"/>
      <c r="N13" s="8"/>
      <c r="O13" s="8">
        <v>1</v>
      </c>
      <c r="P13" s="8">
        <v>1</v>
      </c>
      <c r="Q13" s="8"/>
      <c r="R13" s="8">
        <v>1</v>
      </c>
      <c r="S13" s="8">
        <v>1</v>
      </c>
      <c r="T13" s="8">
        <v>1</v>
      </c>
      <c r="U13" s="8"/>
      <c r="V13" s="8">
        <v>1</v>
      </c>
      <c r="W13" s="8">
        <v>1</v>
      </c>
      <c r="X13" s="8">
        <v>1</v>
      </c>
      <c r="Y13" s="8">
        <v>1</v>
      </c>
      <c r="Z13" s="8"/>
      <c r="AA13" s="8"/>
      <c r="AB13" s="8">
        <f t="shared" si="1"/>
        <v>20</v>
      </c>
      <c r="AC13" s="8">
        <f t="shared" si="2"/>
        <v>16</v>
      </c>
      <c r="AD13" s="8">
        <f t="shared" si="3"/>
        <v>4</v>
      </c>
      <c r="AE13" s="24">
        <f>AB3</f>
        <v>30</v>
      </c>
      <c r="AF13" s="24">
        <f>AB4</f>
        <v>20</v>
      </c>
      <c r="AG13" s="24">
        <f>AB5</f>
        <v>10</v>
      </c>
      <c r="AH13" s="12">
        <f t="shared" si="4"/>
        <v>80</v>
      </c>
      <c r="AI13" s="12">
        <f t="shared" si="5"/>
        <v>40</v>
      </c>
      <c r="AJ13" s="13">
        <f t="shared" si="6"/>
        <v>66.666666666666657</v>
      </c>
      <c r="AK13" s="11"/>
    </row>
    <row r="14" spans="1:37">
      <c r="A14" s="17">
        <v>8</v>
      </c>
      <c r="B14" s="8"/>
      <c r="C14" s="8">
        <v>1</v>
      </c>
      <c r="D14" s="8">
        <v>2</v>
      </c>
      <c r="E14" s="8">
        <v>1</v>
      </c>
      <c r="F14" s="8"/>
      <c r="G14" s="8">
        <v>1</v>
      </c>
      <c r="H14" s="8">
        <v>1</v>
      </c>
      <c r="I14" s="8">
        <v>1</v>
      </c>
      <c r="J14" s="8">
        <v>2</v>
      </c>
      <c r="K14" s="8"/>
      <c r="L14" s="8">
        <v>1</v>
      </c>
      <c r="M14" s="8">
        <v>2</v>
      </c>
      <c r="N14" s="8"/>
      <c r="O14" s="8">
        <v>1</v>
      </c>
      <c r="P14" s="8">
        <v>1</v>
      </c>
      <c r="Q14" s="8">
        <v>2</v>
      </c>
      <c r="R14" s="8"/>
      <c r="S14" s="8">
        <v>1</v>
      </c>
      <c r="T14" s="8">
        <v>1</v>
      </c>
      <c r="U14" s="8">
        <v>1</v>
      </c>
      <c r="V14" s="8">
        <v>1</v>
      </c>
      <c r="W14" s="8">
        <v>1</v>
      </c>
      <c r="X14" s="8">
        <v>1</v>
      </c>
      <c r="Y14" s="8">
        <v>1</v>
      </c>
      <c r="Z14" s="8">
        <v>1</v>
      </c>
      <c r="AA14" s="8"/>
      <c r="AB14" s="8">
        <f t="shared" si="1"/>
        <v>24</v>
      </c>
      <c r="AC14" s="8">
        <f t="shared" si="2"/>
        <v>16</v>
      </c>
      <c r="AD14" s="8">
        <f t="shared" si="3"/>
        <v>8</v>
      </c>
      <c r="AE14" s="24">
        <f>AB3</f>
        <v>30</v>
      </c>
      <c r="AF14" s="24">
        <f>AB4</f>
        <v>20</v>
      </c>
      <c r="AG14" s="24">
        <f>AB5</f>
        <v>10</v>
      </c>
      <c r="AH14" s="12">
        <f t="shared" si="4"/>
        <v>80</v>
      </c>
      <c r="AI14" s="12">
        <f t="shared" si="5"/>
        <v>80</v>
      </c>
      <c r="AJ14" s="13">
        <f t="shared" si="6"/>
        <v>80</v>
      </c>
      <c r="AK14" s="11"/>
    </row>
    <row r="15" spans="1:37">
      <c r="A15" s="17">
        <v>9</v>
      </c>
      <c r="B15" s="8"/>
      <c r="C15" s="8">
        <v>1</v>
      </c>
      <c r="D15" s="8"/>
      <c r="E15" s="8">
        <v>1</v>
      </c>
      <c r="F15" s="8">
        <v>1</v>
      </c>
      <c r="G15" s="8">
        <v>1</v>
      </c>
      <c r="H15" s="8">
        <v>1</v>
      </c>
      <c r="I15" s="8">
        <v>1</v>
      </c>
      <c r="J15" s="8">
        <v>2</v>
      </c>
      <c r="K15" s="8"/>
      <c r="L15" s="8">
        <v>1</v>
      </c>
      <c r="M15" s="8">
        <v>2</v>
      </c>
      <c r="N15" s="8"/>
      <c r="O15" s="8">
        <v>1</v>
      </c>
      <c r="P15" s="8">
        <v>1</v>
      </c>
      <c r="Q15" s="8">
        <v>2</v>
      </c>
      <c r="R15" s="8">
        <v>1</v>
      </c>
      <c r="S15" s="8">
        <v>1</v>
      </c>
      <c r="T15" s="8">
        <v>1</v>
      </c>
      <c r="U15" s="8">
        <v>1</v>
      </c>
      <c r="V15" s="8">
        <v>1</v>
      </c>
      <c r="W15" s="8"/>
      <c r="X15" s="8">
        <v>1</v>
      </c>
      <c r="Y15" s="8">
        <v>1</v>
      </c>
      <c r="Z15" s="8"/>
      <c r="AA15" s="8">
        <v>1</v>
      </c>
      <c r="AB15" s="8">
        <f t="shared" si="1"/>
        <v>23</v>
      </c>
      <c r="AC15" s="8">
        <f t="shared" si="2"/>
        <v>17</v>
      </c>
      <c r="AD15" s="8">
        <f t="shared" si="3"/>
        <v>6</v>
      </c>
      <c r="AE15" s="24">
        <f>AB3</f>
        <v>30</v>
      </c>
      <c r="AF15" s="24">
        <f>AB4</f>
        <v>20</v>
      </c>
      <c r="AG15" s="24">
        <f>AB5</f>
        <v>10</v>
      </c>
      <c r="AH15" s="12">
        <f t="shared" si="4"/>
        <v>85</v>
      </c>
      <c r="AI15" s="12">
        <f t="shared" si="5"/>
        <v>60</v>
      </c>
      <c r="AJ15" s="13">
        <f t="shared" si="6"/>
        <v>76.666666666666671</v>
      </c>
      <c r="AK15" s="11"/>
    </row>
    <row r="16" spans="1:37">
      <c r="A16" s="17">
        <v>10</v>
      </c>
      <c r="B16" s="8"/>
      <c r="C16" s="8">
        <v>1</v>
      </c>
      <c r="D16" s="8">
        <v>2</v>
      </c>
      <c r="E16" s="8">
        <v>1</v>
      </c>
      <c r="F16" s="8">
        <v>1</v>
      </c>
      <c r="G16" s="8">
        <v>1</v>
      </c>
      <c r="H16" s="8">
        <v>1</v>
      </c>
      <c r="I16" s="8">
        <v>1</v>
      </c>
      <c r="J16" s="8">
        <v>2</v>
      </c>
      <c r="K16" s="8"/>
      <c r="L16" s="8">
        <v>1</v>
      </c>
      <c r="M16" s="8">
        <v>2</v>
      </c>
      <c r="N16" s="8"/>
      <c r="O16" s="8">
        <v>1</v>
      </c>
      <c r="P16" s="8">
        <v>1</v>
      </c>
      <c r="Q16" s="8">
        <v>2</v>
      </c>
      <c r="R16" s="8">
        <v>1</v>
      </c>
      <c r="S16" s="8">
        <v>1</v>
      </c>
      <c r="T16" s="8">
        <v>1</v>
      </c>
      <c r="U16" s="8">
        <v>1</v>
      </c>
      <c r="V16" s="8">
        <v>1</v>
      </c>
      <c r="W16" s="8">
        <v>1</v>
      </c>
      <c r="X16" s="8">
        <v>1</v>
      </c>
      <c r="Y16" s="8"/>
      <c r="Z16" s="8">
        <v>1</v>
      </c>
      <c r="AA16" s="8"/>
      <c r="AB16" s="8">
        <f t="shared" si="1"/>
        <v>25</v>
      </c>
      <c r="AC16" s="8">
        <f t="shared" si="2"/>
        <v>17</v>
      </c>
      <c r="AD16" s="8">
        <f t="shared" si="3"/>
        <v>8</v>
      </c>
      <c r="AE16" s="24">
        <f>AB3</f>
        <v>30</v>
      </c>
      <c r="AF16" s="24">
        <f>AB4</f>
        <v>20</v>
      </c>
      <c r="AG16" s="24">
        <f>AB5</f>
        <v>10</v>
      </c>
      <c r="AH16" s="12">
        <f t="shared" si="4"/>
        <v>85</v>
      </c>
      <c r="AI16" s="12">
        <f t="shared" si="5"/>
        <v>80</v>
      </c>
      <c r="AJ16" s="13">
        <f t="shared" si="6"/>
        <v>83.333333333333343</v>
      </c>
      <c r="AK16" s="11"/>
    </row>
    <row r="17" spans="1:37" s="7" customFormat="1" ht="13.5">
      <c r="A17" s="18"/>
      <c r="B17" s="11" t="s">
        <v>64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>
        <f>SUM(AB7:AB16)</f>
        <v>238</v>
      </c>
      <c r="AC17" s="11"/>
      <c r="AD17" s="11"/>
      <c r="AE17" s="25"/>
      <c r="AF17" s="25"/>
      <c r="AG17" s="25"/>
      <c r="AH17" s="11"/>
      <c r="AI17" s="11"/>
      <c r="AJ17" s="11"/>
      <c r="AK17" s="11">
        <f>AB17/AB18</f>
        <v>23.8</v>
      </c>
    </row>
    <row r="18" spans="1:37" s="7" customFormat="1" ht="13.5">
      <c r="A18" s="18"/>
      <c r="B18" s="11" t="s">
        <v>62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>
        <v>10</v>
      </c>
      <c r="AC18" s="11"/>
      <c r="AD18" s="11"/>
      <c r="AE18" s="25"/>
      <c r="AF18" s="25"/>
      <c r="AG18" s="25"/>
      <c r="AH18" s="11"/>
      <c r="AI18" s="11"/>
      <c r="AJ18" s="11"/>
      <c r="AK18" s="11"/>
    </row>
    <row r="22" spans="1:37">
      <c r="B22" s="38" t="s">
        <v>100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структура цикла</vt:lpstr>
      <vt:lpstr>показатели</vt:lpstr>
      <vt:lpstr>результаты анализа</vt:lpstr>
      <vt:lpstr>форма анализа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2021-05-18T04:08:42Z</dcterms:created>
  <dcterms:modified xsi:type="dcterms:W3CDTF">2021-08-12T04:59:03Z</dcterms:modified>
</cp:coreProperties>
</file>